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818" activeTab="10"/>
  </bookViews>
  <sheets>
    <sheet name="COMPONENT 1 " sheetId="17" r:id="rId1"/>
    <sheet name="COMPONENT 2" sheetId="16" r:id="rId2"/>
    <sheet name="MUNICIPAL MANAGER" sheetId="10" r:id="rId3"/>
    <sheet name="DMM FS (CFO)" sheetId="11" r:id="rId4"/>
    <sheet name="DMM ISTS" sheetId="12" r:id="rId5"/>
    <sheet name="DMM COMS" sheetId="13" r:id="rId6"/>
    <sheet name="DMM CS " sheetId="14" r:id="rId7"/>
    <sheet name="DMM CD" sheetId="15" r:id="rId8"/>
    <sheet name="COMPONENT 4" sheetId="21" r:id="rId9"/>
    <sheet name="COMPONENT 5" sheetId="18" r:id="rId10"/>
    <sheet name="SUMMARY FINAL CAPITAL BUDGET" sheetId="20" r:id="rId11"/>
    <sheet name="FINAL CAPITAL BUDGET " sheetId="22" r:id="rId12"/>
  </sheets>
  <externalReferences>
    <externalReference r:id="rId13"/>
    <externalReference r:id="rId14"/>
    <externalReference r:id="rId15"/>
    <externalReference r:id="rId16"/>
    <externalReference r:id="rId17"/>
    <externalReference r:id="rId18"/>
  </externalReferences>
  <definedNames>
    <definedName name="_xlnm._FilterDatabase" localSheetId="8" hidden="1">'COMPONENT 4'!$A$1:$HL$239</definedName>
    <definedName name="_xlnm._FilterDatabase" localSheetId="9" hidden="1">'COMPONENT 5'!$A$1:$HJ$269</definedName>
    <definedName name="_xlnm._FilterDatabase" localSheetId="11" hidden="1">'FINAL CAPITAL BUDGET '!$A$1:$FX$408</definedName>
    <definedName name="AAAAA" localSheetId="0">'[1]Year Data'!$F$6</definedName>
    <definedName name="AAAAA" localSheetId="1">'[1]Year Data'!$F$6</definedName>
    <definedName name="AAAAA" localSheetId="8">'[2]Year Data'!$F$6</definedName>
    <definedName name="AAAAA" localSheetId="9">'[2]Year Data'!$F$6</definedName>
    <definedName name="AAAAA" localSheetId="7">'[3]Year Data'!$F$6</definedName>
    <definedName name="AAAAA" localSheetId="5">'[3]Year Data'!$F$6</definedName>
    <definedName name="AAAAA" localSheetId="6">'[3]Year Data'!$F$6</definedName>
    <definedName name="AAAAA" localSheetId="3">'[3]Year Data'!$F$6</definedName>
    <definedName name="AAAAA" localSheetId="4">'[3]Year Data'!$F$6</definedName>
    <definedName name="AAAAA" localSheetId="11">'[2]Year Data'!$F$6</definedName>
    <definedName name="AAAAA" localSheetId="2">'[3]Year Data'!$F$6</definedName>
    <definedName name="AAAAA">'[2]Year Data'!$F$6</definedName>
    <definedName name="aapy" localSheetId="0">'[4]Year Data'!$F$6</definedName>
    <definedName name="aapy" localSheetId="1">'[1]Year Data'!$F$6</definedName>
    <definedName name="aapy" localSheetId="8">'[5]Year Data'!$F$6</definedName>
    <definedName name="aapy" localSheetId="9">'[5]Year Data'!$F$6</definedName>
    <definedName name="aapy" localSheetId="7">'[3]Year Data'!$F$6</definedName>
    <definedName name="aapy" localSheetId="5">'[3]Year Data'!$F$6</definedName>
    <definedName name="aapy" localSheetId="6">'[3]Year Data'!$F$6</definedName>
    <definedName name="aapy" localSheetId="3">'[3]Year Data'!$F$6</definedName>
    <definedName name="aapy" localSheetId="4">'[3]Year Data'!$F$6</definedName>
    <definedName name="aapy" localSheetId="11">'[5]Year Data'!$F$6</definedName>
    <definedName name="aapy" localSheetId="2">'[3]Year Data'!$F$6</definedName>
    <definedName name="aapy">'[3]Year Data'!$F$6</definedName>
    <definedName name="aapy_21" localSheetId="0">'[4]Year Data'!$F$6</definedName>
    <definedName name="aapy_21" localSheetId="1">'[1]Year Data'!$F$6</definedName>
    <definedName name="aapy_21" localSheetId="8">'[5]Year Data'!$F$6</definedName>
    <definedName name="aapy_21" localSheetId="9">'[5]Year Data'!$F$6</definedName>
    <definedName name="aapy_21" localSheetId="7">'[3]Year Data'!$F$6</definedName>
    <definedName name="aapy_21" localSheetId="5">'[3]Year Data'!$F$6</definedName>
    <definedName name="aapy_21" localSheetId="6">'[3]Year Data'!$F$6</definedName>
    <definedName name="aapy_21" localSheetId="3">'[3]Year Data'!$F$6</definedName>
    <definedName name="aapy_21" localSheetId="4">'[3]Year Data'!$F$6</definedName>
    <definedName name="aapy_21" localSheetId="11">'[5]Year Data'!$F$6</definedName>
    <definedName name="aapy_21" localSheetId="2">'[3]Year Data'!$F$6</definedName>
    <definedName name="aapy_21">'[3]Year Data'!$F$6</definedName>
    <definedName name="budget" localSheetId="1">'[4]Year Data'!$J$14</definedName>
    <definedName name="budget">'[3]Year Data'!$J$14</definedName>
    <definedName name="Capital_Budget" localSheetId="0">#REF!</definedName>
    <definedName name="Capital_Budget" localSheetId="1">#REF!</definedName>
    <definedName name="Capital_Budget" localSheetId="8">#REF!</definedName>
    <definedName name="Capital_Budget" localSheetId="9">#REF!</definedName>
    <definedName name="Capital_Budget" localSheetId="7">#REF!</definedName>
    <definedName name="Capital_Budget" localSheetId="5">#REF!</definedName>
    <definedName name="Capital_Budget" localSheetId="6">#REF!</definedName>
    <definedName name="Capital_Budget" localSheetId="3">#REF!</definedName>
    <definedName name="Capital_Budget" localSheetId="4">#REF!</definedName>
    <definedName name="Capital_Budget" localSheetId="11">#REF!</definedName>
    <definedName name="Capital_Budget" localSheetId="2">#REF!</definedName>
    <definedName name="Capital_Budget">#REF!</definedName>
    <definedName name="EIGHT" localSheetId="0">#REF!</definedName>
    <definedName name="EIGHT" localSheetId="1">#REF!</definedName>
    <definedName name="EIGHT" localSheetId="8">#REF!</definedName>
    <definedName name="EIGHT" localSheetId="9">#REF!</definedName>
    <definedName name="EIGHT" localSheetId="7">#REF!</definedName>
    <definedName name="EIGHT" localSheetId="5">#REF!</definedName>
    <definedName name="EIGHT" localSheetId="6">#REF!</definedName>
    <definedName name="EIGHT" localSheetId="3">#REF!</definedName>
    <definedName name="EIGHT" localSheetId="4">#REF!</definedName>
    <definedName name="EIGHT" localSheetId="11">#REF!</definedName>
    <definedName name="EIGHT" localSheetId="2">#REF!</definedName>
    <definedName name="EIGHT">#REF!</definedName>
    <definedName name="EIGHT_21" localSheetId="0">#REF!</definedName>
    <definedName name="EIGHT_21" localSheetId="1">#REF!</definedName>
    <definedName name="EIGHT_21" localSheetId="8">#REF!</definedName>
    <definedName name="EIGHT_21" localSheetId="9">#REF!</definedName>
    <definedName name="EIGHT_21" localSheetId="7">#REF!</definedName>
    <definedName name="EIGHT_21" localSheetId="5">#REF!</definedName>
    <definedName name="EIGHT_21" localSheetId="6">#REF!</definedName>
    <definedName name="EIGHT_21" localSheetId="3">#REF!</definedName>
    <definedName name="EIGHT_21" localSheetId="4">#REF!</definedName>
    <definedName name="EIGHT_21" localSheetId="11">#REF!</definedName>
    <definedName name="EIGHT_21" localSheetId="2">#REF!</definedName>
    <definedName name="EIGHT_21">#REF!</definedName>
    <definedName name="Excel_BuiltIn__FilterDatabase_13" localSheetId="0">#REF!</definedName>
    <definedName name="Excel_BuiltIn__FilterDatabase_13" localSheetId="1">#REF!</definedName>
    <definedName name="Excel_BuiltIn__FilterDatabase_13" localSheetId="8">#REF!</definedName>
    <definedName name="Excel_BuiltIn__FilterDatabase_13" localSheetId="9">#REF!</definedName>
    <definedName name="Excel_BuiltIn__FilterDatabase_13" localSheetId="7">#REF!</definedName>
    <definedName name="Excel_BuiltIn__FilterDatabase_13" localSheetId="5">#REF!</definedName>
    <definedName name="Excel_BuiltIn__FilterDatabase_13" localSheetId="6">#REF!</definedName>
    <definedName name="Excel_BuiltIn__FilterDatabase_13" localSheetId="3">#REF!</definedName>
    <definedName name="Excel_BuiltIn__FilterDatabase_13" localSheetId="4">#REF!</definedName>
    <definedName name="Excel_BuiltIn__FilterDatabase_13" localSheetId="11">#REF!</definedName>
    <definedName name="Excel_BuiltIn__FilterDatabase_13" localSheetId="2">#REF!</definedName>
    <definedName name="Excel_BuiltIn__FilterDatabase_13">#REF!</definedName>
    <definedName name="Excel_BuiltIn__FilterDatabase_6" localSheetId="0">#REF!</definedName>
    <definedName name="Excel_BuiltIn__FilterDatabase_6" localSheetId="1">#REF!</definedName>
    <definedName name="Excel_BuiltIn__FilterDatabase_6" localSheetId="8">#REF!</definedName>
    <definedName name="Excel_BuiltIn__FilterDatabase_6" localSheetId="9">#REF!</definedName>
    <definedName name="Excel_BuiltIn__FilterDatabase_6" localSheetId="7">#REF!</definedName>
    <definedName name="Excel_BuiltIn__FilterDatabase_6" localSheetId="5">#REF!</definedName>
    <definedName name="Excel_BuiltIn__FilterDatabase_6" localSheetId="6">#REF!</definedName>
    <definedName name="Excel_BuiltIn__FilterDatabase_6" localSheetId="3">#REF!</definedName>
    <definedName name="Excel_BuiltIn__FilterDatabase_6" localSheetId="4">#REF!</definedName>
    <definedName name="Excel_BuiltIn__FilterDatabase_6" localSheetId="11">#REF!</definedName>
    <definedName name="Excel_BuiltIn__FilterDatabase_6" localSheetId="2">#REF!</definedName>
    <definedName name="Excel_BuiltIn__FilterDatabase_6">#REF!</definedName>
    <definedName name="FIVE" localSheetId="0">#REF!</definedName>
    <definedName name="FIVE" localSheetId="1">#REF!</definedName>
    <definedName name="FIVE" localSheetId="8">#REF!</definedName>
    <definedName name="FIVE" localSheetId="9">#REF!</definedName>
    <definedName name="FIVE" localSheetId="7">#REF!</definedName>
    <definedName name="FIVE" localSheetId="5">#REF!</definedName>
    <definedName name="FIVE" localSheetId="6">#REF!</definedName>
    <definedName name="FIVE" localSheetId="3">#REF!</definedName>
    <definedName name="FIVE" localSheetId="4">#REF!</definedName>
    <definedName name="FIVE" localSheetId="11">#REF!</definedName>
    <definedName name="FIVE" localSheetId="2">#REF!</definedName>
    <definedName name="FIVE">#REF!</definedName>
    <definedName name="FIVE_21" localSheetId="0">#REF!</definedName>
    <definedName name="FIVE_21" localSheetId="1">#REF!</definedName>
    <definedName name="FIVE_21" localSheetId="8">#REF!</definedName>
    <definedName name="FIVE_21" localSheetId="9">#REF!</definedName>
    <definedName name="FIVE_21" localSheetId="7">#REF!</definedName>
    <definedName name="FIVE_21" localSheetId="5">#REF!</definedName>
    <definedName name="FIVE_21" localSheetId="6">#REF!</definedName>
    <definedName name="FIVE_21" localSheetId="3">#REF!</definedName>
    <definedName name="FIVE_21" localSheetId="4">#REF!</definedName>
    <definedName name="FIVE_21" localSheetId="11">#REF!</definedName>
    <definedName name="FIVE_21" localSheetId="2">#REF!</definedName>
    <definedName name="FIVE_21">#REF!</definedName>
    <definedName name="FIVee" localSheetId="0">#REF!</definedName>
    <definedName name="FIVee" localSheetId="1">#REF!</definedName>
    <definedName name="FIVee" localSheetId="8">#REF!</definedName>
    <definedName name="FIVee" localSheetId="9">#REF!</definedName>
    <definedName name="FIVee" localSheetId="7">#REF!</definedName>
    <definedName name="FIVee" localSheetId="5">#REF!</definedName>
    <definedName name="FIVee" localSheetId="6">#REF!</definedName>
    <definedName name="FIVee" localSheetId="3">#REF!</definedName>
    <definedName name="FIVee" localSheetId="4">#REF!</definedName>
    <definedName name="FIVee" localSheetId="11">#REF!</definedName>
    <definedName name="FIVee" localSheetId="2">#REF!</definedName>
    <definedName name="FIVee">#REF!</definedName>
    <definedName name="FOUR" localSheetId="0">#REF!</definedName>
    <definedName name="FOUR" localSheetId="1">#REF!</definedName>
    <definedName name="FOUR" localSheetId="8">#REF!</definedName>
    <definedName name="FOUR" localSheetId="9">#REF!</definedName>
    <definedName name="FOUR" localSheetId="7">#REF!</definedName>
    <definedName name="FOUR" localSheetId="5">#REF!</definedName>
    <definedName name="FOUR" localSheetId="6">#REF!</definedName>
    <definedName name="FOUR" localSheetId="3">#REF!</definedName>
    <definedName name="FOUR" localSheetId="4">#REF!</definedName>
    <definedName name="FOUR" localSheetId="11">#REF!</definedName>
    <definedName name="FOUR" localSheetId="2">#REF!</definedName>
    <definedName name="FOUR">#REF!</definedName>
    <definedName name="FOUR_21" localSheetId="0">#REF!</definedName>
    <definedName name="FOUR_21" localSheetId="1">#REF!</definedName>
    <definedName name="FOUR_21" localSheetId="8">#REF!</definedName>
    <definedName name="FOUR_21" localSheetId="9">#REF!</definedName>
    <definedName name="FOUR_21" localSheetId="7">#REF!</definedName>
    <definedName name="FOUR_21" localSheetId="5">#REF!</definedName>
    <definedName name="FOUR_21" localSheetId="6">#REF!</definedName>
    <definedName name="FOUR_21" localSheetId="3">#REF!</definedName>
    <definedName name="FOUR_21" localSheetId="4">#REF!</definedName>
    <definedName name="FOUR_21" localSheetId="11">#REF!</definedName>
    <definedName name="FOUR_21" localSheetId="2">#REF!</definedName>
    <definedName name="FOUR_21">#REF!</definedName>
    <definedName name="NINE" localSheetId="0">#REF!</definedName>
    <definedName name="NINE" localSheetId="1">#REF!</definedName>
    <definedName name="NINE" localSheetId="8">#REF!</definedName>
    <definedName name="NINE" localSheetId="9">#REF!</definedName>
    <definedName name="NINE" localSheetId="7">#REF!</definedName>
    <definedName name="NINE" localSheetId="5">#REF!</definedName>
    <definedName name="NINE" localSheetId="6">#REF!</definedName>
    <definedName name="NINE" localSheetId="3">#REF!</definedName>
    <definedName name="NINE" localSheetId="4">#REF!</definedName>
    <definedName name="NINE" localSheetId="11">#REF!</definedName>
    <definedName name="NINE" localSheetId="2">#REF!</definedName>
    <definedName name="NINE">#REF!</definedName>
    <definedName name="NINE_21" localSheetId="0">#REF!</definedName>
    <definedName name="NINE_21" localSheetId="1">#REF!</definedName>
    <definedName name="NINE_21" localSheetId="8">#REF!</definedName>
    <definedName name="NINE_21" localSheetId="9">#REF!</definedName>
    <definedName name="NINE_21" localSheetId="7">#REF!</definedName>
    <definedName name="NINE_21" localSheetId="5">#REF!</definedName>
    <definedName name="NINE_21" localSheetId="6">#REF!</definedName>
    <definedName name="NINE_21" localSheetId="3">#REF!</definedName>
    <definedName name="NINE_21" localSheetId="4">#REF!</definedName>
    <definedName name="NINE_21" localSheetId="11">#REF!</definedName>
    <definedName name="NINE_21" localSheetId="2">#REF!</definedName>
    <definedName name="NINE_21">#REF!</definedName>
    <definedName name="obcy" localSheetId="0">'[4]Year Data'!$F$7</definedName>
    <definedName name="obcy" localSheetId="1">'[1]Year Data'!$F$7</definedName>
    <definedName name="obcy" localSheetId="8">'[5]Year Data'!$F$7</definedName>
    <definedName name="obcy" localSheetId="9">'[5]Year Data'!$F$7</definedName>
    <definedName name="obcy" localSheetId="7">'[3]Year Data'!$F$7</definedName>
    <definedName name="obcy" localSheetId="5">'[3]Year Data'!$F$7</definedName>
    <definedName name="obcy" localSheetId="6">'[3]Year Data'!$F$7</definedName>
    <definedName name="obcy" localSheetId="3">'[3]Year Data'!$F$7</definedName>
    <definedName name="obcy" localSheetId="4">'[3]Year Data'!$F$7</definedName>
    <definedName name="obcy" localSheetId="11">'[5]Year Data'!$F$7</definedName>
    <definedName name="obcy" localSheetId="2">'[3]Year Data'!$F$7</definedName>
    <definedName name="obcy">'[3]Year Data'!$F$7</definedName>
    <definedName name="obcy_21" localSheetId="0">'[4]Year Data'!$F$7</definedName>
    <definedName name="obcy_21" localSheetId="1">'[1]Year Data'!$F$7</definedName>
    <definedName name="obcy_21" localSheetId="8">'[5]Year Data'!$F$7</definedName>
    <definedName name="obcy_21" localSheetId="9">'[5]Year Data'!$F$7</definedName>
    <definedName name="obcy_21" localSheetId="7">'[3]Year Data'!$F$7</definedName>
    <definedName name="obcy_21" localSheetId="5">'[3]Year Data'!$F$7</definedName>
    <definedName name="obcy_21" localSheetId="6">'[3]Year Data'!$F$7</definedName>
    <definedName name="obcy_21" localSheetId="3">'[3]Year Data'!$F$7</definedName>
    <definedName name="obcy_21" localSheetId="4">'[3]Year Data'!$F$7</definedName>
    <definedName name="obcy_21" localSheetId="11">'[5]Year Data'!$F$7</definedName>
    <definedName name="obcy_21" localSheetId="2">'[3]Year Data'!$F$7</definedName>
    <definedName name="obcy_21">'[3]Year Data'!$F$7</definedName>
    <definedName name="ONE" localSheetId="0">#REF!</definedName>
    <definedName name="ONE" localSheetId="1">#REF!</definedName>
    <definedName name="ONE" localSheetId="8">#REF!</definedName>
    <definedName name="ONE" localSheetId="9">#REF!</definedName>
    <definedName name="ONE" localSheetId="7">#REF!</definedName>
    <definedName name="ONE" localSheetId="5">#REF!</definedName>
    <definedName name="ONE" localSheetId="6">#REF!</definedName>
    <definedName name="ONE" localSheetId="3">#REF!</definedName>
    <definedName name="ONE" localSheetId="4">#REF!</definedName>
    <definedName name="ONE" localSheetId="11">#REF!</definedName>
    <definedName name="ONE" localSheetId="2">#REF!</definedName>
    <definedName name="ONE">#REF!</definedName>
    <definedName name="ONE_21" localSheetId="0">#REF!</definedName>
    <definedName name="ONE_21" localSheetId="1">#REF!</definedName>
    <definedName name="ONE_21" localSheetId="8">#REF!</definedName>
    <definedName name="ONE_21" localSheetId="9">#REF!</definedName>
    <definedName name="ONE_21" localSheetId="7">#REF!</definedName>
    <definedName name="ONE_21" localSheetId="5">#REF!</definedName>
    <definedName name="ONE_21" localSheetId="6">#REF!</definedName>
    <definedName name="ONE_21" localSheetId="3">#REF!</definedName>
    <definedName name="ONE_21" localSheetId="4">#REF!</definedName>
    <definedName name="ONE_21" localSheetId="11">#REF!</definedName>
    <definedName name="ONE_21" localSheetId="2">#REF!</definedName>
    <definedName name="ONE_21">#REF!</definedName>
    <definedName name="pbny" localSheetId="0">'[4]Year Data'!$F$9</definedName>
    <definedName name="pbny" localSheetId="1">'[1]Year Data'!$F$9</definedName>
    <definedName name="pbny" localSheetId="8">'[5]Year Data'!$F$9</definedName>
    <definedName name="pbny" localSheetId="9">'[5]Year Data'!$F$9</definedName>
    <definedName name="pbny" localSheetId="7">'[3]Year Data'!$F$9</definedName>
    <definedName name="pbny" localSheetId="5">'[3]Year Data'!$F$9</definedName>
    <definedName name="pbny" localSheetId="6">'[3]Year Data'!$F$9</definedName>
    <definedName name="pbny" localSheetId="3">'[3]Year Data'!$F$9</definedName>
    <definedName name="pbny" localSheetId="4">'[3]Year Data'!$F$9</definedName>
    <definedName name="pbny" localSheetId="11">'[5]Year Data'!$F$9</definedName>
    <definedName name="pbny" localSheetId="2">'[3]Year Data'!$F$9</definedName>
    <definedName name="pbny">'[3]Year Data'!$F$9</definedName>
    <definedName name="pbny_21" localSheetId="0">'[4]Year Data'!$F$9</definedName>
    <definedName name="pbny_21" localSheetId="1">'[1]Year Data'!$F$9</definedName>
    <definedName name="pbny_21" localSheetId="8">'[5]Year Data'!$F$9</definedName>
    <definedName name="pbny_21" localSheetId="9">'[5]Year Data'!$F$9</definedName>
    <definedName name="pbny_21" localSheetId="7">'[3]Year Data'!$F$9</definedName>
    <definedName name="pbny_21" localSheetId="5">'[3]Year Data'!$F$9</definedName>
    <definedName name="pbny_21" localSheetId="6">'[3]Year Data'!$F$9</definedName>
    <definedName name="pbny_21" localSheetId="3">'[3]Year Data'!$F$9</definedName>
    <definedName name="pbny_21" localSheetId="4">'[3]Year Data'!$F$9</definedName>
    <definedName name="pbny_21" localSheetId="11">'[5]Year Data'!$F$9</definedName>
    <definedName name="pbny_21" localSheetId="2">'[3]Year Data'!$F$9</definedName>
    <definedName name="pbny_21">'[3]Year Data'!$F$9</definedName>
    <definedName name="pbny1" localSheetId="0">'[4]Year Data'!$F$10</definedName>
    <definedName name="pbny1" localSheetId="1">'[1]Year Data'!$F$10</definedName>
    <definedName name="pbny1" localSheetId="8">'[5]Year Data'!$F$10</definedName>
    <definedName name="pbny1" localSheetId="9">'[5]Year Data'!$F$10</definedName>
    <definedName name="pbny1" localSheetId="7">'[3]Year Data'!$F$10</definedName>
    <definedName name="pbny1" localSheetId="5">'[3]Year Data'!$F$10</definedName>
    <definedName name="pbny1" localSheetId="6">'[3]Year Data'!$F$10</definedName>
    <definedName name="pbny1" localSheetId="3">'[3]Year Data'!$F$10</definedName>
    <definedName name="pbny1" localSheetId="4">'[3]Year Data'!$F$10</definedName>
    <definedName name="pbny1" localSheetId="11">'[5]Year Data'!$F$10</definedName>
    <definedName name="pbny1" localSheetId="2">'[3]Year Data'!$F$10</definedName>
    <definedName name="pbny1">'[3]Year Data'!$F$10</definedName>
    <definedName name="pbny1_21" localSheetId="0">'[4]Year Data'!$F$10</definedName>
    <definedName name="pbny1_21" localSheetId="1">'[1]Year Data'!$F$10</definedName>
    <definedName name="pbny1_21" localSheetId="8">'[5]Year Data'!$F$10</definedName>
    <definedName name="pbny1_21" localSheetId="9">'[5]Year Data'!$F$10</definedName>
    <definedName name="pbny1_21" localSheetId="7">'[3]Year Data'!$F$10</definedName>
    <definedName name="pbny1_21" localSheetId="5">'[3]Year Data'!$F$10</definedName>
    <definedName name="pbny1_21" localSheetId="6">'[3]Year Data'!$F$10</definedName>
    <definedName name="pbny1_21" localSheetId="3">'[3]Year Data'!$F$10</definedName>
    <definedName name="pbny1_21" localSheetId="4">'[3]Year Data'!$F$10</definedName>
    <definedName name="pbny1_21" localSheetId="11">'[5]Year Data'!$F$10</definedName>
    <definedName name="pbny1_21" localSheetId="2">'[3]Year Data'!$F$10</definedName>
    <definedName name="pbny1_21">'[3]Year Data'!$F$10</definedName>
    <definedName name="pbny2" localSheetId="0">'[4]Year Data'!$F$11</definedName>
    <definedName name="pbny2" localSheetId="1">'[1]Year Data'!$F$11</definedName>
    <definedName name="pbny2" localSheetId="8">'[5]Year Data'!$F$11</definedName>
    <definedName name="pbny2" localSheetId="9">'[5]Year Data'!$F$11</definedName>
    <definedName name="pbny2" localSheetId="7">'[3]Year Data'!$F$11</definedName>
    <definedName name="pbny2" localSheetId="5">'[3]Year Data'!$F$11</definedName>
    <definedName name="pbny2" localSheetId="6">'[3]Year Data'!$F$11</definedName>
    <definedName name="pbny2" localSheetId="3">'[3]Year Data'!$F$11</definedName>
    <definedName name="pbny2" localSheetId="4">'[3]Year Data'!$F$11</definedName>
    <definedName name="pbny2" localSheetId="11">'[5]Year Data'!$F$11</definedName>
    <definedName name="pbny2" localSheetId="2">'[3]Year Data'!$F$11</definedName>
    <definedName name="pbny2">'[3]Year Data'!$F$11</definedName>
    <definedName name="pbny2_21" localSheetId="0">'[4]Year Data'!$F$11</definedName>
    <definedName name="pbny2_21" localSheetId="1">'[1]Year Data'!$F$11</definedName>
    <definedName name="pbny2_21" localSheetId="8">'[5]Year Data'!$F$11</definedName>
    <definedName name="pbny2_21" localSheetId="9">'[5]Year Data'!$F$11</definedName>
    <definedName name="pbny2_21" localSheetId="7">'[3]Year Data'!$F$11</definedName>
    <definedName name="pbny2_21" localSheetId="5">'[3]Year Data'!$F$11</definedName>
    <definedName name="pbny2_21" localSheetId="6">'[3]Year Data'!$F$11</definedName>
    <definedName name="pbny2_21" localSheetId="3">'[3]Year Data'!$F$11</definedName>
    <definedName name="pbny2_21" localSheetId="4">'[3]Year Data'!$F$11</definedName>
    <definedName name="pbny2_21" localSheetId="11">'[5]Year Data'!$F$11</definedName>
    <definedName name="pbny2_21" localSheetId="2">'[3]Year Data'!$F$11</definedName>
    <definedName name="pbny2_21">'[3]Year Data'!$F$11</definedName>
    <definedName name="pbnyy" localSheetId="0">'[1]Year Data'!$F$9</definedName>
    <definedName name="pbnyy" localSheetId="1">'[1]Year Data'!$F$9</definedName>
    <definedName name="pbnyy" localSheetId="8">'[3]Year Data'!$F$9</definedName>
    <definedName name="pbnyy" localSheetId="9">'[3]Year Data'!$F$9</definedName>
    <definedName name="pbnyy" localSheetId="7">'[3]Year Data'!$F$9</definedName>
    <definedName name="pbnyy" localSheetId="5">'[3]Year Data'!$F$9</definedName>
    <definedName name="pbnyy" localSheetId="6">'[3]Year Data'!$F$9</definedName>
    <definedName name="pbnyy" localSheetId="3">'[3]Year Data'!$F$9</definedName>
    <definedName name="pbnyy" localSheetId="4">'[3]Year Data'!$F$9</definedName>
    <definedName name="pbnyy" localSheetId="11">'[3]Year Data'!$F$9</definedName>
    <definedName name="pbnyy" localSheetId="2">'[3]Year Data'!$F$9</definedName>
    <definedName name="pbnyy">'[2]Year Data'!$F$9</definedName>
    <definedName name="_xlnm.Print_Area" localSheetId="0">'COMPONENT 1 '!$A$1:$R$22</definedName>
    <definedName name="_xlnm.Print_Area" localSheetId="1">'COMPONENT 2'!$B$1:$AQ$64</definedName>
    <definedName name="_xlnm.Print_Area" localSheetId="8">'COMPONENT 4'!$H$1:$AU$236</definedName>
    <definedName name="_xlnm.Print_Area" localSheetId="9">'COMPONENT 5'!$A$1:$AU$266</definedName>
    <definedName name="_xlnm.Print_Area" localSheetId="7">'DMM CD'!$A$1:$M$42</definedName>
    <definedName name="_xlnm.Print_Area" localSheetId="5">'DMM COMS'!$A$1:$M$52</definedName>
    <definedName name="_xlnm.Print_Area" localSheetId="6">'DMM CS '!$A$1:$M$54</definedName>
    <definedName name="_xlnm.Print_Area" localSheetId="3">'DMM FS (CFO)'!$A$1:$M$39</definedName>
    <definedName name="_xlnm.Print_Area" localSheetId="4">'DMM ISTS'!$A$1:$M$62</definedName>
    <definedName name="_xlnm.Print_Area" localSheetId="11">'FINAL CAPITAL BUDGET '!$A$1:$R$408</definedName>
    <definedName name="_xlnm.Print_Area" localSheetId="2">'MUNICIPAL MANAGER'!$A$1:$M$35</definedName>
    <definedName name="_xlnm.Print_Area" localSheetId="10">'SUMMARY FINAL CAPITAL BUDGET'!$B$2:$J$13</definedName>
    <definedName name="Print_Area_MI" localSheetId="0">#REF!</definedName>
    <definedName name="Print_Area_MI" localSheetId="1">#REF!</definedName>
    <definedName name="Print_Area_MI" localSheetId="8">#REF!</definedName>
    <definedName name="Print_Area_MI" localSheetId="9">#REF!</definedName>
    <definedName name="Print_Area_MI" localSheetId="7">#REF!</definedName>
    <definedName name="Print_Area_MI" localSheetId="5">#REF!</definedName>
    <definedName name="Print_Area_MI" localSheetId="6">#REF!</definedName>
    <definedName name="Print_Area_MI" localSheetId="3">#REF!</definedName>
    <definedName name="Print_Area_MI" localSheetId="4">#REF!</definedName>
    <definedName name="Print_Area_MI" localSheetId="11">#REF!</definedName>
    <definedName name="Print_Area_MI" localSheetId="2">#REF!</definedName>
    <definedName name="Print_Area_MI">#REF!</definedName>
    <definedName name="_xlnm.Print_Titles" localSheetId="1">'COMPONENT 2'!$D:$G,'COMPONENT 2'!$1:$4</definedName>
    <definedName name="_xlnm.Print_Titles" localSheetId="8">'COMPONENT 4'!$A:$L,'COMPONENT 4'!$1:$1</definedName>
    <definedName name="_xlnm.Print_Titles" localSheetId="9">'COMPONENT 5'!$A:$L,'COMPONENT 5'!$1:$1</definedName>
    <definedName name="_xlnm.Print_Titles" localSheetId="7">'DMM CD'!$1:$5</definedName>
    <definedName name="_xlnm.Print_Titles" localSheetId="5">'DMM COMS'!$1:$5</definedName>
    <definedName name="_xlnm.Print_Titles" localSheetId="6">'DMM CS '!$1:$5</definedName>
    <definedName name="_xlnm.Print_Titles" localSheetId="3">'DMM FS (CFO)'!$1:$5</definedName>
    <definedName name="_xlnm.Print_Titles" localSheetId="4">'DMM ISTS'!$1:$5</definedName>
    <definedName name="_xlnm.Print_Titles" localSheetId="11">'FINAL CAPITAL BUDGET '!$A:$F,'FINAL CAPITAL BUDGET '!$1:$1</definedName>
    <definedName name="_xlnm.Print_Titles" localSheetId="2">'MUNICIPAL MANAGER'!$1:$5</definedName>
    <definedName name="recy" localSheetId="0">'[4]Year Data'!$F$8</definedName>
    <definedName name="recy" localSheetId="1">'[1]Year Data'!$F$8</definedName>
    <definedName name="recy" localSheetId="8">'[5]Year Data'!$F$8</definedName>
    <definedName name="recy" localSheetId="9">'[5]Year Data'!$F$8</definedName>
    <definedName name="recy" localSheetId="7">'[3]Year Data'!$F$8</definedName>
    <definedName name="recy" localSheetId="5">'[3]Year Data'!$F$8</definedName>
    <definedName name="recy" localSheetId="6">'[3]Year Data'!$F$8</definedName>
    <definedName name="recy" localSheetId="3">'[3]Year Data'!$F$8</definedName>
    <definedName name="recy" localSheetId="4">'[3]Year Data'!$F$8</definedName>
    <definedName name="recy" localSheetId="11">'[5]Year Data'!$F$8</definedName>
    <definedName name="recy" localSheetId="2">'[3]Year Data'!$F$8</definedName>
    <definedName name="recy">'[3]Year Data'!$F$8</definedName>
    <definedName name="recy_21" localSheetId="0">'[4]Year Data'!$F$8</definedName>
    <definedName name="recy_21" localSheetId="1">'[1]Year Data'!$F$8</definedName>
    <definedName name="recy_21" localSheetId="8">'[5]Year Data'!$F$8</definedName>
    <definedName name="recy_21" localSheetId="9">'[5]Year Data'!$F$8</definedName>
    <definedName name="recy_21" localSheetId="7">'[3]Year Data'!$F$8</definedName>
    <definedName name="recy_21" localSheetId="5">'[3]Year Data'!$F$8</definedName>
    <definedName name="recy_21" localSheetId="6">'[3]Year Data'!$F$8</definedName>
    <definedName name="recy_21" localSheetId="3">'[3]Year Data'!$F$8</definedName>
    <definedName name="recy_21" localSheetId="4">'[3]Year Data'!$F$8</definedName>
    <definedName name="recy_21" localSheetId="11">'[5]Year Data'!$F$8</definedName>
    <definedName name="recy_21" localSheetId="2">'[3]Year Data'!$F$8</definedName>
    <definedName name="recy_21">'[3]Year Data'!$F$8</definedName>
    <definedName name="revdte" localSheetId="0">'[4]Year Data'!$J$14</definedName>
    <definedName name="revdte" localSheetId="1">'[1]Year Data'!$J$14</definedName>
    <definedName name="revdte" localSheetId="8">'[5]Year Data'!$J$14</definedName>
    <definedName name="revdte" localSheetId="9">'[5]Year Data'!$J$14</definedName>
    <definedName name="revdte" localSheetId="7">'[3]Year Data'!$J$14</definedName>
    <definedName name="revdte" localSheetId="5">'[3]Year Data'!$J$14</definedName>
    <definedName name="revdte" localSheetId="6">'[3]Year Data'!$J$14</definedName>
    <definedName name="revdte" localSheetId="3">'[3]Year Data'!$J$14</definedName>
    <definedName name="revdte" localSheetId="4">'[3]Year Data'!$J$14</definedName>
    <definedName name="revdte" localSheetId="11">'[5]Year Data'!$J$14</definedName>
    <definedName name="revdte" localSheetId="2">'[3]Year Data'!$J$14</definedName>
    <definedName name="revdte">'[3]Year Data'!$J$14</definedName>
    <definedName name="SEVEN" localSheetId="0">#REF!</definedName>
    <definedName name="SEVEN" localSheetId="1">#REF!</definedName>
    <definedName name="SEVEN" localSheetId="8">#REF!</definedName>
    <definedName name="SEVEN" localSheetId="9">#REF!</definedName>
    <definedName name="SEVEN" localSheetId="7">#REF!</definedName>
    <definedName name="SEVEN" localSheetId="5">#REF!</definedName>
    <definedName name="SEVEN" localSheetId="6">#REF!</definedName>
    <definedName name="SEVEN" localSheetId="3">#REF!</definedName>
    <definedName name="SEVEN" localSheetId="4">#REF!</definedName>
    <definedName name="SEVEN" localSheetId="11">#REF!</definedName>
    <definedName name="SEVEN" localSheetId="2">#REF!</definedName>
    <definedName name="SEVEN">#REF!</definedName>
    <definedName name="SEVEN_21" localSheetId="0">#REF!</definedName>
    <definedName name="SEVEN_21" localSheetId="1">#REF!</definedName>
    <definedName name="SEVEN_21" localSheetId="8">#REF!</definedName>
    <definedName name="SEVEN_21" localSheetId="9">#REF!</definedName>
    <definedName name="SEVEN_21" localSheetId="7">#REF!</definedName>
    <definedName name="SEVEN_21" localSheetId="5">#REF!</definedName>
    <definedName name="SEVEN_21" localSheetId="6">#REF!</definedName>
    <definedName name="SEVEN_21" localSheetId="3">#REF!</definedName>
    <definedName name="SEVEN_21" localSheetId="4">#REF!</definedName>
    <definedName name="SEVEN_21" localSheetId="11">#REF!</definedName>
    <definedName name="SEVEN_21" localSheetId="2">#REF!</definedName>
    <definedName name="SEVEN_21">#REF!</definedName>
    <definedName name="SIX" localSheetId="0">#REF!</definedName>
    <definedName name="SIX" localSheetId="1">#REF!</definedName>
    <definedName name="SIX" localSheetId="8">#REF!</definedName>
    <definedName name="SIX" localSheetId="9">#REF!</definedName>
    <definedName name="SIX" localSheetId="7">#REF!</definedName>
    <definedName name="SIX" localSheetId="5">#REF!</definedName>
    <definedName name="SIX" localSheetId="6">#REF!</definedName>
    <definedName name="SIX" localSheetId="3">#REF!</definedName>
    <definedName name="SIX" localSheetId="4">#REF!</definedName>
    <definedName name="SIX" localSheetId="11">#REF!</definedName>
    <definedName name="SIX" localSheetId="2">#REF!</definedName>
    <definedName name="SIX">#REF!</definedName>
    <definedName name="SIX_21" localSheetId="0">#REF!</definedName>
    <definedName name="SIX_21" localSheetId="1">#REF!</definedName>
    <definedName name="SIX_21" localSheetId="8">#REF!</definedName>
    <definedName name="SIX_21" localSheetId="9">#REF!</definedName>
    <definedName name="SIX_21" localSheetId="7">#REF!</definedName>
    <definedName name="SIX_21" localSheetId="5">#REF!</definedName>
    <definedName name="SIX_21" localSheetId="6">#REF!</definedName>
    <definedName name="SIX_21" localSheetId="3">#REF!</definedName>
    <definedName name="SIX_21" localSheetId="4">#REF!</definedName>
    <definedName name="SIX_21" localSheetId="11">#REF!</definedName>
    <definedName name="SIX_21" localSheetId="2">#REF!</definedName>
    <definedName name="SIX_21">#REF!</definedName>
    <definedName name="TEN" localSheetId="0">#REF!</definedName>
    <definedName name="TEN" localSheetId="1">#REF!</definedName>
    <definedName name="TEN" localSheetId="8">#REF!</definedName>
    <definedName name="TEN" localSheetId="9">#REF!</definedName>
    <definedName name="TEN" localSheetId="7">#REF!</definedName>
    <definedName name="TEN" localSheetId="5">#REF!</definedName>
    <definedName name="TEN" localSheetId="6">#REF!</definedName>
    <definedName name="TEN" localSheetId="3">#REF!</definedName>
    <definedName name="TEN" localSheetId="4">#REF!</definedName>
    <definedName name="TEN" localSheetId="11">#REF!</definedName>
    <definedName name="TEN" localSheetId="2">#REF!</definedName>
    <definedName name="TEN">#REF!</definedName>
    <definedName name="TEN_21" localSheetId="0">#REF!</definedName>
    <definedName name="TEN_21" localSheetId="1">#REF!</definedName>
    <definedName name="TEN_21" localSheetId="8">#REF!</definedName>
    <definedName name="TEN_21" localSheetId="9">#REF!</definedName>
    <definedName name="TEN_21" localSheetId="7">#REF!</definedName>
    <definedName name="TEN_21" localSheetId="5">#REF!</definedName>
    <definedName name="TEN_21" localSheetId="6">#REF!</definedName>
    <definedName name="TEN_21" localSheetId="3">#REF!</definedName>
    <definedName name="TEN_21" localSheetId="4">#REF!</definedName>
    <definedName name="TEN_21" localSheetId="11">#REF!</definedName>
    <definedName name="TEN_21" localSheetId="2">#REF!</definedName>
    <definedName name="TEN_21">#REF!</definedName>
    <definedName name="THREE" localSheetId="0">#REF!</definedName>
    <definedName name="THREE" localSheetId="1">#REF!</definedName>
    <definedName name="THREE" localSheetId="8">#REF!</definedName>
    <definedName name="THREE" localSheetId="9">#REF!</definedName>
    <definedName name="THREE" localSheetId="7">#REF!</definedName>
    <definedName name="THREE" localSheetId="5">#REF!</definedName>
    <definedName name="THREE" localSheetId="6">#REF!</definedName>
    <definedName name="THREE" localSheetId="3">#REF!</definedName>
    <definedName name="THREE" localSheetId="4">#REF!</definedName>
    <definedName name="THREE" localSheetId="11">#REF!</definedName>
    <definedName name="THREE" localSheetId="2">#REF!</definedName>
    <definedName name="THREE">#REF!</definedName>
    <definedName name="THREE_21" localSheetId="0">#REF!</definedName>
    <definedName name="THREE_21" localSheetId="1">#REF!</definedName>
    <definedName name="THREE_21" localSheetId="8">#REF!</definedName>
    <definedName name="THREE_21" localSheetId="9">#REF!</definedName>
    <definedName name="THREE_21" localSheetId="7">#REF!</definedName>
    <definedName name="THREE_21" localSheetId="5">#REF!</definedName>
    <definedName name="THREE_21" localSheetId="6">#REF!</definedName>
    <definedName name="THREE_21" localSheetId="3">#REF!</definedName>
    <definedName name="THREE_21" localSheetId="4">#REF!</definedName>
    <definedName name="THREE_21" localSheetId="11">#REF!</definedName>
    <definedName name="THREE_21" localSheetId="2">#REF!</definedName>
    <definedName name="THREE_21">#REF!</definedName>
    <definedName name="TWO" localSheetId="0">#REF!</definedName>
    <definedName name="TWO" localSheetId="1">#REF!</definedName>
    <definedName name="TWO" localSheetId="8">#REF!</definedName>
    <definedName name="TWO" localSheetId="9">#REF!</definedName>
    <definedName name="TWO" localSheetId="7">#REF!</definedName>
    <definedName name="TWO" localSheetId="5">#REF!</definedName>
    <definedName name="TWO" localSheetId="6">#REF!</definedName>
    <definedName name="TWO" localSheetId="3">#REF!</definedName>
    <definedName name="TWO" localSheetId="4">#REF!</definedName>
    <definedName name="TWO" localSheetId="11">#REF!</definedName>
    <definedName name="TWO" localSheetId="2">#REF!</definedName>
    <definedName name="TWO">#REF!</definedName>
    <definedName name="TWO_21" localSheetId="0">#REF!</definedName>
    <definedName name="TWO_21" localSheetId="1">#REF!</definedName>
    <definedName name="TWO_21" localSheetId="8">#REF!</definedName>
    <definedName name="TWO_21" localSheetId="9">#REF!</definedName>
    <definedName name="TWO_21" localSheetId="7">#REF!</definedName>
    <definedName name="TWO_21" localSheetId="5">#REF!</definedName>
    <definedName name="TWO_21" localSheetId="6">#REF!</definedName>
    <definedName name="TWO_21" localSheetId="3">#REF!</definedName>
    <definedName name="TWO_21" localSheetId="4">#REF!</definedName>
    <definedName name="TWO_21" localSheetId="11">#REF!</definedName>
    <definedName name="TWO_21" localSheetId="2">#REF!</definedName>
    <definedName name="TWO_21">#REF!</definedName>
    <definedName name="XXX" localSheetId="0">#REF!</definedName>
    <definedName name="XXX" localSheetId="1">#REF!</definedName>
    <definedName name="XXX" localSheetId="8">#REF!</definedName>
    <definedName name="XXX" localSheetId="9">#REF!</definedName>
    <definedName name="XXX" localSheetId="7">#REF!</definedName>
    <definedName name="XXX" localSheetId="5">#REF!</definedName>
    <definedName name="XXX" localSheetId="6">#REF!</definedName>
    <definedName name="XXX" localSheetId="3">#REF!</definedName>
    <definedName name="XXX" localSheetId="4">#REF!</definedName>
    <definedName name="XXX" localSheetId="11">#REF!</definedName>
    <definedName name="XXX" localSheetId="2">#REF!</definedName>
    <definedName name="XXX">#REF!</definedName>
    <definedName name="XXX_21" localSheetId="0">#REF!</definedName>
    <definedName name="XXX_21" localSheetId="1">#REF!</definedName>
    <definedName name="XXX_21" localSheetId="8">#REF!</definedName>
    <definedName name="XXX_21" localSheetId="9">#REF!</definedName>
    <definedName name="XXX_21" localSheetId="7">#REF!</definedName>
    <definedName name="XXX_21" localSheetId="5">#REF!</definedName>
    <definedName name="XXX_21" localSheetId="6">#REF!</definedName>
    <definedName name="XXX_21" localSheetId="3">#REF!</definedName>
    <definedName name="XXX_21" localSheetId="4">#REF!</definedName>
    <definedName name="XXX_21" localSheetId="11">#REF!</definedName>
    <definedName name="XXX_21" localSheetId="2">#REF!</definedName>
    <definedName name="XXX_21">#REF!</definedName>
  </definedNames>
  <calcPr calcId="145621"/>
</workbook>
</file>

<file path=xl/calcChain.xml><?xml version="1.0" encoding="utf-8"?>
<calcChain xmlns="http://schemas.openxmlformats.org/spreadsheetml/2006/main">
  <c r="AR89" i="21" l="1"/>
  <c r="AS89" i="21" s="1"/>
  <c r="AR92" i="18"/>
  <c r="AS92" i="18" s="1"/>
  <c r="O421" i="22" l="1"/>
  <c r="N421" i="22"/>
  <c r="M421" i="22"/>
  <c r="L421" i="22"/>
  <c r="K421" i="22"/>
  <c r="J421" i="22"/>
  <c r="I421" i="22"/>
  <c r="H421" i="22"/>
  <c r="O420" i="22"/>
  <c r="N420" i="22"/>
  <c r="M420" i="22"/>
  <c r="L420" i="22"/>
  <c r="K420" i="22"/>
  <c r="J420" i="22"/>
  <c r="I420" i="22"/>
  <c r="H420" i="22"/>
  <c r="O419" i="22"/>
  <c r="N419" i="22"/>
  <c r="M419" i="22"/>
  <c r="L419" i="22"/>
  <c r="K419" i="22"/>
  <c r="J419" i="22"/>
  <c r="I419" i="22"/>
  <c r="H419" i="22"/>
  <c r="O418" i="22"/>
  <c r="N418" i="22"/>
  <c r="M418" i="22"/>
  <c r="L418" i="22"/>
  <c r="K418" i="22"/>
  <c r="J418" i="22"/>
  <c r="I418" i="22"/>
  <c r="H418" i="22"/>
  <c r="O417" i="22"/>
  <c r="N417" i="22"/>
  <c r="M417" i="22"/>
  <c r="L417" i="22"/>
  <c r="K417" i="22"/>
  <c r="J417" i="22"/>
  <c r="I417" i="22"/>
  <c r="H417" i="22"/>
  <c r="O416" i="22"/>
  <c r="N416" i="22"/>
  <c r="M416" i="22"/>
  <c r="L416" i="22"/>
  <c r="K416" i="22"/>
  <c r="J416" i="22"/>
  <c r="I416" i="22"/>
  <c r="H416" i="22"/>
  <c r="O415" i="22"/>
  <c r="N415" i="22"/>
  <c r="M415" i="22"/>
  <c r="L415" i="22"/>
  <c r="K415" i="22"/>
  <c r="J415" i="22"/>
  <c r="I415" i="22"/>
  <c r="H415" i="22"/>
  <c r="O414" i="22"/>
  <c r="N414" i="22"/>
  <c r="M414" i="22"/>
  <c r="L414" i="22"/>
  <c r="K414" i="22"/>
  <c r="J414" i="22"/>
  <c r="I414" i="22"/>
  <c r="H414" i="22"/>
  <c r="O413" i="22"/>
  <c r="N413" i="22"/>
  <c r="M413" i="22"/>
  <c r="L413" i="22"/>
  <c r="K413" i="22"/>
  <c r="J413" i="22"/>
  <c r="I413" i="22"/>
  <c r="H413" i="22"/>
  <c r="O412" i="22"/>
  <c r="O422" i="22" s="1"/>
  <c r="N412" i="22"/>
  <c r="N422" i="22" s="1"/>
  <c r="M412" i="22"/>
  <c r="M422" i="22" s="1"/>
  <c r="L412" i="22"/>
  <c r="L422" i="22" s="1"/>
  <c r="K412" i="22"/>
  <c r="K422" i="22" s="1"/>
  <c r="J412" i="22"/>
  <c r="J422" i="22" s="1"/>
  <c r="I412" i="22"/>
  <c r="I422" i="22" s="1"/>
  <c r="H412" i="22"/>
  <c r="H422" i="22" s="1"/>
  <c r="O408" i="22"/>
  <c r="N408" i="22"/>
  <c r="M408" i="22"/>
  <c r="L408" i="22"/>
  <c r="K408" i="22"/>
  <c r="J408" i="22"/>
  <c r="I408" i="22"/>
  <c r="H408" i="22"/>
  <c r="AL11" i="18" l="1"/>
  <c r="AK11" i="18"/>
  <c r="AJ11" i="18"/>
  <c r="AL83" i="18"/>
  <c r="AK83" i="18"/>
  <c r="AU236" i="21" l="1"/>
  <c r="AT236" i="21"/>
  <c r="AQ236" i="21"/>
  <c r="AP236" i="21"/>
  <c r="AO236" i="21"/>
  <c r="AN236" i="21"/>
  <c r="AM236" i="21"/>
  <c r="AL236" i="21"/>
  <c r="AK236" i="21"/>
  <c r="AJ236" i="21"/>
  <c r="AI236" i="21"/>
  <c r="AG236" i="21"/>
  <c r="AF236" i="21"/>
  <c r="AE236" i="21"/>
  <c r="AD236" i="21"/>
  <c r="AC236" i="21"/>
  <c r="AR87" i="21"/>
  <c r="AS87" i="21" s="1"/>
  <c r="AR86" i="21"/>
  <c r="AR212" i="21"/>
  <c r="AS212" i="21" s="1"/>
  <c r="AR211" i="21"/>
  <c r="AS211" i="21" s="1"/>
  <c r="AR210" i="21"/>
  <c r="AS210" i="21" s="1"/>
  <c r="AR194" i="21"/>
  <c r="AS194" i="21" s="1"/>
  <c r="AR193" i="21"/>
  <c r="AS193" i="21" s="1"/>
  <c r="AR191" i="21"/>
  <c r="AS191" i="21" s="1"/>
  <c r="AR190" i="21"/>
  <c r="AS190" i="21" s="1"/>
  <c r="AR189" i="21"/>
  <c r="AS189" i="21" s="1"/>
  <c r="AR188" i="21"/>
  <c r="AS188" i="21" s="1"/>
  <c r="AR183" i="21"/>
  <c r="AS183" i="21" s="1"/>
  <c r="AR181" i="21"/>
  <c r="AS181" i="21" s="1"/>
  <c r="AR179" i="21"/>
  <c r="AS179" i="21" s="1"/>
  <c r="AR178" i="21"/>
  <c r="AS178" i="21" s="1"/>
  <c r="AR175" i="21"/>
  <c r="AS175" i="21" s="1"/>
  <c r="AR174" i="21"/>
  <c r="AS174" i="21" s="1"/>
  <c r="AR44" i="21"/>
  <c r="AS44" i="21" s="1"/>
  <c r="AR43" i="21"/>
  <c r="AS43" i="21" s="1"/>
  <c r="AR42" i="21"/>
  <c r="AS42" i="21" s="1"/>
  <c r="AR41" i="21"/>
  <c r="AS41" i="21" s="1"/>
  <c r="AR40" i="21"/>
  <c r="AS40" i="21" s="1"/>
  <c r="AR39" i="21"/>
  <c r="AS39" i="21" s="1"/>
  <c r="AH38" i="21"/>
  <c r="AR38" i="21" s="1"/>
  <c r="AS38" i="21" s="1"/>
  <c r="AR172" i="21"/>
  <c r="AS172" i="21" s="1"/>
  <c r="AR171" i="21"/>
  <c r="AS171" i="21" s="1"/>
  <c r="AR170" i="21"/>
  <c r="AS170" i="21" s="1"/>
  <c r="AR169" i="21"/>
  <c r="AS169" i="21" s="1"/>
  <c r="AR168" i="21"/>
  <c r="AS168" i="21" s="1"/>
  <c r="AR12" i="21"/>
  <c r="AS12" i="21" s="1"/>
  <c r="AR167" i="21"/>
  <c r="AS167" i="21" s="1"/>
  <c r="AR166" i="21"/>
  <c r="AS166" i="21" s="1"/>
  <c r="AR165" i="21"/>
  <c r="AS165" i="21" s="1"/>
  <c r="AR164" i="21"/>
  <c r="AS164" i="21" s="1"/>
  <c r="AR163" i="21"/>
  <c r="AS163" i="21" s="1"/>
  <c r="AR4" i="21"/>
  <c r="AS4" i="21" s="1"/>
  <c r="AR162" i="21"/>
  <c r="AS162" i="21" s="1"/>
  <c r="AR161" i="21"/>
  <c r="AS161" i="21" s="1"/>
  <c r="AR160" i="21"/>
  <c r="AS160" i="21" s="1"/>
  <c r="AR159" i="21"/>
  <c r="AS159" i="21" s="1"/>
  <c r="AR158" i="21"/>
  <c r="AS158" i="21" s="1"/>
  <c r="AR157" i="21"/>
  <c r="AS157" i="21" s="1"/>
  <c r="AR156" i="21"/>
  <c r="AS156" i="21" s="1"/>
  <c r="AR11" i="21"/>
  <c r="AS11" i="21" s="1"/>
  <c r="AR155" i="21"/>
  <c r="AS155" i="21" s="1"/>
  <c r="AR48" i="21"/>
  <c r="AS48" i="21" s="1"/>
  <c r="AR10" i="21"/>
  <c r="AS10" i="21" s="1"/>
  <c r="AR3" i="21"/>
  <c r="AS3" i="21" s="1"/>
  <c r="AR154" i="21"/>
  <c r="AS154" i="21" s="1"/>
  <c r="AR235" i="21"/>
  <c r="AS235" i="21" s="1"/>
  <c r="AR234" i="21"/>
  <c r="AS234" i="21" s="1"/>
  <c r="AR233" i="21"/>
  <c r="AS233" i="21" s="1"/>
  <c r="AR232" i="21"/>
  <c r="AS232" i="21" s="1"/>
  <c r="AR231" i="21"/>
  <c r="AS231" i="21" s="1"/>
  <c r="AR230" i="21"/>
  <c r="AS230" i="21" s="1"/>
  <c r="AR150" i="21"/>
  <c r="AS150" i="21" s="1"/>
  <c r="AR149" i="21"/>
  <c r="AS149" i="21" s="1"/>
  <c r="AR37" i="21"/>
  <c r="AS37" i="21" s="1"/>
  <c r="AR36" i="21"/>
  <c r="AS36" i="21" s="1"/>
  <c r="AR148" i="21"/>
  <c r="AS148" i="21" s="1"/>
  <c r="AR147" i="21"/>
  <c r="AS147" i="21" s="1"/>
  <c r="AR139" i="21"/>
  <c r="AS139" i="21" s="1"/>
  <c r="AR138" i="21"/>
  <c r="AS138" i="21" s="1"/>
  <c r="AR229" i="21"/>
  <c r="AS229" i="21" s="1"/>
  <c r="AR137" i="21"/>
  <c r="AS137" i="21" s="1"/>
  <c r="AR136" i="21"/>
  <c r="AS136" i="21" s="1"/>
  <c r="AR45" i="21"/>
  <c r="AS45" i="21" s="1"/>
  <c r="AR135" i="21"/>
  <c r="AS135" i="21" s="1"/>
  <c r="AR228" i="21"/>
  <c r="AS228" i="21" s="1"/>
  <c r="AR227" i="21"/>
  <c r="AS227" i="21" s="1"/>
  <c r="AR226" i="21"/>
  <c r="AS226" i="21" s="1"/>
  <c r="AR132" i="21"/>
  <c r="AS132" i="21" s="1"/>
  <c r="AR224" i="21"/>
  <c r="AS224" i="21" s="1"/>
  <c r="AR223" i="21"/>
  <c r="AS223" i="21" s="1"/>
  <c r="AR222" i="21"/>
  <c r="AS222" i="21" s="1"/>
  <c r="AR114" i="21"/>
  <c r="AS114" i="21" s="1"/>
  <c r="AR113" i="21"/>
  <c r="AS113" i="21" s="1"/>
  <c r="AR112" i="21"/>
  <c r="AS112" i="21" s="1"/>
  <c r="AR35" i="21"/>
  <c r="AS35" i="21" s="1"/>
  <c r="AR34" i="21"/>
  <c r="AS34" i="21" s="1"/>
  <c r="AR29" i="21"/>
  <c r="AS29" i="21" s="1"/>
  <c r="AR110" i="21"/>
  <c r="AS110" i="21" s="1"/>
  <c r="AR16" i="21"/>
  <c r="AS16" i="21" s="1"/>
  <c r="AR24" i="21"/>
  <c r="AS24" i="21" s="1"/>
  <c r="AR33" i="21"/>
  <c r="AS33" i="21" s="1"/>
  <c r="AR109" i="21"/>
  <c r="AS109" i="21" s="1"/>
  <c r="AR32" i="21"/>
  <c r="AS32" i="21" s="1"/>
  <c r="AR108" i="21"/>
  <c r="AS108" i="21" s="1"/>
  <c r="AR107" i="21"/>
  <c r="AS107" i="21" s="1"/>
  <c r="AR106" i="21"/>
  <c r="AS106" i="21" s="1"/>
  <c r="AR102" i="21"/>
  <c r="AS102" i="21" s="1"/>
  <c r="AR99" i="21"/>
  <c r="AS99" i="21" s="1"/>
  <c r="AR98" i="21"/>
  <c r="AS98" i="21" s="1"/>
  <c r="AR97" i="21"/>
  <c r="AS97" i="21" s="1"/>
  <c r="AR95" i="21"/>
  <c r="AS95" i="21" s="1"/>
  <c r="AR94" i="21"/>
  <c r="AR192" i="21"/>
  <c r="AR216" i="21"/>
  <c r="AS216" i="21" s="1"/>
  <c r="AR213" i="21"/>
  <c r="AS213" i="21" s="1"/>
  <c r="AR209" i="21"/>
  <c r="AS209" i="21" s="1"/>
  <c r="AR208" i="21"/>
  <c r="AS208" i="21" s="1"/>
  <c r="AR207" i="21"/>
  <c r="AS207" i="21" s="1"/>
  <c r="AR206" i="21"/>
  <c r="AS206" i="21" s="1"/>
  <c r="AR205" i="21"/>
  <c r="AS205" i="21" s="1"/>
  <c r="AR204" i="21"/>
  <c r="AS204" i="21" s="1"/>
  <c r="AR203" i="21"/>
  <c r="AS203" i="21" s="1"/>
  <c r="AR202" i="21"/>
  <c r="AS202" i="21" s="1"/>
  <c r="AR201" i="21"/>
  <c r="AS201" i="21" s="1"/>
  <c r="AR199" i="21"/>
  <c r="AS199" i="21" s="1"/>
  <c r="AR198" i="21"/>
  <c r="AS198" i="21" s="1"/>
  <c r="AR196" i="21"/>
  <c r="AS196" i="21" s="1"/>
  <c r="AR195" i="21"/>
  <c r="AR215" i="21"/>
  <c r="AS215" i="21" s="1"/>
  <c r="AR134" i="21"/>
  <c r="AS134" i="21" s="1"/>
  <c r="AR133" i="21"/>
  <c r="AS133" i="21" s="1"/>
  <c r="AR101" i="21"/>
  <c r="AS101" i="21" s="1"/>
  <c r="AR100" i="21"/>
  <c r="AS100" i="21" s="1"/>
  <c r="AR200" i="21"/>
  <c r="AS200" i="21" s="1"/>
  <c r="AR187" i="21"/>
  <c r="AS187" i="21" s="1"/>
  <c r="AR186" i="21"/>
  <c r="AS186" i="21" s="1"/>
  <c r="AR185" i="21"/>
  <c r="AS185" i="21" s="1"/>
  <c r="AR184" i="21"/>
  <c r="AS184" i="21" s="1"/>
  <c r="AR146" i="21"/>
  <c r="AS146" i="21" s="1"/>
  <c r="AR145" i="21"/>
  <c r="AS145" i="21" s="1"/>
  <c r="AR144" i="21"/>
  <c r="AS144" i="21" s="1"/>
  <c r="AR26" i="21"/>
  <c r="AS26" i="21" s="1"/>
  <c r="AR143" i="21"/>
  <c r="AS143" i="21" s="1"/>
  <c r="AR142" i="21"/>
  <c r="AS142" i="21" s="1"/>
  <c r="AR141" i="21"/>
  <c r="AS141" i="21" s="1"/>
  <c r="AR140" i="21"/>
  <c r="AS140" i="21" s="1"/>
  <c r="AR128" i="21"/>
  <c r="AS128" i="21" s="1"/>
  <c r="AR127" i="21"/>
  <c r="AS127" i="21" s="1"/>
  <c r="AR126" i="21"/>
  <c r="AS126" i="21" s="1"/>
  <c r="AR125" i="21"/>
  <c r="AS125" i="21" s="1"/>
  <c r="AR124" i="21"/>
  <c r="AS124" i="21" s="1"/>
  <c r="AR123" i="21"/>
  <c r="AS123" i="21" s="1"/>
  <c r="AR122" i="21"/>
  <c r="AS122" i="21" s="1"/>
  <c r="AR22" i="21"/>
  <c r="AS22" i="21" s="1"/>
  <c r="AR121" i="21"/>
  <c r="AS121" i="21" s="1"/>
  <c r="AR120" i="21"/>
  <c r="AS120" i="21" s="1"/>
  <c r="AR28" i="21"/>
  <c r="AS28" i="21" s="1"/>
  <c r="AR119" i="21"/>
  <c r="AS119" i="21" s="1"/>
  <c r="AR118" i="21"/>
  <c r="AS118" i="21" s="1"/>
  <c r="AR21" i="21"/>
  <c r="AS21" i="21" s="1"/>
  <c r="AR117" i="21"/>
  <c r="AS117" i="21" s="1"/>
  <c r="AR116" i="21"/>
  <c r="AS116" i="21" s="1"/>
  <c r="AR115" i="21"/>
  <c r="AS115" i="21" s="1"/>
  <c r="AR92" i="21"/>
  <c r="AS92" i="21" s="1"/>
  <c r="AR91" i="21"/>
  <c r="AS91" i="21" s="1"/>
  <c r="AR90" i="21"/>
  <c r="AS90" i="21" s="1"/>
  <c r="AR20" i="21"/>
  <c r="AS20" i="21" s="1"/>
  <c r="AR88" i="21"/>
  <c r="AS88" i="21" s="1"/>
  <c r="AR27" i="21"/>
  <c r="AS27" i="21" s="1"/>
  <c r="AR31" i="21"/>
  <c r="AS31" i="21" s="1"/>
  <c r="AR30" i="21"/>
  <c r="AS30" i="21" s="1"/>
  <c r="AR8" i="21"/>
  <c r="AS8" i="21" s="1"/>
  <c r="AR23" i="21"/>
  <c r="AS23" i="21" s="1"/>
  <c r="AR13" i="21"/>
  <c r="AS13" i="21" s="1"/>
  <c r="AR14" i="21"/>
  <c r="AS14" i="21" s="1"/>
  <c r="AR19" i="21"/>
  <c r="AS19" i="21" s="1"/>
  <c r="AR25" i="21"/>
  <c r="AS25" i="21" s="1"/>
  <c r="AR74" i="21"/>
  <c r="AS74" i="21" s="1"/>
  <c r="AR73" i="21"/>
  <c r="AS73" i="21" s="1"/>
  <c r="AR72" i="21"/>
  <c r="AS72" i="21" s="1"/>
  <c r="AR71" i="21"/>
  <c r="AS71" i="21" s="1"/>
  <c r="AR70" i="21"/>
  <c r="AS70" i="21" s="1"/>
  <c r="AR69" i="21"/>
  <c r="AS69" i="21" s="1"/>
  <c r="AR68" i="21"/>
  <c r="AS68" i="21" s="1"/>
  <c r="AR67" i="21"/>
  <c r="AS67" i="21" s="1"/>
  <c r="AR66" i="21"/>
  <c r="AS66" i="21" s="1"/>
  <c r="AR65" i="21"/>
  <c r="AS65" i="21" s="1"/>
  <c r="AR64" i="21"/>
  <c r="AS64" i="21" s="1"/>
  <c r="AR63" i="21"/>
  <c r="AS63" i="21" s="1"/>
  <c r="AR62" i="21"/>
  <c r="AS62" i="21" s="1"/>
  <c r="AR61" i="21"/>
  <c r="AS61" i="21" s="1"/>
  <c r="AR60" i="21"/>
  <c r="AS60" i="21" s="1"/>
  <c r="AR59" i="21"/>
  <c r="AS59" i="21" s="1"/>
  <c r="AR58" i="21"/>
  <c r="AS58" i="21" s="1"/>
  <c r="AR57" i="21"/>
  <c r="AS57" i="21" s="1"/>
  <c r="AR56" i="21"/>
  <c r="AS56" i="21" s="1"/>
  <c r="AR55" i="21"/>
  <c r="AS55" i="21" s="1"/>
  <c r="AR54" i="21"/>
  <c r="AS54" i="21" s="1"/>
  <c r="AR53" i="21"/>
  <c r="AS53" i="21" s="1"/>
  <c r="AR52" i="21"/>
  <c r="AS52" i="21" s="1"/>
  <c r="AR51" i="21"/>
  <c r="AS51" i="21" s="1"/>
  <c r="AR50" i="21"/>
  <c r="AS50" i="21" s="1"/>
  <c r="AR49" i="21"/>
  <c r="AR182" i="21"/>
  <c r="AS182" i="21" s="1"/>
  <c r="AR180" i="21"/>
  <c r="AS180" i="21" s="1"/>
  <c r="AR177" i="21"/>
  <c r="AS177" i="21" s="1"/>
  <c r="AR176" i="21"/>
  <c r="AS176" i="21" s="1"/>
  <c r="AR221" i="21"/>
  <c r="AS221" i="21" s="1"/>
  <c r="AR220" i="21"/>
  <c r="AS220" i="21" s="1"/>
  <c r="AR219" i="21"/>
  <c r="AS219" i="21" s="1"/>
  <c r="AR218" i="21"/>
  <c r="AS218" i="21" s="1"/>
  <c r="AR131" i="21"/>
  <c r="AS131" i="21" s="1"/>
  <c r="AR130" i="21"/>
  <c r="AS130" i="21" s="1"/>
  <c r="AR129" i="21"/>
  <c r="AS129" i="21" s="1"/>
  <c r="AR217" i="21"/>
  <c r="AS217" i="21" s="1"/>
  <c r="AR47" i="21"/>
  <c r="AS47" i="21" s="1"/>
  <c r="AR105" i="21"/>
  <c r="AS105" i="21" s="1"/>
  <c r="AR104" i="21"/>
  <c r="AS104" i="21" s="1"/>
  <c r="AR103" i="21"/>
  <c r="AS103" i="21" s="1"/>
  <c r="AR93" i="21"/>
  <c r="AS93" i="21" s="1"/>
  <c r="AR85" i="21"/>
  <c r="AS85" i="21" s="1"/>
  <c r="AR84" i="21"/>
  <c r="AS84" i="21" s="1"/>
  <c r="AR83" i="21"/>
  <c r="AS83" i="21" s="1"/>
  <c r="AR82" i="21"/>
  <c r="AS82" i="21" s="1"/>
  <c r="AR81" i="21"/>
  <c r="AS81" i="21" s="1"/>
  <c r="AR80" i="21"/>
  <c r="AS80" i="21" s="1"/>
  <c r="AR79" i="21"/>
  <c r="AS79" i="21" s="1"/>
  <c r="AR78" i="21"/>
  <c r="AS78" i="21" s="1"/>
  <c r="AR77" i="21"/>
  <c r="AS77" i="21" s="1"/>
  <c r="AR76" i="21"/>
  <c r="AS76" i="21" s="1"/>
  <c r="AR75" i="21"/>
  <c r="AR214" i="21"/>
  <c r="AS214" i="21" s="1"/>
  <c r="AR197" i="21"/>
  <c r="AS197" i="21" s="1"/>
  <c r="AR173" i="21"/>
  <c r="AS173" i="21" s="1"/>
  <c r="AR18" i="21"/>
  <c r="AS18" i="21" s="1"/>
  <c r="AR153" i="21"/>
  <c r="AS153" i="21" s="1"/>
  <c r="AR152" i="21"/>
  <c r="AS152" i="21" s="1"/>
  <c r="AR151" i="21"/>
  <c r="AS151" i="21" s="1"/>
  <c r="AR2" i="21"/>
  <c r="AS2" i="21" s="1"/>
  <c r="AR9" i="21"/>
  <c r="AS9" i="21" s="1"/>
  <c r="AR225" i="21"/>
  <c r="AS225" i="21" s="1"/>
  <c r="AR17" i="21"/>
  <c r="AS17" i="21" s="1"/>
  <c r="AR46" i="21"/>
  <c r="AS46" i="21" s="1"/>
  <c r="AR111" i="21"/>
  <c r="AS111" i="21" s="1"/>
  <c r="AR15" i="21"/>
  <c r="AS15" i="21" s="1"/>
  <c r="AR96" i="21"/>
  <c r="AS96" i="21" s="1"/>
  <c r="AR7" i="21"/>
  <c r="AS7" i="21" s="1"/>
  <c r="AR6" i="21"/>
  <c r="AS6" i="21" s="1"/>
  <c r="J13" i="20"/>
  <c r="I13" i="20"/>
  <c r="H13" i="20"/>
  <c r="G13" i="20"/>
  <c r="F13" i="20"/>
  <c r="E13" i="20"/>
  <c r="D13" i="20"/>
  <c r="C13" i="20"/>
  <c r="AH236" i="21" l="1"/>
  <c r="AR236" i="21"/>
  <c r="AS49" i="21"/>
  <c r="AS192" i="21"/>
  <c r="AS94" i="21"/>
  <c r="AS75" i="21"/>
  <c r="AS195" i="21"/>
  <c r="AS86" i="21"/>
  <c r="AS236" i="21" l="1"/>
  <c r="AC21" i="18" l="1"/>
  <c r="AC53" i="18"/>
  <c r="AC127" i="18"/>
  <c r="AC137" i="18"/>
  <c r="AC156" i="18"/>
  <c r="AC160" i="18"/>
  <c r="AC259" i="18"/>
  <c r="AC264" i="18"/>
  <c r="AU264" i="18"/>
  <c r="AT264" i="18"/>
  <c r="AQ264" i="18"/>
  <c r="AP264" i="18"/>
  <c r="AO264" i="18"/>
  <c r="AN264" i="18"/>
  <c r="AM264" i="18"/>
  <c r="AL264" i="18"/>
  <c r="AK264" i="18"/>
  <c r="AJ264" i="18"/>
  <c r="AI264" i="18"/>
  <c r="AH264" i="18"/>
  <c r="AG264" i="18"/>
  <c r="AF264" i="18"/>
  <c r="AE264" i="18"/>
  <c r="AD264" i="18"/>
  <c r="AU259" i="18"/>
  <c r="AT259" i="18"/>
  <c r="AQ259" i="18"/>
  <c r="AP259" i="18"/>
  <c r="AO259" i="18"/>
  <c r="AN259" i="18"/>
  <c r="AM259" i="18"/>
  <c r="AL259" i="18"/>
  <c r="AK259" i="18"/>
  <c r="AJ259" i="18"/>
  <c r="AI259" i="18"/>
  <c r="AG259" i="18"/>
  <c r="AF259" i="18"/>
  <c r="AE259" i="18"/>
  <c r="AD259" i="18"/>
  <c r="AU160" i="18"/>
  <c r="AT160" i="18"/>
  <c r="AQ160" i="18"/>
  <c r="AP160" i="18"/>
  <c r="AO160" i="18"/>
  <c r="AN160" i="18"/>
  <c r="AM160" i="18"/>
  <c r="AL160" i="18"/>
  <c r="AK160" i="18"/>
  <c r="AJ160" i="18"/>
  <c r="AI160" i="18"/>
  <c r="AH160" i="18"/>
  <c r="AG160" i="18"/>
  <c r="AF160" i="18"/>
  <c r="AE160" i="18"/>
  <c r="AD160" i="18"/>
  <c r="AU156" i="18"/>
  <c r="AT156" i="18"/>
  <c r="AQ156" i="18"/>
  <c r="AP156" i="18"/>
  <c r="AO156" i="18"/>
  <c r="AN156" i="18"/>
  <c r="AM156" i="18"/>
  <c r="AL156" i="18"/>
  <c r="AK156" i="18"/>
  <c r="AJ156" i="18"/>
  <c r="AI156" i="18"/>
  <c r="AH156" i="18"/>
  <c r="AG156" i="18"/>
  <c r="AF156" i="18"/>
  <c r="AE156" i="18"/>
  <c r="AD156" i="18"/>
  <c r="AU137" i="18"/>
  <c r="AT137" i="18"/>
  <c r="AQ137" i="18"/>
  <c r="AP137" i="18"/>
  <c r="AO137" i="18"/>
  <c r="AN137" i="18"/>
  <c r="AM137" i="18"/>
  <c r="AL137" i="18"/>
  <c r="AK137" i="18"/>
  <c r="AJ137" i="18"/>
  <c r="AI137" i="18"/>
  <c r="AH137" i="18"/>
  <c r="AG137" i="18"/>
  <c r="AF137" i="18"/>
  <c r="AE137" i="18"/>
  <c r="AD137" i="18"/>
  <c r="AU127" i="18"/>
  <c r="AT127" i="18"/>
  <c r="AQ127" i="18"/>
  <c r="AP127" i="18"/>
  <c r="AO127" i="18"/>
  <c r="AN127" i="18"/>
  <c r="AM127" i="18"/>
  <c r="AL127" i="18"/>
  <c r="AK127" i="18"/>
  <c r="AJ127" i="18"/>
  <c r="AI127" i="18"/>
  <c r="AH127" i="18"/>
  <c r="AG127" i="18"/>
  <c r="AF127" i="18"/>
  <c r="AE127" i="18"/>
  <c r="AD127" i="18"/>
  <c r="AD53" i="18"/>
  <c r="AE53" i="18"/>
  <c r="AF53" i="18"/>
  <c r="AG53" i="18"/>
  <c r="AH53" i="18"/>
  <c r="AI53" i="18"/>
  <c r="AJ53" i="18"/>
  <c r="AK53" i="18"/>
  <c r="AL53" i="18"/>
  <c r="AM53" i="18"/>
  <c r="AN53" i="18"/>
  <c r="AO53" i="18"/>
  <c r="AP53" i="18"/>
  <c r="AQ53" i="18"/>
  <c r="AT53" i="18"/>
  <c r="AU53" i="18"/>
  <c r="AU21" i="18"/>
  <c r="AT21" i="18"/>
  <c r="AQ21" i="18"/>
  <c r="AP21" i="18"/>
  <c r="AO21" i="18"/>
  <c r="AN21" i="18"/>
  <c r="AM21" i="18"/>
  <c r="AL21" i="18"/>
  <c r="AK21" i="18"/>
  <c r="AJ21" i="18"/>
  <c r="AI21" i="18"/>
  <c r="AH21" i="18"/>
  <c r="AG21" i="18"/>
  <c r="AF21" i="18"/>
  <c r="AE21" i="18"/>
  <c r="AD21" i="18"/>
  <c r="AC162" i="18" l="1"/>
  <c r="AC129" i="18"/>
  <c r="AD162" i="18"/>
  <c r="AF162" i="18"/>
  <c r="AH162" i="18"/>
  <c r="AJ162" i="18"/>
  <c r="AL162" i="18"/>
  <c r="AN162" i="18"/>
  <c r="AP162" i="18"/>
  <c r="AT162" i="18"/>
  <c r="AE162" i="18"/>
  <c r="AG162" i="18"/>
  <c r="AI162" i="18"/>
  <c r="AK162" i="18"/>
  <c r="AM162" i="18"/>
  <c r="AO162" i="18"/>
  <c r="AQ162" i="18"/>
  <c r="AU162" i="18"/>
  <c r="AD129" i="18"/>
  <c r="AD266" i="18" s="1"/>
  <c r="AF129" i="18"/>
  <c r="AF266" i="18" s="1"/>
  <c r="AH129" i="18"/>
  <c r="AJ129" i="18"/>
  <c r="AJ266" i="18" s="1"/>
  <c r="AL129" i="18"/>
  <c r="AL266" i="18" s="1"/>
  <c r="AN129" i="18"/>
  <c r="AN266" i="18" s="1"/>
  <c r="AP129" i="18"/>
  <c r="AP266" i="18" s="1"/>
  <c r="AT129" i="18"/>
  <c r="AT266" i="18" s="1"/>
  <c r="AE129" i="18"/>
  <c r="AE266" i="18" s="1"/>
  <c r="AG129" i="18"/>
  <c r="AG266" i="18" s="1"/>
  <c r="AI129" i="18"/>
  <c r="AK129" i="18"/>
  <c r="AK266" i="18" s="1"/>
  <c r="AM129" i="18"/>
  <c r="AM266" i="18" s="1"/>
  <c r="AO129" i="18"/>
  <c r="AO266" i="18" s="1"/>
  <c r="AQ129" i="18"/>
  <c r="AQ266" i="18" s="1"/>
  <c r="AU129" i="18"/>
  <c r="AU266" i="18" s="1"/>
  <c r="AI266" i="18" l="1"/>
  <c r="AC266" i="18"/>
  <c r="AR155" i="18" l="1"/>
  <c r="AR150" i="18"/>
  <c r="AR142" i="18"/>
  <c r="AR149" i="18"/>
  <c r="AR152" i="18"/>
  <c r="AR126" i="18"/>
  <c r="AR153" i="18"/>
  <c r="AR151" i="18"/>
  <c r="AR257" i="18"/>
  <c r="AR146" i="18"/>
  <c r="AR141" i="18"/>
  <c r="AR20" i="18"/>
  <c r="AR19" i="18"/>
  <c r="AR143" i="18"/>
  <c r="AR144" i="18"/>
  <c r="AR258" i="18"/>
  <c r="AR256" i="18"/>
  <c r="AR255" i="18"/>
  <c r="AR147" i="18"/>
  <c r="AR154" i="18"/>
  <c r="AR145" i="18"/>
  <c r="AR148" i="18"/>
  <c r="AR136" i="18"/>
  <c r="AR254" i="18"/>
  <c r="AR159" i="18"/>
  <c r="AR252" i="18"/>
  <c r="AR250" i="18"/>
  <c r="AR253" i="18"/>
  <c r="AR251" i="18"/>
  <c r="AR125" i="18"/>
  <c r="AR124" i="18"/>
  <c r="AR122" i="18"/>
  <c r="AR123" i="18"/>
  <c r="AR249" i="18"/>
  <c r="AR49" i="18"/>
  <c r="AR246" i="18"/>
  <c r="AR52" i="18"/>
  <c r="AR50" i="18"/>
  <c r="AR247" i="18"/>
  <c r="AR248" i="18"/>
  <c r="AR51" i="18"/>
  <c r="AR243" i="18"/>
  <c r="AR242" i="18"/>
  <c r="AR244" i="18"/>
  <c r="AR245" i="18"/>
  <c r="AR240" i="18"/>
  <c r="AR241" i="18"/>
  <c r="AR18" i="18"/>
  <c r="AR17" i="18"/>
  <c r="AR239" i="18"/>
  <c r="AR238" i="18"/>
  <c r="AH237" i="18"/>
  <c r="AR235" i="18"/>
  <c r="AR236" i="18"/>
  <c r="AR227" i="18"/>
  <c r="AR213" i="18"/>
  <c r="AR226" i="18"/>
  <c r="AR216" i="18"/>
  <c r="AR225" i="18"/>
  <c r="AR233" i="18"/>
  <c r="AR230" i="18"/>
  <c r="AR232" i="18"/>
  <c r="AR228" i="18"/>
  <c r="AR224" i="18"/>
  <c r="AR223" i="18"/>
  <c r="AR217" i="18"/>
  <c r="AR214" i="18"/>
  <c r="AR218" i="18"/>
  <c r="AR219" i="18"/>
  <c r="AR222" i="18"/>
  <c r="AR215" i="18"/>
  <c r="AR234" i="18"/>
  <c r="AR221" i="18"/>
  <c r="AR231" i="18"/>
  <c r="AR229" i="18"/>
  <c r="AR220" i="18"/>
  <c r="AR207" i="18"/>
  <c r="AR206" i="18"/>
  <c r="AR210" i="18"/>
  <c r="AR209" i="18"/>
  <c r="AR211" i="18"/>
  <c r="AR208" i="18"/>
  <c r="AR212" i="18"/>
  <c r="AR16" i="18"/>
  <c r="AR13" i="18"/>
  <c r="AR14" i="18"/>
  <c r="AR15" i="18"/>
  <c r="AR12" i="18"/>
  <c r="AR203" i="18"/>
  <c r="AR202" i="18"/>
  <c r="AR204" i="18"/>
  <c r="AR201" i="18"/>
  <c r="AR200" i="18"/>
  <c r="AR205" i="18"/>
  <c r="AR121" i="18"/>
  <c r="AR120" i="18"/>
  <c r="AR119" i="18"/>
  <c r="AR117" i="18"/>
  <c r="AR114" i="18"/>
  <c r="AR118" i="18"/>
  <c r="AR115" i="18"/>
  <c r="AR116" i="18"/>
  <c r="AR195" i="18"/>
  <c r="AR193" i="18"/>
  <c r="AR197" i="18"/>
  <c r="AR199" i="18"/>
  <c r="AR194" i="18"/>
  <c r="AR196" i="18"/>
  <c r="AR198" i="18"/>
  <c r="AR134" i="18"/>
  <c r="AR135" i="18"/>
  <c r="AR10" i="18"/>
  <c r="AR9" i="18"/>
  <c r="AR190" i="18"/>
  <c r="AR186" i="18"/>
  <c r="AR187" i="18"/>
  <c r="AR191" i="18"/>
  <c r="AR188" i="18"/>
  <c r="AR192" i="18"/>
  <c r="AR189" i="18"/>
  <c r="AR40" i="18"/>
  <c r="AR42" i="18"/>
  <c r="AR43" i="18"/>
  <c r="AR48" i="18"/>
  <c r="AR47" i="18"/>
  <c r="AR46" i="18"/>
  <c r="AR45" i="18"/>
  <c r="AR41" i="18"/>
  <c r="AR44" i="18"/>
  <c r="AR8" i="18"/>
  <c r="AR112" i="18"/>
  <c r="AR111" i="18"/>
  <c r="AR109" i="18"/>
  <c r="AR113" i="18"/>
  <c r="AR110" i="18"/>
  <c r="AR108" i="18"/>
  <c r="AR107" i="18"/>
  <c r="AR103" i="18"/>
  <c r="AR104" i="18"/>
  <c r="AR101" i="18"/>
  <c r="AR98" i="18"/>
  <c r="AR99" i="18"/>
  <c r="AR102" i="18"/>
  <c r="AR100" i="18"/>
  <c r="AR106" i="18"/>
  <c r="AR105" i="18"/>
  <c r="AR97" i="18"/>
  <c r="AR7" i="18"/>
  <c r="AR6" i="18"/>
  <c r="AR184" i="18"/>
  <c r="AR173" i="18"/>
  <c r="AR172" i="18"/>
  <c r="AR176" i="18"/>
  <c r="AR179" i="18"/>
  <c r="AR175" i="18"/>
  <c r="AR185" i="18"/>
  <c r="AR171" i="18"/>
  <c r="AR177" i="18"/>
  <c r="AR178" i="18"/>
  <c r="AR181" i="18"/>
  <c r="AR180" i="18"/>
  <c r="AR182" i="18"/>
  <c r="AR174" i="18"/>
  <c r="AR183" i="18"/>
  <c r="AR36" i="18"/>
  <c r="AR166" i="18"/>
  <c r="AR168" i="18"/>
  <c r="AR133" i="18"/>
  <c r="AR39" i="18"/>
  <c r="AR38" i="18"/>
  <c r="AR37" i="18"/>
  <c r="AR5" i="18"/>
  <c r="AR167" i="18"/>
  <c r="AR170" i="18"/>
  <c r="AR165" i="18"/>
  <c r="AR132" i="18"/>
  <c r="AR169" i="18"/>
  <c r="AR89" i="18"/>
  <c r="AR96" i="18"/>
  <c r="AR95" i="18"/>
  <c r="AR94" i="18"/>
  <c r="AR83" i="18"/>
  <c r="AR93" i="18"/>
  <c r="AR88" i="18"/>
  <c r="AR87" i="18"/>
  <c r="AR91" i="18"/>
  <c r="AR86" i="18"/>
  <c r="AR82" i="18"/>
  <c r="AR85" i="18"/>
  <c r="AR84" i="18"/>
  <c r="AR90" i="18"/>
  <c r="AR4" i="18"/>
  <c r="AR3" i="18"/>
  <c r="AR263" i="18"/>
  <c r="AR262" i="18"/>
  <c r="AR34" i="18"/>
  <c r="AR35" i="18"/>
  <c r="AR33" i="18"/>
  <c r="AR31" i="18"/>
  <c r="AR32" i="18"/>
  <c r="AR29" i="18"/>
  <c r="AR30" i="18"/>
  <c r="AR28" i="18"/>
  <c r="AR26" i="18"/>
  <c r="AR25" i="18"/>
  <c r="AR27" i="18"/>
  <c r="AR62" i="18"/>
  <c r="AR66" i="18"/>
  <c r="AR75" i="18"/>
  <c r="AR61" i="18"/>
  <c r="AR80" i="18"/>
  <c r="AR72" i="18"/>
  <c r="AR71" i="18"/>
  <c r="AR81" i="18"/>
  <c r="AR70" i="18"/>
  <c r="AR74" i="18"/>
  <c r="AR79" i="18"/>
  <c r="AR69" i="18"/>
  <c r="AR63" i="18"/>
  <c r="AR65" i="18"/>
  <c r="AR76" i="18"/>
  <c r="AR64" i="18"/>
  <c r="AR78" i="18"/>
  <c r="AR68" i="18"/>
  <c r="AR73" i="18"/>
  <c r="AR67" i="18"/>
  <c r="AR77" i="18"/>
  <c r="AR58" i="18"/>
  <c r="AR56" i="18"/>
  <c r="AR59" i="18"/>
  <c r="AR57" i="18"/>
  <c r="AR60" i="18"/>
  <c r="AS59" i="18" l="1"/>
  <c r="AS78" i="18"/>
  <c r="AS63" i="18"/>
  <c r="AS70" i="18"/>
  <c r="AS80" i="18"/>
  <c r="AS62" i="18"/>
  <c r="AS25" i="18"/>
  <c r="AS29" i="18"/>
  <c r="AS4" i="18"/>
  <c r="AS82" i="18"/>
  <c r="AS88" i="18"/>
  <c r="AS95" i="18"/>
  <c r="AS169" i="18"/>
  <c r="AS170" i="18"/>
  <c r="AS57" i="18"/>
  <c r="AS58" i="18"/>
  <c r="AS67" i="18"/>
  <c r="AS68" i="18"/>
  <c r="AS64" i="18"/>
  <c r="AS65" i="18"/>
  <c r="AS69" i="18"/>
  <c r="AS74" i="18"/>
  <c r="AS81" i="18"/>
  <c r="AS72" i="18"/>
  <c r="AS61" i="18"/>
  <c r="AS66" i="18"/>
  <c r="AS27" i="18"/>
  <c r="AS28" i="18"/>
  <c r="AS32" i="18"/>
  <c r="AS33" i="18"/>
  <c r="AS34" i="18"/>
  <c r="AS262" i="18"/>
  <c r="AS263" i="18"/>
  <c r="AS3" i="18"/>
  <c r="AS90" i="18"/>
  <c r="AS85" i="18"/>
  <c r="AS86" i="18"/>
  <c r="AS87" i="18"/>
  <c r="AS93" i="18"/>
  <c r="AS94" i="18"/>
  <c r="AS96" i="18"/>
  <c r="AS165" i="18"/>
  <c r="AS167" i="18"/>
  <c r="AS37" i="18"/>
  <c r="AS38" i="18"/>
  <c r="AS39" i="18"/>
  <c r="AS133" i="18"/>
  <c r="AS168" i="18"/>
  <c r="AS166" i="18"/>
  <c r="AS182" i="18"/>
  <c r="AS181" i="18"/>
  <c r="AS177" i="18"/>
  <c r="AS185" i="18"/>
  <c r="AS179" i="18"/>
  <c r="AS172" i="18"/>
  <c r="AS184" i="18"/>
  <c r="AS7" i="18"/>
  <c r="AS106" i="18"/>
  <c r="AS102" i="18"/>
  <c r="AS98" i="18"/>
  <c r="AS104" i="18"/>
  <c r="AS107" i="18"/>
  <c r="AS110" i="18"/>
  <c r="AS109" i="18"/>
  <c r="AS112" i="18"/>
  <c r="AS44" i="18"/>
  <c r="AS45" i="18"/>
  <c r="AS47" i="18"/>
  <c r="AS43" i="18"/>
  <c r="AS40" i="18"/>
  <c r="AS189" i="18"/>
  <c r="AS192" i="18"/>
  <c r="AS186" i="18"/>
  <c r="AS9" i="18"/>
  <c r="AS135" i="18"/>
  <c r="AS198" i="18"/>
  <c r="AS196" i="18"/>
  <c r="AS199" i="18"/>
  <c r="AS197" i="18"/>
  <c r="AS195" i="18"/>
  <c r="AS115" i="18"/>
  <c r="AS114" i="18"/>
  <c r="AS120" i="18"/>
  <c r="AS200" i="18"/>
  <c r="AS204" i="18"/>
  <c r="AS202" i="18"/>
  <c r="AS12" i="18"/>
  <c r="AS14" i="18"/>
  <c r="AS16" i="18"/>
  <c r="AS208" i="18"/>
  <c r="AS209" i="18"/>
  <c r="AS210" i="18"/>
  <c r="AS207" i="18"/>
  <c r="AS220" i="18"/>
  <c r="AS231" i="18"/>
  <c r="AS215" i="18"/>
  <c r="AS219" i="18"/>
  <c r="AS214" i="18"/>
  <c r="AS223" i="18"/>
  <c r="AS224" i="18"/>
  <c r="AS232" i="18"/>
  <c r="AS233" i="18"/>
  <c r="AS226" i="18"/>
  <c r="AS236" i="18"/>
  <c r="AS238" i="18"/>
  <c r="AS239" i="18"/>
  <c r="AS18" i="18"/>
  <c r="AS240" i="18"/>
  <c r="AS242" i="18"/>
  <c r="AS243" i="18"/>
  <c r="AS247" i="18"/>
  <c r="AS52" i="18"/>
  <c r="AS49" i="18"/>
  <c r="AS122" i="18"/>
  <c r="AS125" i="18"/>
  <c r="AS253" i="18"/>
  <c r="AS252" i="18"/>
  <c r="AS159" i="18"/>
  <c r="AS148" i="18"/>
  <c r="AS145" i="18"/>
  <c r="AS147" i="18"/>
  <c r="AS256" i="18"/>
  <c r="AS144" i="18"/>
  <c r="AS20" i="18"/>
  <c r="AS146" i="18"/>
  <c r="AS151" i="18"/>
  <c r="AS126" i="18"/>
  <c r="AS152" i="18"/>
  <c r="AS142" i="18"/>
  <c r="AS73" i="18"/>
  <c r="AS76" i="18"/>
  <c r="AS79" i="18"/>
  <c r="AS71" i="18"/>
  <c r="AS75" i="18"/>
  <c r="AS26" i="18"/>
  <c r="AS31" i="18"/>
  <c r="AS35" i="18"/>
  <c r="AS84" i="18"/>
  <c r="AS91" i="18"/>
  <c r="AS83" i="18"/>
  <c r="AS89" i="18"/>
  <c r="AS132" i="18"/>
  <c r="AS5" i="18"/>
  <c r="AS36" i="18"/>
  <c r="AS174" i="18"/>
  <c r="AS180" i="18"/>
  <c r="AS178" i="18"/>
  <c r="AS171" i="18"/>
  <c r="AS175" i="18"/>
  <c r="AS176" i="18"/>
  <c r="AS173" i="18"/>
  <c r="AS97" i="18"/>
  <c r="AS105" i="18"/>
  <c r="AS100" i="18"/>
  <c r="AS99" i="18"/>
  <c r="AS101" i="18"/>
  <c r="AS103" i="18"/>
  <c r="AS108" i="18"/>
  <c r="AS113" i="18"/>
  <c r="AS111" i="18"/>
  <c r="AS41" i="18"/>
  <c r="AS46" i="18"/>
  <c r="AS48" i="18"/>
  <c r="AS42" i="18"/>
  <c r="AS188" i="18"/>
  <c r="AS191" i="18"/>
  <c r="AS187" i="18"/>
  <c r="AS190" i="18"/>
  <c r="AS10" i="18"/>
  <c r="AS134" i="18"/>
  <c r="AS194" i="18"/>
  <c r="AS193" i="18"/>
  <c r="AS116" i="18"/>
  <c r="AS118" i="18"/>
  <c r="AS117" i="18"/>
  <c r="AS119" i="18"/>
  <c r="AS121" i="18"/>
  <c r="AS205" i="18"/>
  <c r="AS201" i="18"/>
  <c r="AS203" i="18"/>
  <c r="AS15" i="18"/>
  <c r="AS13" i="18"/>
  <c r="AS212" i="18"/>
  <c r="AS211" i="18"/>
  <c r="AS206" i="18"/>
  <c r="AS229" i="18"/>
  <c r="AS221" i="18"/>
  <c r="AS234" i="18"/>
  <c r="AS222" i="18"/>
  <c r="AS218" i="18"/>
  <c r="AS217" i="18"/>
  <c r="AS228" i="18"/>
  <c r="AS230" i="18"/>
  <c r="AS225" i="18"/>
  <c r="AS216" i="18"/>
  <c r="AS213" i="18"/>
  <c r="AS227" i="18"/>
  <c r="AS235" i="18"/>
  <c r="AH259" i="18"/>
  <c r="AH266" i="18" s="1"/>
  <c r="AS17" i="18"/>
  <c r="AS241" i="18"/>
  <c r="AS245" i="18"/>
  <c r="AS244" i="18"/>
  <c r="AS248" i="18"/>
  <c r="AS50" i="18"/>
  <c r="AS246" i="18"/>
  <c r="AS249" i="18"/>
  <c r="AS123" i="18"/>
  <c r="AS124" i="18"/>
  <c r="AS251" i="18"/>
  <c r="AS250" i="18"/>
  <c r="AS254" i="18"/>
  <c r="AS136" i="18"/>
  <c r="AS154" i="18"/>
  <c r="AS255" i="18"/>
  <c r="AS258" i="18"/>
  <c r="AS143" i="18"/>
  <c r="AS19" i="18"/>
  <c r="AS141" i="18"/>
  <c r="AS257" i="18"/>
  <c r="AS153" i="18"/>
  <c r="AS149" i="18"/>
  <c r="AS150" i="18"/>
  <c r="AS155" i="18"/>
  <c r="AR160" i="18"/>
  <c r="AR264" i="18"/>
  <c r="AR156" i="18"/>
  <c r="AR137" i="18"/>
  <c r="AR53" i="18"/>
  <c r="AS56" i="18"/>
  <c r="AR127" i="18"/>
  <c r="AR21" i="18"/>
  <c r="AS60" i="18"/>
  <c r="AS77" i="18"/>
  <c r="AS30" i="18"/>
  <c r="AS183" i="18"/>
  <c r="AS6" i="18"/>
  <c r="AS8" i="18"/>
  <c r="AR237" i="18"/>
  <c r="AS51" i="18"/>
  <c r="AS160" i="18" l="1"/>
  <c r="AR162" i="18"/>
  <c r="AS264" i="18"/>
  <c r="AS237" i="18"/>
  <c r="AR129" i="18"/>
  <c r="AS156" i="18"/>
  <c r="AR259" i="18"/>
  <c r="AS137" i="18"/>
  <c r="AS53" i="18"/>
  <c r="AS127" i="18"/>
  <c r="AS21" i="18"/>
  <c r="AR266" i="18" l="1"/>
  <c r="AS259" i="18"/>
  <c r="AS162" i="18"/>
  <c r="AS129" i="18"/>
  <c r="AS266" i="18" l="1"/>
  <c r="AO64" i="16"/>
  <c r="AL64" i="16"/>
  <c r="AI64" i="16"/>
  <c r="AF64" i="16"/>
  <c r="AC64" i="16"/>
  <c r="Z64" i="16"/>
  <c r="W64" i="16"/>
  <c r="T64" i="16"/>
  <c r="Q64" i="16"/>
  <c r="N64" i="16"/>
  <c r="K64" i="16"/>
  <c r="AQ64" i="16" l="1"/>
  <c r="AN64" i="16"/>
  <c r="AK64" i="16"/>
  <c r="AH64" i="16"/>
  <c r="AE64" i="16"/>
  <c r="AB64" i="16"/>
  <c r="Y64" i="16"/>
  <c r="V64" i="16"/>
  <c r="S64" i="16"/>
  <c r="P64" i="16"/>
  <c r="M64" i="16"/>
  <c r="L22" i="17" l="1"/>
  <c r="K22" i="17"/>
  <c r="J22" i="17"/>
  <c r="I22" i="17"/>
  <c r="H22" i="17"/>
  <c r="G22" i="17"/>
  <c r="F22" i="17"/>
  <c r="E22" i="17"/>
  <c r="D22" i="17"/>
  <c r="C22" i="17"/>
  <c r="B22" i="17"/>
  <c r="N21" i="17"/>
  <c r="P21" i="17" s="1"/>
  <c r="N20" i="17"/>
  <c r="P20" i="17" s="1"/>
  <c r="N19" i="17"/>
  <c r="P19" i="17" s="1"/>
  <c r="N18" i="17"/>
  <c r="P18" i="17" s="1"/>
  <c r="N17" i="17"/>
  <c r="P17" i="17" s="1"/>
  <c r="N16" i="17"/>
  <c r="P16" i="17" s="1"/>
  <c r="N15" i="17"/>
  <c r="P15" i="17" s="1"/>
  <c r="R14" i="17"/>
  <c r="R22" i="17" s="1"/>
  <c r="Q14" i="17"/>
  <c r="Q22" i="17" s="1"/>
  <c r="N14" i="17"/>
  <c r="P14" i="17" s="1"/>
  <c r="N13" i="17"/>
  <c r="P13" i="17" s="1"/>
  <c r="N12" i="17"/>
  <c r="P12" i="17" s="1"/>
  <c r="N11" i="17"/>
  <c r="P11" i="17" s="1"/>
  <c r="N10" i="17"/>
  <c r="P10" i="17" s="1"/>
  <c r="M9" i="17"/>
  <c r="M22" i="17" s="1"/>
  <c r="N8" i="17"/>
  <c r="P8" i="17" s="1"/>
  <c r="N7" i="17"/>
  <c r="P7" i="17" s="1"/>
  <c r="N6" i="17"/>
  <c r="P6" i="17" s="1"/>
  <c r="N9" i="17" l="1"/>
  <c r="P9" i="17" s="1"/>
  <c r="P22" i="17" s="1"/>
  <c r="N22" i="17" l="1"/>
  <c r="AP64" i="16"/>
  <c r="AM64" i="16"/>
  <c r="AJ64" i="16"/>
  <c r="AG64" i="16"/>
  <c r="AD64" i="16"/>
  <c r="AA64" i="16"/>
  <c r="X64" i="16"/>
  <c r="U64" i="16"/>
  <c r="R64" i="16"/>
  <c r="O64" i="16"/>
  <c r="L64" i="16"/>
  <c r="J64" i="16"/>
  <c r="I64" i="16"/>
  <c r="H64" i="16"/>
</calcChain>
</file>

<file path=xl/comments1.xml><?xml version="1.0" encoding="utf-8"?>
<comments xmlns="http://schemas.openxmlformats.org/spreadsheetml/2006/main">
  <authors>
    <author>Author</author>
  </authors>
  <commentList>
    <comment ref="L109" authorId="0">
      <text>
        <r>
          <rPr>
            <sz val="8"/>
            <color indexed="81"/>
            <rFont val="Tahoma"/>
            <family val="2"/>
          </rPr>
          <t xml:space="preserve">Public funding??
</t>
        </r>
      </text>
    </comment>
    <comment ref="L110" authorId="0">
      <text>
        <r>
          <rPr>
            <sz val="8"/>
            <color indexed="81"/>
            <rFont val="Tahoma"/>
            <family val="2"/>
          </rPr>
          <t xml:space="preserve">Public funding??
</t>
        </r>
      </text>
    </comment>
  </commentList>
</comments>
</file>

<file path=xl/comments2.xml><?xml version="1.0" encoding="utf-8"?>
<comments xmlns="http://schemas.openxmlformats.org/spreadsheetml/2006/main">
  <authors>
    <author>Author</author>
  </authors>
  <commentList>
    <comment ref="L175" authorId="0">
      <text>
        <r>
          <rPr>
            <sz val="8"/>
            <color indexed="81"/>
            <rFont val="Tahoma"/>
            <family val="2"/>
          </rPr>
          <t xml:space="preserve">Public funding??
</t>
        </r>
      </text>
    </comment>
    <comment ref="L179" authorId="0">
      <text>
        <r>
          <rPr>
            <sz val="8"/>
            <color indexed="81"/>
            <rFont val="Tahoma"/>
            <family val="2"/>
          </rPr>
          <t xml:space="preserve">Public funding??
</t>
        </r>
      </text>
    </comment>
  </commentList>
</comments>
</file>

<file path=xl/comments3.xml><?xml version="1.0" encoding="utf-8"?>
<comments xmlns="http://schemas.openxmlformats.org/spreadsheetml/2006/main">
  <authors>
    <author>Author</author>
  </authors>
  <commentList>
    <comment ref="F96" authorId="0">
      <text>
        <r>
          <rPr>
            <sz val="8"/>
            <color indexed="81"/>
            <rFont val="Tahoma"/>
            <family val="2"/>
          </rPr>
          <t xml:space="preserve">Public funding??
</t>
        </r>
      </text>
    </comment>
    <comment ref="F102" authorId="0">
      <text>
        <r>
          <rPr>
            <sz val="8"/>
            <color indexed="81"/>
            <rFont val="Tahoma"/>
            <family val="2"/>
          </rPr>
          <t xml:space="preserve">Public funding??
</t>
        </r>
      </text>
    </comment>
  </commentList>
</comments>
</file>

<file path=xl/sharedStrings.xml><?xml version="1.0" encoding="utf-8"?>
<sst xmlns="http://schemas.openxmlformats.org/spreadsheetml/2006/main" count="11539" uniqueCount="1468">
  <si>
    <t>FIN</t>
  </si>
  <si>
    <t>DEPARTMENT</t>
  </si>
  <si>
    <t>TYPE OF FUNDING</t>
  </si>
  <si>
    <t>DEPUTY MUNICIPAL MANAGER</t>
  </si>
  <si>
    <t>RESPONSIBLE HEAD OF DEPARTMENT</t>
  </si>
  <si>
    <t>EXECUTING HEAD OF DEPARTMENT</t>
  </si>
  <si>
    <t>EXECUTING  MANAGER</t>
  </si>
  <si>
    <t>WARD LOCATION</t>
  </si>
  <si>
    <t>WARD BENEFITTING</t>
  </si>
  <si>
    <t>IDP STRATEGY</t>
  </si>
  <si>
    <t>IDP PROG</t>
  </si>
  <si>
    <t>PLANNED START DATE</t>
  </si>
  <si>
    <t xml:space="preserve">PLANNED COMPLETION DATE </t>
  </si>
  <si>
    <t>TOTAL</t>
  </si>
  <si>
    <t>LAND AND BUILDINGS</t>
  </si>
  <si>
    <t>CRR</t>
  </si>
  <si>
    <t>Community Services - Recreation and Environmental Services</t>
  </si>
  <si>
    <t>INT</t>
  </si>
  <si>
    <t>OLIPHANT M</t>
  </si>
  <si>
    <t>VAN BILJON E</t>
  </si>
  <si>
    <t>SIMAMANE T</t>
  </si>
  <si>
    <t>MBHAMALI B</t>
  </si>
  <si>
    <t>ALL WARDS</t>
  </si>
  <si>
    <t>MULDER OJH</t>
  </si>
  <si>
    <t>EXT</t>
  </si>
  <si>
    <t>x</t>
  </si>
  <si>
    <t>NGIDI D</t>
  </si>
  <si>
    <t>GOV - PROV</t>
  </si>
  <si>
    <t>Community Services - Community Services and Health</t>
  </si>
  <si>
    <t>DLADLA Z</t>
  </si>
  <si>
    <t>VUMBA A</t>
  </si>
  <si>
    <t>EFF</t>
  </si>
  <si>
    <t>WHITE P</t>
  </si>
  <si>
    <t>PLANNING PROJECTS</t>
  </si>
  <si>
    <t>KHOZA EL</t>
  </si>
  <si>
    <t>NZIMANDE SP</t>
  </si>
  <si>
    <t>Corporate Services - Administration</t>
  </si>
  <si>
    <t>NDLOVU M</t>
  </si>
  <si>
    <t>RENALD H</t>
  </si>
  <si>
    <t>MDAKANE S</t>
  </si>
  <si>
    <t>NTOMBELA M</t>
  </si>
  <si>
    <t>RES</t>
  </si>
  <si>
    <t>STREETS AND STORMWATER</t>
  </si>
  <si>
    <t>12/4/b/179</t>
  </si>
  <si>
    <t>UMHLATHUZE VILLAGE INTENAL SERVICES PHASE 7</t>
  </si>
  <si>
    <t xml:space="preserve"> ALL WARDS </t>
  </si>
  <si>
    <t>PEDESTRIAN BRIDGES AND WALKWAYS RURAL AREAS</t>
  </si>
  <si>
    <t>GOV - NAT</t>
  </si>
  <si>
    <t>STRACHAN B</t>
  </si>
  <si>
    <t>20,21</t>
  </si>
  <si>
    <t>eSIKHALENI REFURBISH HOSTELS</t>
  </si>
  <si>
    <t>MATHENJWA C</t>
  </si>
  <si>
    <t>PUPUMA Z</t>
  </si>
  <si>
    <t>12/4/b/180</t>
  </si>
  <si>
    <t>SANITATION PROJECTS</t>
  </si>
  <si>
    <t xml:space="preserve">RURAL WARDS </t>
  </si>
  <si>
    <t xml:space="preserve"> RURAL WARDS </t>
  </si>
  <si>
    <t>RURAL WARDS</t>
  </si>
  <si>
    <t xml:space="preserve">RURAL SANITATION </t>
  </si>
  <si>
    <t>MIG</t>
  </si>
  <si>
    <t>MIGVAT</t>
  </si>
  <si>
    <t>KUNENE M</t>
  </si>
  <si>
    <t>STREET LIGHTING PROJECTS</t>
  </si>
  <si>
    <t>MARAIS D</t>
  </si>
  <si>
    <t>PLANNING</t>
  </si>
  <si>
    <t>WATER SUPPLY</t>
  </si>
  <si>
    <t>RURAL WATER PROJECTS</t>
  </si>
  <si>
    <t>RURAL AREAS - MKHWANAZI NORTH PHASE 5 WATER SUPPLY</t>
  </si>
  <si>
    <t>ELECTRICITY SUPPLY</t>
  </si>
  <si>
    <t>12/4/b/181</t>
  </si>
  <si>
    <t>WATER PROJECTS</t>
  </si>
  <si>
    <t>VEHICLES</t>
  </si>
  <si>
    <t>KHUMALO B</t>
  </si>
  <si>
    <t>ELECTRICTY PLANNING/STRATEGY</t>
  </si>
  <si>
    <t>ENERGY MANAGEMENT</t>
  </si>
  <si>
    <t>VOTE</t>
  </si>
  <si>
    <t>PROJECTS UNDER THE RESPONSIBILITY OF THE DEPUTY MUNICIPAL MANAGER: CITY DEVELOPMENT</t>
  </si>
  <si>
    <t>PROJECTS UNDER THE RESPONSIBILITY OF THE DEPUTY MUNICIPAL MANAGER: COMMUNITY SERVICES</t>
  </si>
  <si>
    <t>COMMUNITY SERVICES, HEALTH AND PUBLIC SAFETY</t>
  </si>
  <si>
    <t>RECREATION AND ENVIRONMENTAL SERVICES</t>
  </si>
  <si>
    <t>PROJECTS UNDER THE RESPONSIBILITY OF THE DEPUTY MUNICIPAL MANAGER: CORPORATE SERVICES</t>
  </si>
  <si>
    <t>ADMINISTRATION</t>
  </si>
  <si>
    <t>PROJECTS UNDER THE RESPONSIBILITY OF THE DEPUTY MUNICIPAL MANAGER: FINANCIAL SERVICES</t>
  </si>
  <si>
    <t>PROJECTS UNDER THE RESPONSIBILITY OF THE DEPUTY MUNICIPAL MANAGER: INFRASTRUCTURE AND TECHNICAL SERVICES</t>
  </si>
  <si>
    <t>TOTAL COMMUNITY SERVICES</t>
  </si>
  <si>
    <t xml:space="preserve">OFFICE OF THE MUNICIPAL MANAGER </t>
  </si>
  <si>
    <t>COMPONENT 3 - QUARTERLY PROJECTIONS OF SERVICE DELIVERY TARGETS AND PERFORMANCE INDICATORS FOR EACH VOTE</t>
  </si>
  <si>
    <t>IDP</t>
  </si>
  <si>
    <t>PERFORMANCE TARGET</t>
  </si>
  <si>
    <t>UNIT OF MEASUREMENT</t>
  </si>
  <si>
    <t>ANNUAL TARGET</t>
  </si>
  <si>
    <t>QUARTER ENDING  
 30 SEPT</t>
  </si>
  <si>
    <t>QUARTER ENDING 
31 DEC</t>
  </si>
  <si>
    <t>QUARTER ENDING 
31 MARCH</t>
  </si>
  <si>
    <t>QUARTER ENDING 
30 JUNE</t>
  </si>
  <si>
    <t>TARGET</t>
  </si>
  <si>
    <t>ACTUAL</t>
  </si>
  <si>
    <t>Good Governance and Public Participation</t>
  </si>
  <si>
    <t>Ensure submission of annual reviewed IDP for approval by Council before the draft budget submission 30 April 2013</t>
  </si>
  <si>
    <t>Council meeting and minutes for approval of the IDP</t>
  </si>
  <si>
    <t>IDP approved</t>
  </si>
  <si>
    <t>Ensure community are kept up to date with the status achievement of targets set out in the IDP by ensuring the publication of monthly corporate newsletter for residents and provide quarterly evidence of communication to the performance evaluation panel</t>
  </si>
  <si>
    <t xml:space="preserve">Monthly corporate newsletter </t>
  </si>
  <si>
    <t>12 newsletters</t>
  </si>
  <si>
    <t>1.3.1</t>
  </si>
  <si>
    <t xml:space="preserve">Ensure the revision of public participation model through clear reporting lines and submit for approval by Council by 31 January 2013. </t>
  </si>
  <si>
    <t>Council meeting and minutes for approval of public participation model</t>
  </si>
  <si>
    <t xml:space="preserve">Public participation model approved </t>
  </si>
  <si>
    <t>1.3.2</t>
  </si>
  <si>
    <t xml:space="preserve">Improve participation of al stakeholders in the IDP review by 31 January 2013 and Budget processes by 31 May 2013 </t>
  </si>
  <si>
    <t>Copy of attendance registers in 2012/2013 year</t>
  </si>
  <si>
    <t>Report on participation</t>
  </si>
  <si>
    <t>1.3.3</t>
  </si>
  <si>
    <t>Ensure functioning of Ward Committees and  Council Resolutions distributed monthly to Secretaries of all Ward Committees</t>
  </si>
  <si>
    <t>Signed register of distribution of Council Resolutions monthly, except for December</t>
  </si>
  <si>
    <t>330 meetings</t>
  </si>
  <si>
    <t>Sustainable Infrastructure and Service Delivery</t>
  </si>
  <si>
    <t>Report quarterly progress to the Performance Audit Committee on the targets set for all seven National KPI’s and include in the annual performance report to the MEC in this regard.(OPMS doc DMS 716929)</t>
  </si>
  <si>
    <t xml:space="preserve">Quarterly progress reports be prepared and submitted to Performance Audit Committee </t>
  </si>
  <si>
    <t>Report by
 30 June '13</t>
  </si>
  <si>
    <t xml:space="preserve"> </t>
  </si>
  <si>
    <t>Report</t>
  </si>
  <si>
    <t xml:space="preserve">Ensure increased provision of basic services to consumers i.e. number of households served with water, sanitation, solid waste removal and electricity, as reflected in the SDBIP and report quarterly on progress to the performance audit committee. </t>
  </si>
  <si>
    <t xml:space="preserve">Ensure improvement on basic service delivery i.e. number of households served with water, sanitation, solid waste removal and electricity, as reflected in the NKPI and SDBIP </t>
  </si>
  <si>
    <t>Quarterly progress report</t>
  </si>
  <si>
    <t>Local Economic Development</t>
  </si>
  <si>
    <t>Ensure preparation and submission of quarterly progress reports to Council via the portfolio committee on the Spatial Development Framework, Strategic Environmental Assessment and Environmental Management Plan</t>
  </si>
  <si>
    <t xml:space="preserve">Quarterly progress reports be prepared and submitted to Council </t>
  </si>
  <si>
    <t>3.1.1</t>
  </si>
  <si>
    <t xml:space="preserve">Ensure that quarterly progress reports be prepared and submitted to Council on economic growth, poverty alleviation, tourism development, development of prioritised groups, promotion of local economy and special projects (including number of jobs created </t>
  </si>
  <si>
    <t>Municipal Institutional Development and Transformation</t>
  </si>
  <si>
    <t>Ensure adherence to the Organisational Performance Management Framework/Policy</t>
  </si>
  <si>
    <t xml:space="preserve">Reports with Policy/Framework submitted to Council </t>
  </si>
  <si>
    <t>Report and Policy.</t>
  </si>
  <si>
    <t>4.1.1</t>
  </si>
  <si>
    <t>Ensure that Performance Plans for 2012/2013 are in place and signed in terms of the performance regulations by 31 July 2012</t>
  </si>
  <si>
    <t>31 July 2012</t>
  </si>
  <si>
    <t>Completed</t>
  </si>
  <si>
    <t>4.3.1</t>
  </si>
  <si>
    <t>Report on completed 2011/2012 financial year’s performance evaluation results of each section 57 manager to the Performance Audit Committee</t>
  </si>
  <si>
    <t>Report on completed 2011/2012 year assessment results and feedback sessions of section 57 managers to the Performance Audit Committee</t>
  </si>
  <si>
    <t>1 report on Performance Assessment results</t>
  </si>
  <si>
    <t>Report on 2011/2012 final assessment</t>
  </si>
  <si>
    <t>4.3.2</t>
  </si>
  <si>
    <t>4.1.2</t>
  </si>
  <si>
    <t>Report on mid 2012/2013 financial year’s performance assessment results of each section 57 manager to the Performance Audit Committee by 28 February 2013.</t>
  </si>
  <si>
    <t>Report on 2012/2013 midyear assessment results and feedback sessions per each section 57 manager to the Performance Audit Committee</t>
  </si>
  <si>
    <t>Midyear Report</t>
  </si>
  <si>
    <t xml:space="preserve">Ensure submission of Annual Report and Annual Performance report for 2011/2012 financial year on organisational achievements and new organisational targets set by 31 January 2013 for approval by Council </t>
  </si>
  <si>
    <t xml:space="preserve">Ensure the submission of an Annual Report and Annual Performance report for 2010/2011 financial year on achievements and new targets set by 31 January 2012 for approval by Council </t>
  </si>
  <si>
    <t>Report submitted by 
31 Jan 2013</t>
  </si>
  <si>
    <t>Achievement tables completed and submitted to AG</t>
  </si>
  <si>
    <t>Report to Council by
31 Jan'12</t>
  </si>
  <si>
    <t>Ensure progress according to the Skills Development Plan and report quarterly progress to the Management Services portfolio committee.</t>
  </si>
  <si>
    <t>Ensure progress according to the Skills Development Plan and report quarterly progress to the Management Services portfolio committee</t>
  </si>
  <si>
    <t>Quarterly reports</t>
  </si>
  <si>
    <t xml:space="preserve">Ensure the review of Employment Equity strategy annually by 30 June to determine whether targets approved by Council are reached and ensure that quarterly progress be reported via the Management Services Portfolio committee to Council </t>
  </si>
  <si>
    <t>Ensure the annual review of Employment Equity strategy by 30 June 2013 to determine whether targets approved by Council are reached</t>
  </si>
  <si>
    <t xml:space="preserve">Ensure that feasibility study be performed and report submitted by Org Development unit by 28 February 2013 for the capacitating of an Internal Audit unit. </t>
  </si>
  <si>
    <t>Submition of report by the 28 February 2013 to Council</t>
  </si>
  <si>
    <t>Report to Council by
28 Febr 13</t>
  </si>
  <si>
    <t>Ensure that at least 18 management meetings are held together with approved minutes of these Management meetings by 30 June 2013</t>
  </si>
  <si>
    <t>Ensure that minutes of at least 18 Management meetings be approved</t>
  </si>
  <si>
    <t>Minutes of meetings</t>
  </si>
  <si>
    <t>Sound Financial Viability and Financial Management</t>
  </si>
  <si>
    <t>Ensure preparation and submission of final 2013/2014 Budget for approval by Council by 31 May 2013</t>
  </si>
  <si>
    <t>Approval of 2013/2014 Budget by 31 May 2013</t>
  </si>
  <si>
    <t>Approval by 
31 May 2013</t>
  </si>
  <si>
    <t>Approval by 31 May '13</t>
  </si>
  <si>
    <t>Ensure preparation of a three-year Capital and Operational budget for approval by Council by 31 March 2013</t>
  </si>
  <si>
    <t>Submit to Council a draft three-year Capital and Operational budget</t>
  </si>
  <si>
    <t>Draft Approval by 
31 March 2013</t>
  </si>
  <si>
    <t>Approval
31 Mar'13</t>
  </si>
  <si>
    <t>5.3.1</t>
  </si>
  <si>
    <t xml:space="preserve">Ensure the preparation and submission of quarterly progress reports on SDBIP for 2012/2013 to Council within 30 days from end of each quarter </t>
  </si>
  <si>
    <t>Submit quarterly progress within 30 days from end of each quarter on the 2012/2013 SDBIP</t>
  </si>
  <si>
    <t xml:space="preserve">
Quarterly reports</t>
  </si>
  <si>
    <t>5.3.2</t>
  </si>
  <si>
    <t>Ensure the submission of a SDBIP for 2013/2014 to National Treasury within specified timeframe as per MFMA within 14 days after approval by Council.</t>
  </si>
  <si>
    <t>Submit SDBIP for 2013/2014 within specified timeframe as per MFMA from approval of budget</t>
  </si>
  <si>
    <t>SDBIP approved 
30 Jun 2013</t>
  </si>
  <si>
    <t xml:space="preserve">Ensure turnover rate of all outstanding monthly recurring rates and service charges compared to the norm of 14% to 20% </t>
  </si>
  <si>
    <t>Ensure turnover rate of 14% to 20% (monthly).</t>
  </si>
  <si>
    <t>Monthly reports</t>
  </si>
  <si>
    <t>3 x monthly reports</t>
  </si>
  <si>
    <t>Ensure that 90% of Capital budget from own funding spent from year to year is achieved and report quarterly progress to the audit committee.</t>
  </si>
  <si>
    <t xml:space="preserve"> 90% spent of Capital budget BY 30 June 2013 </t>
  </si>
  <si>
    <t>Ensure preparation and submission of quarterly Internal audit reports to Council by 30 June 2013 as well as external audit reports when received</t>
  </si>
  <si>
    <t>Quarterly Internal audit reports to Council by 30 June 2013</t>
  </si>
  <si>
    <t>DEPARTMENT OF THE CHIEF FINANCIAL OFFICER</t>
  </si>
  <si>
    <t>QUARTER ENDING   
30 SEPT</t>
  </si>
  <si>
    <t xml:space="preserve">Budgeting and Reporting </t>
  </si>
  <si>
    <t>1.1.1</t>
  </si>
  <si>
    <t>Submit budget time schedules of key deadlines for 2012/12 to EXCO before 31 August 2012</t>
  </si>
  <si>
    <t xml:space="preserve">Submit time schedules </t>
  </si>
  <si>
    <t>Time schedules before 31 August 2012</t>
  </si>
  <si>
    <t>Key deadlines schedule to EXCO before 31 August</t>
  </si>
  <si>
    <t>1.1.2</t>
  </si>
  <si>
    <t>Prepare and submit 2013/2013 draft budget to Council for approval by 22 March 2013 in terms of Section 87 (1) of the MFMA</t>
  </si>
  <si>
    <t>2013/2013 draft budget submitted to Council for approval by 22 March 2013</t>
  </si>
  <si>
    <t>Draft budget approval by 22 March 2013</t>
  </si>
  <si>
    <t>Draft budget submitted for approval</t>
  </si>
  <si>
    <t>1.1.3</t>
  </si>
  <si>
    <t>Prepare and submit final 2013/2013 budget to Council for approval by 31 May 2013 in terms of Sec.87 (4) of the MFMA</t>
  </si>
  <si>
    <t>2012/2013 Final budget submitted to Council for approval by 31 May 2013</t>
  </si>
  <si>
    <t>Final budget approval by 31 May 2013</t>
  </si>
  <si>
    <t>Final Budget submited for approval 31 May 2013</t>
  </si>
  <si>
    <t>1.1.4</t>
  </si>
  <si>
    <t>Prepare and submit the Mid-Year Financial Review or the 2012/2013 budget in terms of S.72 of the MFMA and the adjustments budget if required, by 25 January 2013</t>
  </si>
  <si>
    <t>Submit the Mid-Year Financial Review or the 2012/2013 budget</t>
  </si>
  <si>
    <t>Mid-Year Financial Review or the 2012/2013 budget submited by 25 January 2013</t>
  </si>
  <si>
    <t xml:space="preserve"> Mid-Year Financial Review or budget submited by 25 January 2013</t>
  </si>
  <si>
    <t>1.2.1</t>
  </si>
  <si>
    <t>Prepare and submit monthly financial reports to the Mayor within 10 working days after month end in terms of S.71 of the MFMA, thereafter via the Finance Portfolio Committee to EXCO within 30 days of each month end.</t>
  </si>
  <si>
    <t>Submit monthly financial reports via the portfolio committee to EXCO</t>
  </si>
  <si>
    <t>1.2.2</t>
  </si>
  <si>
    <t>Submit completed 2011/2012 financial statements to Auditor General by 31 August 2012 in line with legislation after approval by Council</t>
  </si>
  <si>
    <t>Submit financial statements to Auditor general by 31 August 2012</t>
  </si>
  <si>
    <t>31 August 2012</t>
  </si>
  <si>
    <t>AFS</t>
  </si>
  <si>
    <t>1.2.3</t>
  </si>
  <si>
    <t>Submit the Audit Report on 2011/2012 financial year to Council via the Audit Committee not later than 30 days after receipt from the Auditor General.</t>
  </si>
  <si>
    <t>Ensure that the Audit Report is submitted to Council</t>
  </si>
  <si>
    <t>Audit Report by Dec 2012</t>
  </si>
  <si>
    <t>2011/2012 Audit report submitted</t>
  </si>
  <si>
    <t>1.2.4</t>
  </si>
  <si>
    <t>Contribute the financial component to the Annual Report by providing the Annual Financial Statement for submission to Council by 31 January 2013</t>
  </si>
  <si>
    <t>Completed annual report submitted by 31 January 2013</t>
  </si>
  <si>
    <t>Submit financial component for annual report.</t>
  </si>
  <si>
    <t xml:space="preserve">Prepare and submit the draft SDBIP for 2013/2013 to the Mayor within 14 days after approval of budget by Council.  </t>
  </si>
  <si>
    <t>Review of the Service Delivery and Budget Implementation Plan</t>
  </si>
  <si>
    <t xml:space="preserve"> 28 days after approval of the budget</t>
  </si>
  <si>
    <t>Submit quarterly progress report on 2012/2013 Service Delivery &amp; Budget Implementation Plan to the Portfolio Committee within 30 days of the last day of each quarter.</t>
  </si>
  <si>
    <t>Quarterly progress report on Service Delivery &amp; Budget Implementation Plan to thePortfolio Committee</t>
  </si>
  <si>
    <t>quarterly progress report</t>
  </si>
  <si>
    <t xml:space="preserve">Revenue Enhancement </t>
  </si>
  <si>
    <t>Review revenue enhancement policies annually, i.e. Tariff Policy and Rates Policy and submit via the Finance Portfolio Committee to EXCO and Council for approval by 30 June 2013.</t>
  </si>
  <si>
    <t>Submit Policy to CM by 30 June 2013</t>
  </si>
  <si>
    <t>Policy review</t>
  </si>
  <si>
    <t>Develop a revenue enhancement strategy and submit via the Finance Portfolio Committee to EXCO and Council for approval by 30 June 2013.</t>
  </si>
  <si>
    <t>Strategy Item to Council by 30 June 2013</t>
  </si>
  <si>
    <t>Revenue enhancement strategy</t>
  </si>
  <si>
    <t>2.3.1</t>
  </si>
  <si>
    <t>Submit monthly outstanding debtors’ through S71 reports to the Finance Portfolio Committee not more than 14 days after the end of each month.</t>
  </si>
  <si>
    <t>Ensure that the monthly debtors’ collection reportsis submitted to the Portfolio Committee</t>
  </si>
  <si>
    <t>3 monthly outstanding debtors’ report</t>
  </si>
  <si>
    <t>2.3.2</t>
  </si>
  <si>
    <t>Maintain the turnover rate of all outstanding monthly recurring rates and service charges between 14% to 20% and report monthly progress to the Finance Portfolio Committee.</t>
  </si>
  <si>
    <t>Maintain a monthly turn over rate between 14% and 20%</t>
  </si>
  <si>
    <t>Monthly</t>
  </si>
  <si>
    <t>3 monthly progress reports to the Finance Portfolio Committee</t>
  </si>
  <si>
    <t>Expenditure Control</t>
  </si>
  <si>
    <t>Submit annual review report on the Supply Chain Management policy by 30 August 2012 and submit via the Finance Portfolio Committee to EXCO and Council for approval.</t>
  </si>
  <si>
    <t>Ensure Review of Supply Chain policy by 31 July 2012</t>
  </si>
  <si>
    <t>Annual review report by 30 August 2012</t>
  </si>
  <si>
    <t>3.1.2</t>
  </si>
  <si>
    <t>Submit quarterly SCM reports to the Finance Portfolio Committee within 30 days of end of each quarter.</t>
  </si>
  <si>
    <t>Annual review of Supply Chain Management policy</t>
  </si>
  <si>
    <t xml:space="preserve"> Annual review report by 30 Jun 2013</t>
  </si>
  <si>
    <t>Quarterly SCM reports</t>
  </si>
  <si>
    <t>Perform annual stock count for 2011/2012 financial year by 30 August 2012, and quarterly stock counts for the 2012/2013 financial year and submit to quarterly report to Finance Portfolio Committee</t>
  </si>
  <si>
    <t>Stock count report submitted to Portfolio committee</t>
  </si>
  <si>
    <t>30 August 2012</t>
  </si>
  <si>
    <t xml:space="preserve">Annual stock count for 2011/2012 by 30 August 2012
Quarterly report on stock count
</t>
  </si>
  <si>
    <t xml:space="preserve">Quarterly report on stock count </t>
  </si>
  <si>
    <t>Monitor the payment of creditors and salaries by submitting monthly cash flow statement via the Finance Portfolio Committee to EXCO, together with creditors’ age analysis.</t>
  </si>
  <si>
    <t>Monthly cash flow statement report to Executive Committee.</t>
  </si>
  <si>
    <t>3 Monthly cash flow statements</t>
  </si>
  <si>
    <t>Financial Management</t>
  </si>
  <si>
    <t>Review expenditure management policies, i.e. the Investment and Cash Management Policy, Credit and Debt Control Policy and the Indigent Policy and submit via the Finance Portfolio Committee to EXCO and Council for approval by 30 June 2013.</t>
  </si>
  <si>
    <t>Submit Policies to Council by 30 June 2013</t>
  </si>
  <si>
    <t>4.2.1</t>
  </si>
  <si>
    <t>Submit annual review report on the Fixed Asset Management policy to the Finance Portfolio Committee by 30 June 2013.</t>
  </si>
  <si>
    <t>Fixed Asset Management policy review report</t>
  </si>
  <si>
    <t>Annual review report to Finance Portfolio Committee</t>
  </si>
  <si>
    <t>4.2.2</t>
  </si>
  <si>
    <t xml:space="preserve">Maintain Asset Register in line with the prevailing accounting standards and include the figures in the Annual Financial Statements. (2011/2012 financial year) and submit to Council and the Auditor General. </t>
  </si>
  <si>
    <t>Quarterly updated asset register</t>
  </si>
  <si>
    <t>Quarterly report</t>
  </si>
  <si>
    <t>Submit monthly Grant reports on all DORA reportable grants received to the CM within 10 days after receipt of payment from National Treasury</t>
  </si>
  <si>
    <t>Quarterly reports on Grants</t>
  </si>
  <si>
    <t>3 monthly Grant reports</t>
  </si>
  <si>
    <t xml:space="preserve">Submit quarterly reports of the investment register with details of investment, period, interest rate and term as part of the quarterly financial report to the Finance Portfolio Committee within 30 days from quarter end. </t>
  </si>
  <si>
    <t>Maintain an Investment Register</t>
  </si>
  <si>
    <t>Submit quarterly report of details of all loans as part of the quarterly financial report to Finance Portfolio Committee, within 30 days from end of quarter.</t>
  </si>
  <si>
    <t>Implement 5% cost savings initiatives / strategies by 30 June and report to the Finance Portfolio Committee</t>
  </si>
  <si>
    <t>Departmental Management</t>
  </si>
  <si>
    <t>Respond to all internal and external audit enquiries and other general enquiries and implement all approved recommendations within 30 days unless there is reason why implementation is not possible, in which case an agreed extended date to be agreed with and approved by the CM to ensure an unqualified audit report relating to the SM FS area of responsibility.</t>
  </si>
  <si>
    <t xml:space="preserve">Ensure sufficient departmental response to internal audit and general enquiries and implement approved recommendations timeously. </t>
  </si>
  <si>
    <t>Hold fortnightly meetings with departmental management informing them of Council resolutions impacting on the Department and keep record of minutes of meetings to communicate with staff and present evidence to Performance evaluation panel</t>
  </si>
  <si>
    <t>Management and staff are kept informed to ensure efficiency of staff</t>
  </si>
  <si>
    <t>Fortnightly minute of meetings</t>
  </si>
  <si>
    <t>6 copies of minutes and Agenda.</t>
  </si>
  <si>
    <t>DEPARTMENT OF THE DEPUTY MUNICIPAL MANAGER INFRASTRUCTURE AND TECHNICAL SERVICES</t>
  </si>
  <si>
    <t>QUARTER ENDING   30 SEPT</t>
  </si>
  <si>
    <t>QUARTER ENDING 31 DEC</t>
  </si>
  <si>
    <t>QUARTER ENDING 31 MARCH</t>
  </si>
  <si>
    <t>QUARTER ENDING 30 JUNE</t>
  </si>
  <si>
    <t>Electrical Operations &amp; Maintenance</t>
  </si>
  <si>
    <t>Ensure unplanned outages comply with national standard NRS 048 (quality of supply) and report quarterly statistics to the performance evaluation panel</t>
  </si>
  <si>
    <t>Unplanned outages to be below national standard NRS 048</t>
  </si>
  <si>
    <t>Report quarterly statistics</t>
  </si>
  <si>
    <t xml:space="preserve">Ensure planned maintenance outages to comply with national standard NRS 047 (quality of service) and report quarterly statistics to the performance evaluation panel </t>
  </si>
  <si>
    <t xml:space="preserve">Planned maintenance outages to be below national standard NRS 047 </t>
  </si>
  <si>
    <t>1. Develop and implement an asset management strategy
2. Identify and analyse all electrical infrastructure and other assets into components in consultation with the SM FS as required by GAMAP
3. Report quarterly to the Portfolio Committee</t>
  </si>
  <si>
    <t xml:space="preserve">Initiate the implementation of a new asset management system for the department in collaboration with the CFO </t>
  </si>
  <si>
    <t>100% completion by 30 June 2013</t>
  </si>
  <si>
    <t>100% Completed</t>
  </si>
  <si>
    <t>Electrical Planning, Development &amp; Technical services</t>
  </si>
  <si>
    <t>Ensure the provision of a list of strategic and critical electrical stock items required to ensure that a streamlined SCM process is achieved to prevent delays with procurement and report quarterly progress to the portfolio committee.</t>
  </si>
  <si>
    <t>Appropriatly specification and documentation of all strategic and critical electrical stock items</t>
  </si>
  <si>
    <t xml:space="preserve">Report quarterly progress </t>
  </si>
  <si>
    <t>Ensure initiation and the development of a new 10-year electricity master plan to be completed and approved by Council within 2 financial years. 50% of the plan must be completed by 30 June 2013 and report quarterly progress to the portfolio committee</t>
  </si>
  <si>
    <t>Development of a new 10-year electricity master plan to be completed and approved by Council within 2 financial years</t>
  </si>
  <si>
    <t>100% of the plan must be completed by 30 June 2013</t>
  </si>
  <si>
    <t xml:space="preserve">100% of the plan completed </t>
  </si>
  <si>
    <t>Electricity marketing, customer services &amp; retail</t>
  </si>
  <si>
    <t>Ensure that energy efficiency is marketed to the community on a quarterly basis through local media and other advertising sources and report quarterly progress to the performance evaluation panel.</t>
  </si>
  <si>
    <t>Market energy efficiency through local media and other advertising sources</t>
  </si>
  <si>
    <t>Launch an annual energy efficiency competition through the local schools by 30 June 2013</t>
  </si>
  <si>
    <t xml:space="preserve">Hold 1 energy efficiency competion annually </t>
  </si>
  <si>
    <t>Keep total weighted annual non-technical losses below an average of 6.5% and report quarterly progress to the performance evaluation panel</t>
  </si>
  <si>
    <t>Annual non-technical losses kept below 6.5%</t>
  </si>
  <si>
    <t>Report quarterly progress</t>
  </si>
  <si>
    <t>Ensure that the Services Application System (SAS) is fully implemented at all service centres by 30 June 2013 and report quarterly progress to the performance evaluation panel</t>
  </si>
  <si>
    <t>Implementetion of SAS by 30 June 2013 on all service centres</t>
  </si>
  <si>
    <t>Street Lighting</t>
  </si>
  <si>
    <t>Ensure that 80% of general street lighting faults are restored within 48 hours (excludes lighting installations that have cable faults or stolen equipment). Report quarterly statistics to the performance evaluation panel</t>
  </si>
  <si>
    <t>Restore 80% of general street lighting faults within 48 hours</t>
  </si>
  <si>
    <t>Ensure that 60% of street light failures due to cable faults are restored within 10 working days and report quarterly statistics to the portfolio committee</t>
  </si>
  <si>
    <t>Restore 60% of street light failure due to cable faults within 10 working days</t>
  </si>
  <si>
    <t>Ensure that non -functioning street lighting due to equipment theft is restored within 5 weeks and report quarterly statistics to the portfolio committee</t>
  </si>
  <si>
    <t>Restore non functioning street lightig due to equipment theft within 5 weeks</t>
  </si>
  <si>
    <t>Fleet Maintenance</t>
  </si>
  <si>
    <t>Perform and audit on the fleet management system, followed by the development and implementation of a fleet maintenance strategy for the entire city fleet by 31 December 2012</t>
  </si>
  <si>
    <t>Audit completed</t>
  </si>
  <si>
    <t>Report by 31 Dec 2012</t>
  </si>
  <si>
    <t>Ensure that the overall fleet availability is maintained at an overall annual average of 90% and report quarterly statistics to the performance evaluation panel</t>
  </si>
  <si>
    <t>Maintain overall fleet availability at an annual average of 90%</t>
  </si>
  <si>
    <t xml:space="preserve">Report quarterly statistics </t>
  </si>
  <si>
    <t>Ensure that 50% of all mechanical maintenance activities are documented to ensure that updated procedures are provided for fleet maintenance and report quarterly progress to the performance evaluation panel</t>
  </si>
  <si>
    <t>Research and document 50% of all mechanical maintenance activities</t>
  </si>
  <si>
    <t>Water and Sanitation Services</t>
  </si>
  <si>
    <t>Submit report every second month on water bought and purified (35 000 Ml per annum)</t>
  </si>
  <si>
    <t>Bi - Monthly reports</t>
  </si>
  <si>
    <t>6 Reports</t>
  </si>
  <si>
    <t>Submit report every second month on the maintenance of 1966 km water pipelines</t>
  </si>
  <si>
    <t>Ensure the optimal functioning of the 64 reservoirs under the control of WSP division with minimal water interruption as specified in the WSCC submit report every second month to the portfolio committee</t>
  </si>
  <si>
    <t>6.4.1</t>
  </si>
  <si>
    <t>Ensure the optimal and efficient functioning of the 60 sewage pump stations and that the effluent is in line with the parameters as dictated in the National Government General standards, submit quarterly report to the portfolio committee</t>
  </si>
  <si>
    <t>4 Reports</t>
  </si>
  <si>
    <t>6.4.2</t>
  </si>
  <si>
    <t>Submit quarterly report to the portfolio committee on the maintenance of sewage reticulation and attendance to complaints.</t>
  </si>
  <si>
    <t>Submit report to the portfolio committee every second month on service provider for Water and Wastewater treatment: technical, legal and financial aspects to ensure that they are within the budgets, according to specifications and compliant with requireme</t>
  </si>
  <si>
    <t>Bi-monthly reports</t>
  </si>
  <si>
    <t>2.1.1</t>
  </si>
  <si>
    <t>Quarterly report on the reduction of rural water backlogs by11% by the end of 30 June 2013</t>
  </si>
  <si>
    <t>11% reduction in water backlogs</t>
  </si>
  <si>
    <t>Quarterly report on progress</t>
  </si>
  <si>
    <t>Quarterly report on the reduction of rural sanitation backlogs by 7.5% by the end of 30 June 2013</t>
  </si>
  <si>
    <t>7.5% reduction in sanitation backlogs</t>
  </si>
  <si>
    <t>Develop a Water and Sanitation infrastructure asset management plan for all water and sanitation infrastructure and report quarterly progress to the portfolio committee</t>
  </si>
  <si>
    <t>8 Reports</t>
  </si>
  <si>
    <t>Ensure quarterly reporting on update of annual targets and backlogs on water and sanitation and perform quarterly review of the project priority lists and cash flows</t>
  </si>
  <si>
    <t>4 x Quarterly Reports</t>
  </si>
  <si>
    <t>Establish %age of water losses on a monthly basis and develop action plan to reduce water losses and submit quarterly report to the portfolio Committee by 30 June 2013</t>
  </si>
  <si>
    <t>Report quarterly as part of the SDBIP report on the number of households provided with water and sanitation as part of the national KPI for % of households provided with basic level of services</t>
  </si>
  <si>
    <t>Ensure that measures are in place to comply with SABS 241 and submit quarterly report to the portfolio committee on the water quality improvement.</t>
  </si>
  <si>
    <t>Conduct a water reconciliation study on the City of uMhlathuze and develop a Water Demand Management (WDM) strategic plan including water re-use programme on treated effluent by 30 June 2013.</t>
  </si>
  <si>
    <t>Develop/Improve an Industrial water control bylaw and submit to the portfolio committee by 30 June 2013.</t>
  </si>
  <si>
    <t>By-law by 30 Jun 2013</t>
  </si>
  <si>
    <t>1 Report</t>
  </si>
  <si>
    <t>Report quarterly on the wastewater quality for the City of uMhlathuze in accordance with various specifications</t>
  </si>
  <si>
    <t>4 ReportS</t>
  </si>
  <si>
    <t>Roads and Stormwater, Buildings and Structures</t>
  </si>
  <si>
    <t xml:space="preserve">Report quarterly progress on the planned maintenance and the execution of works orders. </t>
  </si>
  <si>
    <t>4 reports</t>
  </si>
  <si>
    <t>Ensure that planned maintenance on Stormwater Drain Pipes is executed and report the % progress quarterly to the Portfolio Committee.</t>
  </si>
  <si>
    <t>Ensure inspection and report quarterly on the conditions and operations of the Municipal owned rail sidings as per the operations manual prescribed by the Rail Safety Regulation (RSR) to the Portfolio Committee</t>
  </si>
  <si>
    <t>2.3.4</t>
  </si>
  <si>
    <t xml:space="preserve">Submit quarterly report to the Portfolio Committee on % progress made towards the finalisation of the Road Master plan </t>
  </si>
  <si>
    <t>Engineering Support Services, administration, GIS and Planning Design</t>
  </si>
  <si>
    <t>Ensure the recording, allocation of complaints and responses to complaints within a 24 hours as a maximum turnaround time and report quarterly progress to the portfolio committee</t>
  </si>
  <si>
    <t>Continuous</t>
  </si>
  <si>
    <t>Quarterly Reports</t>
  </si>
  <si>
    <t>Report on completed project</t>
  </si>
  <si>
    <t xml:space="preserve">Submit quarterly reports to the portfolio committee on the Development of datasets pertaining to rural water, sanitation and roads for the GIS </t>
  </si>
  <si>
    <t>Submit Quarterly reports report to the portfolio committee on the GIS datasets pertaining to rural water, sanitation and roads, and the implementation of the organisation’s GIS.</t>
  </si>
  <si>
    <t>Project Management Unit</t>
  </si>
  <si>
    <t xml:space="preserve">Ensure that all MIG projects are registered including the Additional Funding Applications per project if required AFA (No. of projects) 
</t>
  </si>
  <si>
    <t>Percentage</t>
  </si>
  <si>
    <t>100% registration 100% expenditure</t>
  </si>
  <si>
    <t>9.2.1</t>
  </si>
  <si>
    <t>Ensure that all approved Capital project documentation is filed per project and available to be audited by the internal auditors</t>
  </si>
  <si>
    <t>9.2.2</t>
  </si>
  <si>
    <t>Ensure that all Capital Contract reports for Water, Sanitation, Roads &amp; storm water are prepared and submitted to the Civil Portfolio Committee</t>
  </si>
  <si>
    <t>Strategically Planning and Departmental Management</t>
  </si>
  <si>
    <t xml:space="preserve">Ensure departmental expenditure on departmental CAPEX not less than 90% and departmental OPEX not less than 90% by 30 June 2013 and report quarterly progress to the portfolio committee.  </t>
  </si>
  <si>
    <t xml:space="preserve">  Quarterly reports</t>
  </si>
  <si>
    <t>CAPEX within 90% and OPEX within 90%</t>
  </si>
  <si>
    <t>Ensure that projects identified in the IDP are implemented according to timeframes and budgets as set in the IDP and report thereon quarterly to the Portfolio Committee</t>
  </si>
  <si>
    <t>Hold monthly Departmental management meetings and keep record of minutes of meetings to communicate with staff and report quarterly to the performance evaluation panel.</t>
  </si>
  <si>
    <t xml:space="preserve">  Quarterly reports on monthly departmental meetings</t>
  </si>
  <si>
    <t>10.4.1</t>
  </si>
  <si>
    <t>Appoint a competent person in terms of General Machinery Regulations (GMR 02) of the OHS Act 85 of 1993 by 31 December 2012</t>
  </si>
  <si>
    <t>Appointment by December 2012</t>
  </si>
  <si>
    <t>Appointment</t>
  </si>
  <si>
    <t>10.4.2</t>
  </si>
  <si>
    <t>Develop and audit programme linked to the appointment of a competent person, separately responsible for electrical equipment and mechanical equipment by 30 June 2013</t>
  </si>
  <si>
    <t>Quarterly OHS inspections</t>
  </si>
  <si>
    <t>Quarterly report on inspections</t>
  </si>
  <si>
    <t>Respond to all internal and external audit enquiries and other general enquiries and implement all approved recommendations within 30 days unless there is reason why implementation is not possible, in which case an agreed extended date to be agreed with a</t>
  </si>
  <si>
    <t xml:space="preserve">Ensure sufficient departmental response to internal audit and general enquiries </t>
  </si>
  <si>
    <t>DEPARTMENT OF THE DEPUTY MUNICIPAL MANAGER COMMUNITY SERVICES</t>
  </si>
  <si>
    <t>Traffic and Licensing</t>
  </si>
  <si>
    <t>25% prosecution successful and submit quarterly report on previous quarter statistics to the Community Services portfolio committee.</t>
  </si>
  <si>
    <t>Number of procecution</t>
  </si>
  <si>
    <t>25% success rate of prosecution</t>
  </si>
  <si>
    <t xml:space="preserve">Effective law enforcement through:
 Speed prosecution
 High visibility patrol
 Road worthiness
 Traffic controls
</t>
  </si>
  <si>
    <t>1 Quarterly report</t>
  </si>
  <si>
    <t>Ensure 35% collection of revenue and report to portfolio committee</t>
  </si>
  <si>
    <t>Collection rate</t>
  </si>
  <si>
    <t>35% revenue collection</t>
  </si>
  <si>
    <t xml:space="preserve">Implementation of (4) school education programmes </t>
  </si>
  <si>
    <t>Education programmes</t>
  </si>
  <si>
    <t>4 programmes</t>
  </si>
  <si>
    <t>Ensure zero fraud and aim for best Provincial Audit Report in Province on delivering of vehicle licensing service.</t>
  </si>
  <si>
    <t>Audit report</t>
  </si>
  <si>
    <t>Ensure the continuation and management of the CCTV project and report quarterly progress to the Community Services portfolio committee</t>
  </si>
  <si>
    <t>1
Quarterly report</t>
  </si>
  <si>
    <t>Emergency Services</t>
  </si>
  <si>
    <t>Ensure response to 100% of reported accident scenes and incidents where injuries occurred &amp; record number of accidents and report quarterly to the Community Services portfolio committee</t>
  </si>
  <si>
    <t>Number of reported accidents recorded in Register</t>
  </si>
  <si>
    <t>100%
Report on accidents</t>
  </si>
  <si>
    <t>100%
Quarterly report on accidents</t>
  </si>
  <si>
    <t>In a sample of 1500 conduct 25% fire prevention inspection on business premises by 30 June 2013 and report quarterly progress to the Community Services portfolio committee.</t>
  </si>
  <si>
    <t>Number of Inspections</t>
  </si>
  <si>
    <t>374 by 30 June 2013</t>
  </si>
  <si>
    <t>93 fire prevention inspections</t>
  </si>
  <si>
    <t>95 fire prevention inspections</t>
  </si>
  <si>
    <t>Conduct six emergency exercises at High Risk Installations and submit quarterly progress report to the Community Services portfolio committee by 30 June 2013</t>
  </si>
  <si>
    <t>Number of Emergency Exercises</t>
  </si>
  <si>
    <t>Review and update Disaster Management Plan in 31 January 2013 and 30 June 2013 for City including industries in area</t>
  </si>
  <si>
    <t xml:space="preserve">Reviewed Disaster Management Plan </t>
  </si>
  <si>
    <t>Report on reveiwed plan</t>
  </si>
  <si>
    <t>Meeting with all major industries as per scheduled meetings for input into the disaster plan and submit minutes of the meetings to Community Services portfolio committee.</t>
  </si>
  <si>
    <t>Meetings with industries for disaster planning</t>
  </si>
  <si>
    <t>Quarterly report on industries met</t>
  </si>
  <si>
    <t>Report on industries met</t>
  </si>
  <si>
    <t>Clinic Services</t>
  </si>
  <si>
    <t>2.12.1</t>
  </si>
  <si>
    <t xml:space="preserve">Ensure compliance with Government Key Strategies and policies in Health Care Delivery (e.g 1. Total PHC under 5 years
2. Total PHC over 5 years
3. HIV test done
4. TB patients etc) and report to Community Services portfolio committee.
</t>
  </si>
  <si>
    <t>Ensure complience
Quarterly Reports</t>
  </si>
  <si>
    <t>Submit quarterly status reports</t>
  </si>
  <si>
    <t>Quarterly status report</t>
  </si>
  <si>
    <t>Ensure providing Health education programmes in the clinic on relevant health matters and report quarterly on progress to the Community Services portfolio committee.</t>
  </si>
  <si>
    <t>Health education programmes</t>
  </si>
  <si>
    <t>Conduct Campaigns as required by National and Provincial Province</t>
  </si>
  <si>
    <t>Public Health and Pollution Control</t>
  </si>
  <si>
    <t>2.12.3</t>
  </si>
  <si>
    <t>Manage on behalf of uThungulu District municipality the environmental health services previously rendered that have become a function of District Municipalities as required by Section 84 of the Systems Act, 1998 with effect 1 July 2004. (Submit quarterly reports)</t>
  </si>
  <si>
    <t>4 x quarterly report</t>
  </si>
  <si>
    <t>Respond to all industrial air pollution complaints and report quarterly report to the Community Services portfolio committee</t>
  </si>
  <si>
    <t>Investigate 100% of all air pollution complaints</t>
  </si>
  <si>
    <t>100%
report on number of incidents</t>
  </si>
  <si>
    <t>100%
Report number for the quarter</t>
  </si>
  <si>
    <t>Training of all permitted informal traders in better health practices, inspect trade premises and report quarterly to the Community Services portfolio committee.</t>
  </si>
  <si>
    <t>Train  100% of Permitted Traders (Number of traders)</t>
  </si>
  <si>
    <t>100%
Report on number</t>
  </si>
  <si>
    <t>Undertake 68 chemical, bacteriological samples and swabs of food and food premises per year</t>
  </si>
  <si>
    <t>Number of samples</t>
  </si>
  <si>
    <t>17 samples</t>
  </si>
  <si>
    <t>Inspections of all mortuary facilities on a quarterly basis.</t>
  </si>
  <si>
    <t>Number of inspections</t>
  </si>
  <si>
    <t>17 inspections</t>
  </si>
  <si>
    <t>Registration of all schedule trades</t>
  </si>
  <si>
    <t>4 Quarterly reports</t>
  </si>
  <si>
    <t xml:space="preserve">Quarterly report </t>
  </si>
  <si>
    <t>Waste Management and Cleansing</t>
  </si>
  <si>
    <t>5.1.1</t>
  </si>
  <si>
    <t>Increase recyclable waste by 6% by 30 June 2013 and submit quarterly report to the Community Services portfolio committee.</t>
  </si>
  <si>
    <t xml:space="preserve">Percentage recyclable </t>
  </si>
  <si>
    <t>6% for the year</t>
  </si>
  <si>
    <t>Quarterly report on % reduction</t>
  </si>
  <si>
    <t>5.1.2</t>
  </si>
  <si>
    <t xml:space="preserve">Reduce disposal of waste by 3% by 30 June 2013 and submit quarterly report to the Community Services portfolio committee. </t>
  </si>
  <si>
    <t xml:space="preserve">Percentage Reduction </t>
  </si>
  <si>
    <t>5.1.3</t>
  </si>
  <si>
    <t>Ensure clean-up campaigns at a further 10 schools in the rural area by 30 June 2013 and submit quarterly progress to the Community Services portfolio committee.</t>
  </si>
  <si>
    <t>Number (10 schools)</t>
  </si>
  <si>
    <t>2
Quarterly report</t>
  </si>
  <si>
    <t>3
Quarterly report</t>
  </si>
  <si>
    <t>Sport, Recreation and Arts and Culture</t>
  </si>
  <si>
    <t xml:space="preserve">Youth:
 Indigenous Games
 Recreahab
 Mini Olympics
 Women's  sport festival
 Fun day
Senior Citizens:
 Golden Games
 Healthy Lifestyle
 Aquarobic
 Women's sport festival
 Councillors in action
Disabled:
 Fun Festival
 School
</t>
  </si>
  <si>
    <t>programmes</t>
  </si>
  <si>
    <t>12 recreation programmes</t>
  </si>
  <si>
    <t xml:space="preserve">Conduct sports development programmes in any sporting code by 30 June 2013 
e.g.
• Talent Identification
• Competitions
• Tournaments
• Learn to swim
• KWANALOGA games
and present quarterly progress to the Portfolio Committee.
</t>
  </si>
  <si>
    <t>5 programmes</t>
  </si>
  <si>
    <t>Present 8 sports skills development and capacity building programmes for sports administrators and facility management.</t>
  </si>
  <si>
    <t>skills development and capacity building programmes</t>
  </si>
  <si>
    <t>8 programmes</t>
  </si>
  <si>
    <t xml:space="preserve">Development of 9 new recreational sport facilities. </t>
  </si>
  <si>
    <t>New facilities</t>
  </si>
  <si>
    <t>9 facilities</t>
  </si>
  <si>
    <t>Horticultural Services (Parks and Cemeteries)</t>
  </si>
  <si>
    <t>2.9.2</t>
  </si>
  <si>
    <t>Plant at least 400 indigenous trees by 30 June 2013 in the City of uMhlathuze and present progress report to the Community Services portfolio committee.</t>
  </si>
  <si>
    <t>number of trees planted</t>
  </si>
  <si>
    <t>400 trees</t>
  </si>
  <si>
    <t xml:space="preserve">
1 quarterly report
</t>
  </si>
  <si>
    <t xml:space="preserve">Clean land of invader plants by 30 June 2013 and present progress report to the Community Services portfolio committee.. (target of 800 hectares for the year) </t>
  </si>
  <si>
    <t>hectares cleaned</t>
  </si>
  <si>
    <t>800 hectares for the year</t>
  </si>
  <si>
    <t>2.9.3</t>
  </si>
  <si>
    <t>Cut all grass to the required standard at least 4 times annually (30 June 2013) and report quarterly progress to the Community Services portfolio committee</t>
  </si>
  <si>
    <t>Report on plans and programmes</t>
  </si>
  <si>
    <t>2.11.1</t>
  </si>
  <si>
    <t xml:space="preserve">Adults 600
Child 50 Internments
</t>
  </si>
  <si>
    <t>Number of internments</t>
  </si>
  <si>
    <t>Strategically Manager the Community Services Department</t>
  </si>
  <si>
    <t>At least 5% savings on operational budget as per CFO guidelines by 30 June 2013 and report Finance portfolio committee</t>
  </si>
  <si>
    <t>% savings</t>
  </si>
  <si>
    <t>Ensure 95% spent on approved capital budget by 30 June 2013 and report Finance portfolio committee</t>
  </si>
  <si>
    <t>% spent on capital budget</t>
  </si>
  <si>
    <t>Respond to all internal and external audit enquiries and other general enquiries and implement all approved recommendations within 30 days unless there is reason why implementation is not possible, in which case an agreed extended date to be agreed with and approved by the MM to ensure an unqualified audit report relating to the SM ComS area of responsibility</t>
  </si>
  <si>
    <t>Response rate</t>
  </si>
  <si>
    <t>DEPARTMENT OF THE DEPUTY MUNICIPAL MANAGER CORPORATE SERVICES</t>
  </si>
  <si>
    <t>Secretariat Services</t>
  </si>
  <si>
    <t>Compile and deliver agendas and other related documents in accordance with Council’s Standing Rules of Order and report quarterly to the portfolio committee.</t>
  </si>
  <si>
    <t>Quarterly report to the Portfolio Committee</t>
  </si>
  <si>
    <t>4 x 
Quarterly Report</t>
  </si>
  <si>
    <t>Quarterly progress reports.</t>
  </si>
  <si>
    <t xml:space="preserve">Schedule Portfolio committee, and report quarterly to the portfolio committee on the number of agendas, meetings and minutes </t>
  </si>
  <si>
    <t>Quarterly report to the Portfolio Committee on the number of agendas, meetings and minutes</t>
  </si>
  <si>
    <t>Update Council policies register monthly as result of Council resolutions impacting on policies and report quarterly to the portfolio committee on policies updated</t>
  </si>
  <si>
    <t xml:space="preserve">Quarterly report to the Portfolio Committee </t>
  </si>
  <si>
    <t>Update delegated powers register as per Council resolution necessitating the reviews and report quarterly to the portfolio committee</t>
  </si>
  <si>
    <t>Ensure the delivery of an effective and efficient administrative service to Councillors on a full time basis by reporting quarterly statistics on services to the portfolio committee up to 30 June 2013</t>
  </si>
  <si>
    <t>Legal support services</t>
  </si>
  <si>
    <t>Update register of litigations by or against Council and report quarterly to the portfolio committee on statistics for the previous quarter</t>
  </si>
  <si>
    <t>Update on litigation register</t>
  </si>
  <si>
    <t xml:space="preserve"> 
Quarterly Report</t>
  </si>
  <si>
    <t xml:space="preserve">
Quarterly Report</t>
  </si>
  <si>
    <t>Meeting with the relevant departments to discuss possible amendments to Bylaws, keeping minutes of those meetings and report quarterly to the portfolio Committee</t>
  </si>
  <si>
    <t>Conduct pre-litigation meetings as an Alternative Dispute Resolution</t>
  </si>
  <si>
    <t xml:space="preserve">4 x 
Quarterly Report </t>
  </si>
  <si>
    <t xml:space="preserve">Update register of contracts referred to SM CS for drafting and vetting.
Quarterly report to the Corporate Services portfolio committee on the number of agreements drafted and vetted.
</t>
  </si>
  <si>
    <t>number of agreements drafted and vetted</t>
  </si>
  <si>
    <t>Public Participation</t>
  </si>
  <si>
    <t xml:space="preserve">Promotion of Special programs initiatives 
by 30 June 2013
</t>
  </si>
  <si>
    <t xml:space="preserve">Special program initiatives </t>
  </si>
  <si>
    <t xml:space="preserve">Quarterly progress report on Flagship </t>
  </si>
  <si>
    <t xml:space="preserve">Report on the number of meetings held for IDP &amp; Budget Public Participation </t>
  </si>
  <si>
    <t>Number of meetings</t>
  </si>
  <si>
    <t xml:space="preserve">Report on IDP public participation by 30 September 2012 </t>
  </si>
  <si>
    <t>IDP meeting schedule and participation report by 30 November 2012</t>
  </si>
  <si>
    <t>Schedule of Budget public participation meetings to Public Participation Portfolio by 28 February 2013</t>
  </si>
  <si>
    <t>Budget meeting schedule and participation report by 30 June 2013</t>
  </si>
  <si>
    <t xml:space="preserve">Creation of Sound human Resource practices  </t>
  </si>
  <si>
    <t>4.4.2</t>
  </si>
  <si>
    <t>Ensure development of HR strategy that is aligned to IDP objectives by 30 June 2013 and report quarterly progress to the Corporate Services  portfolio committee</t>
  </si>
  <si>
    <t>Quarterly report to the Corporate Services  portfolio committee</t>
  </si>
  <si>
    <t xml:space="preserve">Ensure that the organisational structure is aligned to key functions of the municipality by 31 January 2013. </t>
  </si>
  <si>
    <t>4.4.1</t>
  </si>
  <si>
    <t>80% of post filled as per organogram.(Number of post filled/total number of critical posts on the organogram)</t>
  </si>
  <si>
    <t xml:space="preserve">Number of posts filled  </t>
  </si>
  <si>
    <t xml:space="preserve">25% 
Quarterly report to the Corporate Services  portfolio committee
</t>
  </si>
  <si>
    <t xml:space="preserve">5% 
Quarterly report to the Corporate Services  portfolio committee
</t>
  </si>
  <si>
    <t>Ensure that finance department is notified timeously of new, resignations and promotion of employees</t>
  </si>
  <si>
    <t xml:space="preserve">Quarterly progress report </t>
  </si>
  <si>
    <t>Ensure Local Labour Forum meetings be conducted during the year and 80% of items go through to Council.</t>
  </si>
  <si>
    <t>80% of items</t>
  </si>
  <si>
    <t>3 LLF meetings</t>
  </si>
  <si>
    <t>4.5.1</t>
  </si>
  <si>
    <t xml:space="preserve">Ensure investigation and prosecution of all reported disciplinary cases in line with ORA and report quarterly to the Corporate Services portfolio committee. </t>
  </si>
  <si>
    <t>Disciplinary cases</t>
  </si>
  <si>
    <t>4.5.2</t>
  </si>
  <si>
    <t xml:space="preserve">Ensure that employee’s grievances are attended to and resolved within 5 day per phase and report on the success rate. </t>
  </si>
  <si>
    <t>Success rate</t>
  </si>
  <si>
    <t xml:space="preserve">2 labour relations training workshops for shopstewards and line managers for:
 relations building,
 conflict management
 team building 
</t>
  </si>
  <si>
    <t>Number of workshops</t>
  </si>
  <si>
    <t>4.7.1</t>
  </si>
  <si>
    <t>Ensure that at least four Central Health and Safety Committee meetings are conducted during the year.</t>
  </si>
  <si>
    <t>4.7.2</t>
  </si>
  <si>
    <t>Ensure that Health and Safety investigations are conducted as the need arises and report quarterly statistics to the portfolio committee.</t>
  </si>
  <si>
    <t>4.7.3</t>
  </si>
  <si>
    <t>Advise the organisation of minimum health and safety standards in terms of the legislation and best practise as the need arises and report quarterly statistics to the portfolio committee</t>
  </si>
  <si>
    <t>4.7.4</t>
  </si>
  <si>
    <t xml:space="preserve">Institute appropriate action for the breach of Health and Safety </t>
  </si>
  <si>
    <t>4.8.1</t>
  </si>
  <si>
    <t>4.6.1</t>
  </si>
  <si>
    <t>Ensure that the Workplace Skills Plan (WSP) is submitted to Council by 30 August 2012 in line with organisational skills requirements.</t>
  </si>
  <si>
    <t>Workplace skills plan</t>
  </si>
  <si>
    <t>Report to Council by mid - August 2012.</t>
  </si>
  <si>
    <t>4.8.2</t>
  </si>
  <si>
    <t>4.6.2</t>
  </si>
  <si>
    <t>Ensure that all requirements to qualify for LGSETA disbursement of mandatory Grants be adhered to and report quarterly progress to the Corporate Services Portfolio Committee and the Local Labour Forum</t>
  </si>
  <si>
    <t xml:space="preserve">Report on grants </t>
  </si>
  <si>
    <t>4.9.1</t>
  </si>
  <si>
    <t>Ensure that skills development plan is in line with departmental skills by 30 June 2013.</t>
  </si>
  <si>
    <t>Skills development plan</t>
  </si>
  <si>
    <t>4.9.2</t>
  </si>
  <si>
    <t>Ensure that all requirements to qualify for skills levy be adhered to and report quarterly progress to the Corporate Services portfolio committee and the Local Labour Forum.</t>
  </si>
  <si>
    <t>4.9.3</t>
  </si>
  <si>
    <t>Ensure that all departments comply with their targets as set out in the Workplace Skills Plan and report quarterly progress to the Corporate Services  portfolio committee</t>
  </si>
  <si>
    <t>4.10.1</t>
  </si>
  <si>
    <t xml:space="preserve">Ensure provision of workshop on policies and procedures to Council employees and report quarterly progress to the Corporate Services  portfolio committee </t>
  </si>
  <si>
    <t>4.10.2</t>
  </si>
  <si>
    <t>Identify relevant policies to be established to give effect to regulations by 30 June 2013 and report quarterly progress to the Corporate Services  portfolio committee</t>
  </si>
  <si>
    <t>Management Information Services</t>
  </si>
  <si>
    <t>Ensure that the IT Steering Committee meets monthly and report quarterly progress to portfolio committee</t>
  </si>
  <si>
    <t>Agenda &amp; Minutes of monthly meetings</t>
  </si>
  <si>
    <t>Monthly IT Steering committtee meeting agenda &amp; report</t>
  </si>
  <si>
    <t>Ensure that IT support requests are met within agreed parameters and report quarterly progress to portfolio committee.</t>
  </si>
  <si>
    <t>Ensure that IT software licenses and maintenance are rolled out before the end of financial year and report monthly progress via the IT Steering committee.</t>
  </si>
  <si>
    <t>Ensure the development and implementation of a disaster recovery IT system by 30 June 2013 and report quarterly progress via the IT Steering committee.</t>
  </si>
  <si>
    <t>Developed and implemented disaster recovery system</t>
  </si>
  <si>
    <t>Developed and implemented</t>
  </si>
  <si>
    <t>Report on progress with development</t>
  </si>
  <si>
    <t xml:space="preserve">Organisation Development and Change Management </t>
  </si>
  <si>
    <t>Ensure execution of all Organisation development investigations, initiatives and interventions are performed and report quarterly progress to the Corporate Services  Portfolio committee</t>
  </si>
  <si>
    <t>Report quarterly</t>
  </si>
  <si>
    <t>Number of Organisational Developmnet investigations</t>
  </si>
  <si>
    <t>Quarterly Report</t>
  </si>
  <si>
    <t>Perform an internal organisation / employee climate survey and report results to the portfolio committee by 30 June 2013.</t>
  </si>
  <si>
    <t>Climate survey</t>
  </si>
  <si>
    <t>Survey Completed and results reported to the portfolio committee</t>
  </si>
  <si>
    <t>Survey completed 
Item submitted to portfolio committee</t>
  </si>
  <si>
    <t xml:space="preserve">Strategically Manage the Corporate Services Department </t>
  </si>
  <si>
    <t>At least 5% savings on operational budget as per CFO guidelines by 30 June 2013 and report to porfolio committee</t>
  </si>
  <si>
    <t>Ensure 95% spent on approved capital budget by 30 June 2013 and report to porfolio committee</t>
  </si>
  <si>
    <t>Respond to all internal and external audit enquiries and other general enquiries and implement all approved recommendations within 30 days unless there is reason why implementation is not possible, in which case an agreed extended date to be agreed with and approved by the MM to ensure an unqualified audit report relating to the DMM CS area of responsibility</t>
  </si>
  <si>
    <t>DEPARTMENT OF THE DEPUTY MUNICIPAL MANAGER CITY DEVELOPMENT</t>
  </si>
  <si>
    <t>Land Use Planning and Management</t>
  </si>
  <si>
    <t>3.2.2</t>
  </si>
  <si>
    <t>Report quarterly to the Planning Portfolio Committee on the number of building plans evaluated and approved. 70% of building plans received must be approved by the end of assessment period.</t>
  </si>
  <si>
    <t>% of building plans evaluated and approved</t>
  </si>
  <si>
    <t>70% building plans approved</t>
  </si>
  <si>
    <t>3.2.3</t>
  </si>
  <si>
    <t>Ensure 70% of town planning ordinance special consent and rezoning applications processed within the specified timeframe and report quarterly to the Planning Portfolio Committee</t>
  </si>
  <si>
    <t>% of town planning special consent and rezoning applications</t>
  </si>
  <si>
    <t>70% of town planning ordinance special consent and rezoning applications processed</t>
  </si>
  <si>
    <t>Follow approved policy in obtaining approval for street names in respect of new extensions in the following Wards 1, 3, 4, 9, 23, and 26, Also new names for main Arterials in Richards Bay</t>
  </si>
  <si>
    <t>Report quarterly onprogress</t>
  </si>
  <si>
    <t>4 x Quarterly reports</t>
  </si>
  <si>
    <t>Establishment of an Adhoc Committee by CR</t>
  </si>
  <si>
    <t>Street names  submissions and transalations</t>
  </si>
  <si>
    <t>Submissio of proposals in respect of Arterials</t>
  </si>
  <si>
    <t>Final adoption of all approval of all streetnames by Council resolutioin</t>
  </si>
  <si>
    <t>Ensure 90% of Planning and Development Act applications processed within the specified timeframe and report quarterly to the Planning Portfolio Committee</t>
  </si>
  <si>
    <t>90% of Planning and Development Act applications processed</t>
  </si>
  <si>
    <t>90% application processed</t>
  </si>
  <si>
    <t>Environmental Planning</t>
  </si>
  <si>
    <t>Submit complete EIA  to DAEA&amp; RD and obtain letter of acceptance by 30 September 2012 on the Central Industrial area.</t>
  </si>
  <si>
    <t>Report quarterly on progress</t>
  </si>
  <si>
    <t>Submit report</t>
  </si>
  <si>
    <t>Final submission to Department of Environment</t>
  </si>
  <si>
    <t>Proof of acceptance from DAEA&amp;RD</t>
  </si>
  <si>
    <t xml:space="preserve">Submit complete EIA to DAEA&amp;RD and obtain a letter of acceptance by 30 November 2012.
Initiatiate and finalise conceptual 3D massing for the R/Bay CBD
</t>
  </si>
  <si>
    <t xml:space="preserve">Final EIA documentation for submission to Department of Environment  Affairs
Bid Specification report on appointment in respect of 3D Masssing
</t>
  </si>
  <si>
    <t>Bid Evaluation and Adjudication report on 3D Massing</t>
  </si>
  <si>
    <t>Draft 3D massing Concept of the Richards Bay CBD South Area</t>
  </si>
  <si>
    <t xml:space="preserve">Development Planning </t>
  </si>
  <si>
    <t>Finalise "vision" and statutory survey for "The Ridge" township establishment and submit for Council approval by 30 June 2013</t>
  </si>
  <si>
    <t>Adoption of the conceptual vision for the ridge by Council</t>
  </si>
  <si>
    <t>Packaging of the Planning and Development Act Application</t>
  </si>
  <si>
    <t>Finalization of the PDA public participation process</t>
  </si>
  <si>
    <t>Adoption of the Ridge Township Establishment application. Initiating Land Survey</t>
  </si>
  <si>
    <t>Amend the survey and lodge the township establishment process for Viewpoint,  Soetwaterstrand, Two Mile/Kleiklipklofie and Lighthouse Node</t>
  </si>
  <si>
    <t>Finalise Council’s consent for subdivision</t>
  </si>
  <si>
    <t>Obtain Provincial Departments inputs and other stakeholders</t>
  </si>
  <si>
    <t>Finalise public participation process</t>
  </si>
  <si>
    <t>Adoption of Township  establishment development application. Amended Surveyor General’s diagram</t>
  </si>
  <si>
    <t>Commence and finalize the Social Impact Assessment by 30 March 2013 for the further development of the Richards Bay waterfront and report quarterly progress to the Planning Portfolio Committee</t>
  </si>
  <si>
    <t xml:space="preserve">Public Participation with Special Interest Groups
Progress report
</t>
  </si>
  <si>
    <t xml:space="preserve">Adoption of the Social Impact Assessment by Council
Progress report
</t>
  </si>
  <si>
    <t>Ensure the submission of tender specifications by 30 September 2012, advertise and adjudicate tender by June 2013</t>
  </si>
  <si>
    <t>Advertisement of Hotel Resort opportunity for possible bidders</t>
  </si>
  <si>
    <t>SCM process ongoing</t>
  </si>
  <si>
    <t>Appointment of preffered bidder</t>
  </si>
  <si>
    <t>Presentation of the development to Council by successful bidder or If no successful bidder advise Council of alternative proposals for the site</t>
  </si>
  <si>
    <t>Human Settlement Projects</t>
  </si>
  <si>
    <t>Review SDF by 30 March 2013</t>
  </si>
  <si>
    <t>Submit quarterly reports</t>
  </si>
  <si>
    <t>Submit quarterly progress reports to the Housing Portfolio Committee on the Esikhaleni Hostels Refurbishment programme by 31 March 2013</t>
  </si>
  <si>
    <t>Refurbishment of 90 hostel units by 30 June 2013 and submit quarterly report to housing committee</t>
  </si>
  <si>
    <t xml:space="preserve">Number of Hostels refublished </t>
  </si>
  <si>
    <t>90 hostels</t>
  </si>
  <si>
    <t>20 units</t>
  </si>
  <si>
    <t>25 units</t>
  </si>
  <si>
    <t>Ensure construction of at least 50 houses per month for the uMhlathuze low-income housing project.  Submit a report to the Housing Portfolio Committee with approved beneficiaries by 30 April 2013</t>
  </si>
  <si>
    <t>Number of houses</t>
  </si>
  <si>
    <t>90(OPMS)</t>
  </si>
  <si>
    <t>Business Support, Markets &amp; Tourism</t>
  </si>
  <si>
    <t>Initiate Economic Development by Implementing programmes on technical skills &amp; Soft Skills to train at least 50 community members by 30 June 2013</t>
  </si>
  <si>
    <t xml:space="preserve">Number of community members trained </t>
  </si>
  <si>
    <t>50 community members</t>
  </si>
  <si>
    <t xml:space="preserve">Advertisement on the local newspaper </t>
  </si>
  <si>
    <t>Advertisement for the appointment of the accredited service provider to facilitate the soft skills training.</t>
  </si>
  <si>
    <t xml:space="preserve">1. Training of community members on the soft skills.
2 Advertisement for the appointment of the accredited service provider to facilitate the technical skills training.
</t>
  </si>
  <si>
    <t xml:space="preserve">Training of the Community members on the technical skills. </t>
  </si>
  <si>
    <t>3.1.3</t>
  </si>
  <si>
    <t>Ensure the hosting of an Agricultural Market Day by 30 October 2012.</t>
  </si>
  <si>
    <t>Agricultural Market Day</t>
  </si>
  <si>
    <t xml:space="preserve">1. Meeting with the agricultural stakeholders
2. Meeting with the small scale farmers
</t>
  </si>
  <si>
    <t>Hosting of the fourth Agricultural Market day.</t>
  </si>
  <si>
    <t>Ensure the constitution of a Tourism Forum by 31 December 2013 and host an Inaugural Forum meeting by 30 June 2013.</t>
  </si>
  <si>
    <t>Constitution of a Tourism Forum</t>
  </si>
  <si>
    <t xml:space="preserve">Constitute the Tourism Forum
and Report to the Portfolio Committee
</t>
  </si>
  <si>
    <t>Attendance Register for the Inaugural Forum Meeting</t>
  </si>
  <si>
    <t xml:space="preserve">Ensure the hosting of a Beach Festival during the December festive season
Ensure that the profile of uMhlathuze be published in 2 publications by 30 June 2013
</t>
  </si>
  <si>
    <t>Success rate of Beach festival</t>
  </si>
  <si>
    <t xml:space="preserve">Project Plan for Beach Festival
Minutes of planning Committee
</t>
  </si>
  <si>
    <t xml:space="preserve">Procuring of Services / Goods required
 Hosting of a Beach Festival
</t>
  </si>
  <si>
    <t xml:space="preserve">Compile Specifications for the profile
Advertise on website
</t>
  </si>
  <si>
    <t>Profile uMhlathuze in 2 Tourism Publications</t>
  </si>
  <si>
    <t>Property Administration</t>
  </si>
  <si>
    <t xml:space="preserve">Initiate procedures to alienate Council owned erven where a formal township establishment processes have been completed in accordance with Council’s approved policy and make erven available to the market to the value of not less than R 80M by 30 June 2013 </t>
  </si>
  <si>
    <t>Property Valuations</t>
  </si>
  <si>
    <t>Finalize the Valuation Appeal Board review process involving meetings of the V A Board and the valuer relating to the reviewing of all the adjustments to values in the General Valuation Roll that exceeded 10 %.</t>
  </si>
  <si>
    <t xml:space="preserve">
Finalization of the VA Board 10% review process 
Finalization of Supplementary  Valuation Roll Number 10
</t>
  </si>
  <si>
    <t>Finalization of Supplementary Valuation Roll Number 11</t>
  </si>
  <si>
    <t>Outdoor Advertising</t>
  </si>
  <si>
    <t>Ensure approval of Tender by Bid and Adjudication Committee for Illuminated Street Name Signs tender to be awarded to successful bidder by 30 June 2013</t>
  </si>
  <si>
    <t>Report on progress.</t>
  </si>
  <si>
    <t xml:space="preserve">Promote community messaging advertising Campaign on street 10 poles not later than 30 March 2013.
Rationalization of tourism signs throughout the City
</t>
  </si>
  <si>
    <t>(5)  I.S.N.S to be erected</t>
  </si>
  <si>
    <t xml:space="preserve">Community messaging campagn ongoing.
Finalised tourism stack signs
</t>
  </si>
  <si>
    <t>10 I.S.N.S to be erected</t>
  </si>
  <si>
    <t>Compile design specifications and invite tenders before 30 March 2013 for billboard advertising at 3 approved localities (sites) in the City Commonage.</t>
  </si>
  <si>
    <t>Specifications to serve before the Bid Committees</t>
  </si>
  <si>
    <t>Public Advertisement of the tender</t>
  </si>
  <si>
    <t>Evaluation and allocation of tenders</t>
  </si>
  <si>
    <t>Implementation of Billboards</t>
  </si>
  <si>
    <t>Ensure the erection of LED screen advertising in Empangeni by 30 June 2013.</t>
  </si>
  <si>
    <t>Finalisation of LED screen installation</t>
  </si>
  <si>
    <t>Full functionality of the LED screen.</t>
  </si>
  <si>
    <t>Compile design specifications and invite tenders before 30 March 2013 for indoor TV screens advertising in all banking halls, traffic halls. Accommodate local SMME to advertise on this platform</t>
  </si>
  <si>
    <t xml:space="preserve">Contractor to finalise packaging of individual SMME Business content </t>
  </si>
  <si>
    <t>10 SMME’s to have obtained an opportunity</t>
  </si>
  <si>
    <t>20 SMME’S to have obtained an opportunity</t>
  </si>
  <si>
    <t>25 SMME’s to have obtained an opportunity</t>
  </si>
  <si>
    <t>Strategically Manage the City Development Department</t>
  </si>
  <si>
    <t>Meeting minutes</t>
  </si>
  <si>
    <t>24 agendas/minutes of dept. meetings held</t>
  </si>
  <si>
    <t>Response documentation to record/register for audit queries</t>
  </si>
  <si>
    <t>Strive to zero queries</t>
  </si>
  <si>
    <t>Report on enquiries</t>
  </si>
  <si>
    <t>At least 5% savings on operational budget as per CFO guidelines by 30 June 2013 and report portfolio committee</t>
  </si>
  <si>
    <t>COMPONENT 2 - REVISED MONTHLY PROJECTIONS OF EXPENDITURE (OPERATING AND CAPITAL) AND REVENUE FOR EACH VOTE</t>
  </si>
  <si>
    <t>Projected</t>
  </si>
  <si>
    <t>Opex</t>
  </si>
  <si>
    <t>Capex</t>
  </si>
  <si>
    <t>Rev</t>
  </si>
  <si>
    <t>R'000</t>
  </si>
  <si>
    <t>SENIOR MANAGER - CORPORATE SERVICES</t>
  </si>
  <si>
    <t>Administration</t>
  </si>
  <si>
    <t>A</t>
  </si>
  <si>
    <t xml:space="preserve">Vote: </t>
  </si>
  <si>
    <t>Corporate Services</t>
  </si>
  <si>
    <t>Property Services</t>
  </si>
  <si>
    <t>B</t>
  </si>
  <si>
    <t>1,78</t>
  </si>
  <si>
    <t>Other Admin</t>
  </si>
  <si>
    <t>C</t>
  </si>
  <si>
    <t>Comm and Social</t>
  </si>
  <si>
    <t>Comm Halls and facilities</t>
  </si>
  <si>
    <t>E</t>
  </si>
  <si>
    <t>Other</t>
  </si>
  <si>
    <t>Air Transport</t>
  </si>
  <si>
    <t>F</t>
  </si>
  <si>
    <t>14,21</t>
  </si>
  <si>
    <t>Human Resources</t>
  </si>
  <si>
    <t>G</t>
  </si>
  <si>
    <t>77,82</t>
  </si>
  <si>
    <t>SENIOR MANAGER - COMMUNITY SERVICES</t>
  </si>
  <si>
    <t>Community Services, Health and Public Safety</t>
  </si>
  <si>
    <t>H</t>
  </si>
  <si>
    <t>Health</t>
  </si>
  <si>
    <t>Clinics</t>
  </si>
  <si>
    <t>I</t>
  </si>
  <si>
    <t>Health / Ambulance</t>
  </si>
  <si>
    <t>J</t>
  </si>
  <si>
    <t>K</t>
  </si>
  <si>
    <t>Public Safety</t>
  </si>
  <si>
    <t>Police</t>
  </si>
  <si>
    <t>L</t>
  </si>
  <si>
    <t>5,7,10</t>
  </si>
  <si>
    <t>Fire</t>
  </si>
  <si>
    <t>M</t>
  </si>
  <si>
    <t>Waste Water Management</t>
  </si>
  <si>
    <t>Sewerage</t>
  </si>
  <si>
    <t>N</t>
  </si>
  <si>
    <t>Public Toilets</t>
  </si>
  <si>
    <t>O</t>
  </si>
  <si>
    <t>32,33,36</t>
  </si>
  <si>
    <t>Solid Waste</t>
  </si>
  <si>
    <t>P</t>
  </si>
  <si>
    <t>Road Transport</t>
  </si>
  <si>
    <t>Vehicle licensing and testing</t>
  </si>
  <si>
    <t>Q</t>
  </si>
  <si>
    <t>Total</t>
  </si>
  <si>
    <t>Recreation and Environmental Services</t>
  </si>
  <si>
    <t>R</t>
  </si>
  <si>
    <t>Cemetaries and Crematoriums</t>
  </si>
  <si>
    <t>S</t>
  </si>
  <si>
    <t>Libraries and archives</t>
  </si>
  <si>
    <t>T</t>
  </si>
  <si>
    <t>4A</t>
  </si>
  <si>
    <t>U</t>
  </si>
  <si>
    <t>Museums and Art Galaries etc</t>
  </si>
  <si>
    <t>V</t>
  </si>
  <si>
    <t>18,23-27,42,73</t>
  </si>
  <si>
    <t>Sport and Recreation</t>
  </si>
  <si>
    <t>SENIOR MANAGER - FINANCIAL SERVICES</t>
  </si>
  <si>
    <t>W</t>
  </si>
  <si>
    <t>20,40</t>
  </si>
  <si>
    <t>Budget and Treasury Office</t>
  </si>
  <si>
    <t xml:space="preserve">Finance </t>
  </si>
  <si>
    <t>X</t>
  </si>
  <si>
    <t>66,80</t>
  </si>
  <si>
    <t>SENIOR MANAGER - INFRASTRUCTURE AND TECHNCIAL SERVICES</t>
  </si>
  <si>
    <t>Civil Engineer</t>
  </si>
  <si>
    <t>Y</t>
  </si>
  <si>
    <t>Z</t>
  </si>
  <si>
    <t>34,35,43,63,87</t>
  </si>
  <si>
    <t>AA</t>
  </si>
  <si>
    <t>Roads</t>
  </si>
  <si>
    <t>AB</t>
  </si>
  <si>
    <t>46,59,60,61</t>
  </si>
  <si>
    <t>Water</t>
  </si>
  <si>
    <t>Water Distribution</t>
  </si>
  <si>
    <t>AC</t>
  </si>
  <si>
    <t>AD</t>
  </si>
  <si>
    <t>Electrical Engineer</t>
  </si>
  <si>
    <t>AE</t>
  </si>
  <si>
    <t>67,70,71,76</t>
  </si>
  <si>
    <t>AF</t>
  </si>
  <si>
    <t>55,57,72,81,83</t>
  </si>
  <si>
    <t>Electricity</t>
  </si>
  <si>
    <t>Electricity Distribution</t>
  </si>
  <si>
    <t>AG</t>
  </si>
  <si>
    <t>Electricity Generation</t>
  </si>
  <si>
    <t>AH</t>
  </si>
  <si>
    <t>SENIOR MANAGER - CITY DEVELOPMENT</t>
  </si>
  <si>
    <t>AI</t>
  </si>
  <si>
    <t>Planning and Development</t>
  </si>
  <si>
    <t>AJ</t>
  </si>
  <si>
    <t>45</t>
  </si>
  <si>
    <t>AL</t>
  </si>
  <si>
    <t>Housing</t>
  </si>
  <si>
    <t>CHIEF EXECUTIVE OFFICER</t>
  </si>
  <si>
    <t>AM</t>
  </si>
  <si>
    <t>30,39</t>
  </si>
  <si>
    <t>Executive and Council</t>
  </si>
  <si>
    <t>AK</t>
  </si>
  <si>
    <t>COMPONENT 1 - MONTHLY PROJECTIONS OF REVENUE TO BE COLLECTED FOR EACH SOURCE</t>
  </si>
  <si>
    <t>Budget 2012/2013</t>
  </si>
  <si>
    <t>Budget 2013/2014</t>
  </si>
  <si>
    <t>Budget 2014/2015</t>
  </si>
  <si>
    <t>Budget</t>
  </si>
  <si>
    <t>Property Rates</t>
  </si>
  <si>
    <t>Electricty revenue from tariff billings</t>
  </si>
  <si>
    <t>Water revenue from tariff billings</t>
  </si>
  <si>
    <t>Refuse revenue from tariff billings</t>
  </si>
  <si>
    <t>Sanitation revenue from tariff billings</t>
  </si>
  <si>
    <t>Service charges other</t>
  </si>
  <si>
    <t>Grants and Subsidies Operating</t>
  </si>
  <si>
    <t>Grants and Subsidies Capital</t>
  </si>
  <si>
    <t>Gain on disposal of PPE</t>
  </si>
  <si>
    <t>Interest and Investments income</t>
  </si>
  <si>
    <t>Rent of Facilities and Equipment</t>
  </si>
  <si>
    <t>Interest earned - Outstanding Debtors</t>
  </si>
  <si>
    <t>Fines</t>
  </si>
  <si>
    <t>Licenses and Permits</t>
  </si>
  <si>
    <t>Income For Agency Services</t>
  </si>
  <si>
    <t>Other Revenue</t>
  </si>
  <si>
    <t>BALANCED TO THE CASH REVENUE BUDGET</t>
  </si>
  <si>
    <t>22,68,56</t>
  </si>
  <si>
    <t>62@50%, 65@50%, 74@50%; 49</t>
  </si>
  <si>
    <t>62@50%, 65@50%, 74@50%</t>
  </si>
  <si>
    <t>69,75,38,50</t>
  </si>
  <si>
    <t>3,45</t>
  </si>
  <si>
    <t>NEW PROJECT NUMBER</t>
  </si>
  <si>
    <t>CODE</t>
  </si>
  <si>
    <t>FUNCTION</t>
  </si>
  <si>
    <t>SUB FUNCTION</t>
  </si>
  <si>
    <t>LINE ITEM CODE</t>
  </si>
  <si>
    <t>ASSET CLASS</t>
  </si>
  <si>
    <t>PROJECT DESCRIPTION</t>
  </si>
  <si>
    <t>DEPT</t>
  </si>
  <si>
    <t>NEW/ REPLACEMENT</t>
  </si>
  <si>
    <t>MULTI/SINGLE YEAR PROJECT</t>
  </si>
  <si>
    <t>ESTIMATED USEFUL LIFE</t>
  </si>
  <si>
    <t>CARRY OVERS 2011/2012</t>
  </si>
  <si>
    <t>PROJECTED JULY</t>
  </si>
  <si>
    <t>PROJECTED AUGUST</t>
  </si>
  <si>
    <t>PROJECTED SEPTEMBER</t>
  </si>
  <si>
    <t>PROJECTED OCTOBER</t>
  </si>
  <si>
    <t>PROJECTED NOVEMBER</t>
  </si>
  <si>
    <t>PROJECTED DECEMBER</t>
  </si>
  <si>
    <t>PROJECTED JANUARY</t>
  </si>
  <si>
    <t>PROJECTED FEBRUARY</t>
  </si>
  <si>
    <t>PROJECTED MARCH</t>
  </si>
  <si>
    <t>PROJECTED APRIL</t>
  </si>
  <si>
    <t>PROJECTED MAY</t>
  </si>
  <si>
    <t>PROJECTED JUNE</t>
  </si>
  <si>
    <t>MACHINERY AND EQUIPMENT</t>
  </si>
  <si>
    <t>CLOCK CARD MACHINES</t>
  </si>
  <si>
    <t>DCSH</t>
  </si>
  <si>
    <t>Community &amp; Social Services</t>
  </si>
  <si>
    <t>Cemeteries</t>
  </si>
  <si>
    <t>ESIKHALENI EXTENSION/DEVELOPMENT OF CEMETARY</t>
  </si>
  <si>
    <t>R/BAY EXTENSION/DEVELOPMENT OF CEMETARY</t>
  </si>
  <si>
    <t>OFFICE FURNITURE</t>
  </si>
  <si>
    <t>ALL LIBRARIES - BOOK TROLLEYS</t>
  </si>
  <si>
    <t>WOOD L</t>
  </si>
  <si>
    <t>ALL LIBRARIES - SHELVING</t>
  </si>
  <si>
    <t>AUTOMATED FRONT DOORS (ALL LIBRARIES)</t>
  </si>
  <si>
    <t>BRACKENHAM LIBRARY - AIRCONDITIONERS</t>
  </si>
  <si>
    <t>BRACKENHAM LIBRARY - STUDY TABLES</t>
  </si>
  <si>
    <t>EMP LIBRARY - AIRCONDITIONING</t>
  </si>
  <si>
    <t>EMP LIBRARY - REPL TABLES, CHAIRS &amp; FRIDGE</t>
  </si>
  <si>
    <t>EMPANGENI LIBRARY - REPL OF CARPET</t>
  </si>
  <si>
    <t>ESIK LIBRARY - AIRCONDITIONERS</t>
  </si>
  <si>
    <t>ESIK LIBRARY - CARPETING</t>
  </si>
  <si>
    <t>ESIK LIBRARY - EXTENSION</t>
  </si>
  <si>
    <t>ESIK LIBRARY - REPL  TABLES &amp; CHAIRS</t>
  </si>
  <si>
    <t>FELIXTON LIBRARY - AIRCONDITIONERS</t>
  </si>
  <si>
    <t>MOBILE LIBRARY</t>
  </si>
  <si>
    <t>NGWELEZANE LIBRARY - AIRCONDITIONERS, CARPETS, LIGHTING AND BURGLAR GUARDS</t>
  </si>
  <si>
    <t>NSELENI LIBRARY - AIRCONDITIONERS, CARPETS, LIGHTING AND BURGLAR GUARDS</t>
  </si>
  <si>
    <t>R/BAY LIBRARY - EXTENSION</t>
  </si>
  <si>
    <t>R/BAY LIBRARY - REPL OF CARPET IN GROUP ACTIVITY ROOM</t>
  </si>
  <si>
    <t>R/BAY LIBRARY - REPL TABLES AND CHAIRS</t>
  </si>
  <si>
    <t>R/BAY LIBRARY - REPLACE FRONT DESK</t>
  </si>
  <si>
    <t>R/BAY LIBRARY - SECURITY FENCE</t>
  </si>
  <si>
    <t>HEAVY DUTY CHAIRS</t>
  </si>
  <si>
    <t>12/2/a/1 - 19,34-52</t>
  </si>
  <si>
    <t>JAWS OF LIFE (2), CHEMICAL SUITES (3), GAS MONITOR &amp; POWER CUTTER</t>
  </si>
  <si>
    <t>S/M</t>
  </si>
  <si>
    <t>RADIOS</t>
  </si>
  <si>
    <t>ELECTRONIC SIGNAGE</t>
  </si>
  <si>
    <t>POSWA Z</t>
  </si>
  <si>
    <t>AIR POLLUTION EQUIPMENT</t>
  </si>
  <si>
    <t>ROSELT J/ MASANGO Z</t>
  </si>
  <si>
    <t>FRIDGE/FREEZER, WATER COOLER/CAMERA &amp; LAPTOP</t>
  </si>
  <si>
    <t>REPLACEMENT OF DESKS AND CHAIRS</t>
  </si>
  <si>
    <t>STEEL STATIONERY CABINET, STATIONERY CUPBOARD, BANNERS</t>
  </si>
  <si>
    <t>Clinic</t>
  </si>
  <si>
    <t>EQUIPMENT - ALL CLINICS</t>
  </si>
  <si>
    <t>FURNITURE - EMPANGENI CLINIC</t>
  </si>
  <si>
    <t>FURNITURE - RICHARDS BAY CLINIC</t>
  </si>
  <si>
    <t>CM</t>
  </si>
  <si>
    <t>SIBEKO NJ</t>
  </si>
  <si>
    <t>MYBURGH D</t>
  </si>
  <si>
    <t>12/005</t>
  </si>
  <si>
    <t>Office of the City Manager - Communication and Public Participation</t>
  </si>
  <si>
    <t>OFFCIE CHAIRS AND BOOKSHELVES</t>
  </si>
  <si>
    <t>WEB DESIGN</t>
  </si>
  <si>
    <t>CD</t>
  </si>
  <si>
    <t>4</t>
  </si>
  <si>
    <t>City Development - City Development</t>
  </si>
  <si>
    <t>Planning &amp; Development</t>
  </si>
  <si>
    <t>Economic Development/Planning</t>
  </si>
  <si>
    <t>VARIOUS</t>
  </si>
  <si>
    <t>12/3/b/20</t>
  </si>
  <si>
    <t>Community Halls &amp; Facilities</t>
  </si>
  <si>
    <t>BINGOMA HALL - UPGRADE (CONSTRUCT GUARD HOUSE, FENCING AND LIFT DISABLED)</t>
  </si>
  <si>
    <t>24, 25</t>
  </si>
  <si>
    <t>12/3/b/23</t>
  </si>
  <si>
    <t>EMPANGENI HALL - UPGRADE</t>
  </si>
  <si>
    <t>9, 27, 28</t>
  </si>
  <si>
    <t>12/3/b/17</t>
  </si>
  <si>
    <t>ENSELENI HALL - UPGRADE (CONSTRUCT FENCING AND LIFT FOR DISABLED)</t>
  </si>
  <si>
    <t>5, 6, 7, 8</t>
  </si>
  <si>
    <t>12/3/b/21</t>
  </si>
  <si>
    <t>GOBANDLOVU HALL - UPGRADE (CONSTRUCT GUARD HOUSE, FENCING AND LIFT DISABLED)</t>
  </si>
  <si>
    <t>20, 21, 17, 16</t>
  </si>
  <si>
    <t>12/007</t>
  </si>
  <si>
    <t>HLANGANANI HALL - PARKING</t>
  </si>
  <si>
    <t>19</t>
  </si>
  <si>
    <t>MADLANKALA HALL  - REFURBISHMENT</t>
  </si>
  <si>
    <t>12/3/b/22</t>
  </si>
  <si>
    <t>MANDLAZINI HALL - UPGRADE (CONSTRUCT GUARD HOUSE, FENCING AND LIFT DISABLED)</t>
  </si>
  <si>
    <t>4, 26</t>
  </si>
  <si>
    <t>12/3/b/25</t>
  </si>
  <si>
    <t>NGWELEZANE HALL - EXTENSION</t>
  </si>
  <si>
    <t>27, 28, 29</t>
  </si>
  <si>
    <t>12/3/b/15</t>
  </si>
  <si>
    <t>NHLANGENYUKA HALL - UPGRADE (CONSTRUCT GUARD HOUSE, FENCING AND LIFT DISABLED)</t>
  </si>
  <si>
    <t>10, 11, 19</t>
  </si>
  <si>
    <t>12/3/b/14</t>
  </si>
  <si>
    <t xml:space="preserve">NTUZE HALL - UPGRADE (CONSTRUCT GUARD HOUSE, FENCING AND LIFT DISABLED) </t>
  </si>
  <si>
    <t>THUSONG SERVICE CENTRE (KWA DUBE HALL) - CONSTRUCTION</t>
  </si>
  <si>
    <t>UMSASANDLA THUSONG CENTRE - EXTENSION</t>
  </si>
  <si>
    <t>VELDENVLEI HALL - REFURBISHMENT</t>
  </si>
  <si>
    <t>12/3/b/16</t>
  </si>
  <si>
    <t>VULINDLELA HALL - UPGRADE (CONSTRUCT GUARD HOUSE, FENCING AND LIFT DISABLED)</t>
  </si>
  <si>
    <t>10, 12, 29, 30</t>
  </si>
  <si>
    <t>AIRCONDITIONERS - CIVIC CENTRE</t>
  </si>
  <si>
    <t>I &amp; TS</t>
  </si>
  <si>
    <t>AIRCONDITIONERS - FINANCIAL SERVICES INCOME</t>
  </si>
  <si>
    <t>FS</t>
  </si>
  <si>
    <t>12/4/b/14</t>
  </si>
  <si>
    <t>BUILDING ALTERATIONS - SCIENTIFIC SERVICES BUILDING</t>
  </si>
  <si>
    <t>ERECETION OF DRY WALL PARTITIONING</t>
  </si>
  <si>
    <t>FENCING ALTON DEPOT</t>
  </si>
  <si>
    <t>DCS</t>
  </si>
  <si>
    <t>INFRASTRUCTURE AND BUSINESS SUPPORT OF SMME</t>
  </si>
  <si>
    <t>INSTALLATION OF CAMERA OUTSIDE PARKING AREA</t>
  </si>
  <si>
    <t>INSTALLATION OF CAMERAS MAYOR, MUNICIPAL MANAGER AND COUNCILLORS OFFICES</t>
  </si>
  <si>
    <t xml:space="preserve">INTERNAL CCTV CAMERA PROJECT </t>
  </si>
  <si>
    <t>RENOVATIONS FINANCIAL SERVICES OFFICE</t>
  </si>
  <si>
    <t>RENOVATIONS SECOND FLOOR</t>
  </si>
  <si>
    <t>KHOZA TB</t>
  </si>
  <si>
    <t>UPGRADE ITS SECRETARY 'S OFFICE</t>
  </si>
  <si>
    <t>UPGRADE OF WASTE MANAGEMENT DEPOT AND OFFICES IN EMPANGENI</t>
  </si>
  <si>
    <t>12/4/b/2</t>
  </si>
  <si>
    <t>Infrastructure and Technical Services - Civil Engineering</t>
  </si>
  <si>
    <t>BRACKENHAM HIGH SCHOOL - PARKING</t>
  </si>
  <si>
    <t>BUS SHELTERS &amp; LAYBYES - ALL AREAS</t>
  </si>
  <si>
    <t>12/4/b/35/36</t>
  </si>
  <si>
    <t>12/4/b/4</t>
  </si>
  <si>
    <t>CIVIL SERVICES - B1030 NGWELEZANE</t>
  </si>
  <si>
    <t>27</t>
  </si>
  <si>
    <t>12/4/b/5</t>
  </si>
  <si>
    <t>CIVIL SERVICES - INFILL AREAS (J2 &amp; H2 AREA ESIKHALENI)</t>
  </si>
  <si>
    <t>12/4/b/161</t>
  </si>
  <si>
    <t>EMPANGENI "A" TAXI RANK</t>
  </si>
  <si>
    <t>12/4/b/173</t>
  </si>
  <si>
    <t xml:space="preserve">eSIKHALENI MALL ROAD SAFETY </t>
  </si>
  <si>
    <t>20 &amp;21</t>
  </si>
  <si>
    <t>12/034</t>
  </si>
  <si>
    <t>PHYSICAL MARKERS IN FLOODLINE AREAS</t>
  </si>
  <si>
    <t>RURAL AREAS</t>
  </si>
  <si>
    <t>12/4/b/30/153</t>
  </si>
  <si>
    <t>STREET REHABILITATION - TANNER ROAD</t>
  </si>
  <si>
    <t>12/4/b/26</t>
  </si>
  <si>
    <t>TRAFFIC CALMING</t>
  </si>
  <si>
    <t>All Wards</t>
  </si>
  <si>
    <t>12/4/b/28</t>
  </si>
  <si>
    <t>TUSK CASINO PEDESTRIAN SAFETY - NEW ROBOTS &amp; ASSOCIATED WORK (COUNCIL COUNTRIBUTION)</t>
  </si>
  <si>
    <t>29,27,28,25</t>
  </si>
  <si>
    <t>KHOZA L</t>
  </si>
  <si>
    <t>Sport &amp; Recreation</t>
  </si>
  <si>
    <t xml:space="preserve">LAND AND BUILDINGS </t>
  </si>
  <si>
    <t>PARKS DEVELOPMENT</t>
  </si>
  <si>
    <t>DESKS, CHAIRS &amp; CUPBOARDS - CIVIC CENTRE</t>
  </si>
  <si>
    <t>12/3/b/47</t>
  </si>
  <si>
    <t>ESIKHLENI COLLEGE - FLOOD LIGHT UPGRADE</t>
  </si>
  <si>
    <t>12/3/b/48</t>
  </si>
  <si>
    <t>ESIKHLENI COLLEGE - SPORT FIELDS REHABILITATION</t>
  </si>
  <si>
    <t>FLOODLIGHTS - VARIOUS SPORTSFIELDS</t>
  </si>
  <si>
    <t>12/041</t>
  </si>
  <si>
    <t>PLAYGROUND EQUIPMENT</t>
  </si>
  <si>
    <t>RBCC IMPROVEMENTS TO CLUB FACILITIES</t>
  </si>
  <si>
    <t>12/3/b/43</t>
  </si>
  <si>
    <t xml:space="preserve">REGIONAL FACILITIES IRRIGATION SYSTEM </t>
  </si>
  <si>
    <t>12/038</t>
  </si>
  <si>
    <t>SPORTSFACILITIES - EQUIPMENT</t>
  </si>
  <si>
    <t>12/3/b/50</t>
  </si>
  <si>
    <t>UPGRADING RURAL SPORTSFIELDS</t>
  </si>
  <si>
    <t>2, 3 &amp; 4</t>
  </si>
  <si>
    <t>BEACH DEVELOPMENT</t>
  </si>
  <si>
    <t>HIRAMAN S</t>
  </si>
  <si>
    <t>12/045</t>
  </si>
  <si>
    <t>BEACH EQUIPMENT</t>
  </si>
  <si>
    <t>BEACH EQUIPMENT - MALIBU BOARDS</t>
  </si>
  <si>
    <t>CCTV SYSTEM</t>
  </si>
  <si>
    <t>12/046</t>
  </si>
  <si>
    <t>DESKS, CHAIRS &amp; CUPBOARDS</t>
  </si>
  <si>
    <t>FURNITURE - BEACH LIFE GUARD TOWER</t>
  </si>
  <si>
    <t>12/050</t>
  </si>
  <si>
    <t>City Development - Communication and Public Participation</t>
  </si>
  <si>
    <t>ALTON TRANSFER STATION - CAPPING</t>
  </si>
  <si>
    <t>12/2/a/62</t>
  </si>
  <si>
    <t>Waste Management</t>
  </si>
  <si>
    <t>ESTABLISHMENT TRANSFER STATION ENSELENI FOR RECYCLING</t>
  </si>
  <si>
    <t>eNseleni</t>
  </si>
  <si>
    <t>12/2/a/64</t>
  </si>
  <si>
    <t>ESTABLISHMENT TRANSFER STATION MZINGAZI AGRI-VILLAGE</t>
  </si>
  <si>
    <t>Mzingazi-Agrivillage</t>
  </si>
  <si>
    <t>12/2/a/63</t>
  </si>
  <si>
    <t>ESTABLISHMENT TRANSFER STATION NGWELEZANE</t>
  </si>
  <si>
    <t>Ngwelezane</t>
  </si>
  <si>
    <t>SKIPS</t>
  </si>
  <si>
    <t>TRANSFER STATION - eSIKHALENI</t>
  </si>
  <si>
    <t>EMERGENCY PIPELINE TO LAKE QUBU</t>
  </si>
  <si>
    <t>12/4/b/148</t>
  </si>
  <si>
    <t>MZINGAZI VILLAGE SEWER PROJECT (COUNTER FUNDING)</t>
  </si>
  <si>
    <t>12/065</t>
  </si>
  <si>
    <t>12/4/b/160</t>
  </si>
  <si>
    <t>RURAL SANITATION (COUNTER FUNDING)</t>
  </si>
  <si>
    <t>UMHLATHUZE VILLAGE INTERNAL SERVICES PHASE 7</t>
  </si>
  <si>
    <t>ALL OFFICES - REPLACEMENT OF OLD FURNITURE</t>
  </si>
  <si>
    <t>DA CRUZ CI</t>
  </si>
  <si>
    <t>Budget &amp; Treasury Office</t>
  </si>
  <si>
    <t>Infrastructure and Technical Services - Electrical Engineering</t>
  </si>
  <si>
    <t>STREETLIGHTING</t>
  </si>
  <si>
    <t>EMPANGENI - MAIN ROAD INTERSECTIONS</t>
  </si>
  <si>
    <t>CRONJE G</t>
  </si>
  <si>
    <t>12/077</t>
  </si>
  <si>
    <t>GENERAL IMPROVEMENT</t>
  </si>
  <si>
    <t>12/076</t>
  </si>
  <si>
    <t>JOHN ROSS/EMPANGENI MAIN STREETLIGHTING</t>
  </si>
  <si>
    <t>2,9,23,26</t>
  </si>
  <si>
    <t>12/078</t>
  </si>
  <si>
    <t>12/088</t>
  </si>
  <si>
    <t>AIRCONDITIONERS - VARIOUS POOLS</t>
  </si>
  <si>
    <t>12/089</t>
  </si>
  <si>
    <t>ALARM SYSTEMS - VARIOUS POOLS</t>
  </si>
  <si>
    <t>12/090</t>
  </si>
  <si>
    <t>ESIKHALENI POOL - PARKING AREAS</t>
  </si>
  <si>
    <t>22</t>
  </si>
  <si>
    <t>FILTER FOR SWIMMING POOLS</t>
  </si>
  <si>
    <t>12/092</t>
  </si>
  <si>
    <t>FILTER PLANT - ARBORETUM AMD EMPANGENI POOL</t>
  </si>
  <si>
    <t>12/091</t>
  </si>
  <si>
    <t>STAFF REST ROOMS - VARIOUS POOLS</t>
  </si>
  <si>
    <t>12/093</t>
  </si>
  <si>
    <t>SWIMMING POOLS - EQUIPMENT</t>
  </si>
  <si>
    <t>12/094</t>
  </si>
  <si>
    <t>SWIMMING POOLS - REPLACEMENT OF DESKS &amp; CHAIRS</t>
  </si>
  <si>
    <t>ELECTRICAL HOIST</t>
  </si>
  <si>
    <t>BUTHELEZI L</t>
  </si>
  <si>
    <t>STANDBY PUMPS</t>
  </si>
  <si>
    <t>SUBMERSIBLE PUMPS</t>
  </si>
  <si>
    <t>12/098</t>
  </si>
  <si>
    <t>UPGRADING OF TELEMETRY</t>
  </si>
  <si>
    <t>Property Service</t>
  </si>
  <si>
    <t>CENTRAL INDUSTRIAL AREA</t>
  </si>
  <si>
    <t>10/5/a/6</t>
  </si>
  <si>
    <t>MANDLAZINI AGRI-VILLAGE</t>
  </si>
  <si>
    <t>WATERFRONT DEVELOPMENT</t>
  </si>
  <si>
    <t>10/5/a/8</t>
  </si>
  <si>
    <t>CONSUMER CONNECTIONS</t>
  </si>
  <si>
    <t>HLELA S</t>
  </si>
  <si>
    <t>12/108</t>
  </si>
  <si>
    <t>RURAL AREAS - DUBE TRIBAL AREA NORTH BULK WATER SUPPLY LINE (COUNTER FUNDING)</t>
  </si>
  <si>
    <t>12/111</t>
  </si>
  <si>
    <t>12/109</t>
  </si>
  <si>
    <t>RURAL AREAS - MKHWANAZI NORTH PHASE 5 WATER SUPPLY (COUNTER FUNDING)</t>
  </si>
  <si>
    <t>WATER METERS - RURAL AREAS</t>
  </si>
  <si>
    <t>12/107</t>
  </si>
  <si>
    <t>132KV SUPPLY TO CYGNUS SUBSTATION</t>
  </si>
  <si>
    <t>12/138</t>
  </si>
  <si>
    <t xml:space="preserve">ELECTRICITY SUPPLY </t>
  </si>
  <si>
    <t>ALTON NORTH</t>
  </si>
  <si>
    <t>MADLALA T</t>
  </si>
  <si>
    <t>DC SYSTEMS REPLACEMENTS (BATTERIES)</t>
  </si>
  <si>
    <t>PUBS</t>
  </si>
  <si>
    <t>KHANYILE B</t>
  </si>
  <si>
    <t>12/140</t>
  </si>
  <si>
    <t>STRUCTURE PLAN</t>
  </si>
  <si>
    <t>ELECTRICITY SYSTEM REINFORCEMENTS</t>
  </si>
  <si>
    <t>12/126</t>
  </si>
  <si>
    <t>eSIKHALENI - REPLACE XLPE MEDIUM VOLTAGE CABLE WITH PAPER INSULATED CABLE</t>
  </si>
  <si>
    <t xml:space="preserve">FORMALHAUT SUBSTATION </t>
  </si>
  <si>
    <t>HYDRA SUBSTATION</t>
  </si>
  <si>
    <t>INSTALLATION RISI LOCKING MECHANISMS 200 MINIATURE SUBSTATION PRIMARY AND SECONDARY DOORS</t>
  </si>
  <si>
    <t>12/121</t>
  </si>
  <si>
    <t>LOT 8511/8552 BIRDSWOOD</t>
  </si>
  <si>
    <t>12/128</t>
  </si>
  <si>
    <t>MINISUB LOAD MONITORING</t>
  </si>
  <si>
    <t>MINISUBSTATIN REPLACEMENTS</t>
  </si>
  <si>
    <t>PANTOGRAPH REPLACEMENT AT SCORPIO AND HERCULES SUBSTATIONS</t>
  </si>
  <si>
    <t>12/135</t>
  </si>
  <si>
    <t>REPLACEMENT OF METERS</t>
  </si>
  <si>
    <t>RETICULATION EXTENSIONS</t>
  </si>
  <si>
    <t>12/137</t>
  </si>
  <si>
    <t>UMHLATHUZE VILLAGE ELECTRIFICATION</t>
  </si>
  <si>
    <t>uMHLATHUZE VILLAGE ESKOM RETICULATION UPGRADE</t>
  </si>
  <si>
    <t>12/134</t>
  </si>
  <si>
    <t>UPGRADE AQUARIUS SUBSTATION</t>
  </si>
  <si>
    <t>3</t>
  </si>
  <si>
    <t>UPGRADE AQUILA SUBSTATION</t>
  </si>
  <si>
    <t>UPGRADE CASTOR SUBSTATION</t>
  </si>
  <si>
    <t>12/132</t>
  </si>
  <si>
    <t>UPGRADE SIRIUS SUBSTATION</t>
  </si>
  <si>
    <t>1</t>
  </si>
  <si>
    <t>URBAN - COMMERCIAL/INDUSTRIAL</t>
  </si>
  <si>
    <t>VULINDLELA 3 WAY RMU - NEW</t>
  </si>
  <si>
    <t>CHECK METERS</t>
  </si>
  <si>
    <t>12/150</t>
  </si>
  <si>
    <t>UPGRADING OF TELEMETRY (RESERVOIRS)</t>
  </si>
  <si>
    <t>ESIKHALENI WATER TREATMENT PLANT HIGH LIFT PUMPSTATION</t>
  </si>
  <si>
    <t>12/162</t>
  </si>
  <si>
    <t>BULK WATER MASTER PLAN &amp; WSDP</t>
  </si>
  <si>
    <t>NEW STAFF FURNITURE</t>
  </si>
  <si>
    <t>MAHARAJ N</t>
  </si>
  <si>
    <t>12/165</t>
  </si>
  <si>
    <t>WATER QUALITY COMPLIANCE</t>
  </si>
  <si>
    <t>12/179</t>
  </si>
  <si>
    <t>VEHICLE</t>
  </si>
  <si>
    <t>10 x 20 m3 ROTOPRESS (ORIGINAL REQUEST WAS FOR 2)</t>
  </si>
  <si>
    <t>REPLACEMENT VEHICLE</t>
  </si>
  <si>
    <t>MAYORAL FLEET (NRB1)</t>
  </si>
  <si>
    <t>MECH LIFT 220 MECHANISM (V0483)</t>
  </si>
  <si>
    <t>PERSONNEL CARRIERS (WASTE MANAGEMENT)</t>
  </si>
  <si>
    <t>REFUSE TRUCKS</t>
  </si>
  <si>
    <t>REPLACEMENT FLEET VEHICLES</t>
  </si>
  <si>
    <t>REPLACEMENT VEHICLES</t>
  </si>
  <si>
    <t>TRAFFIC SEDANS</t>
  </si>
  <si>
    <t>REPLACEMENT RIDE-ON MOWERS</t>
  </si>
  <si>
    <t>12/181</t>
  </si>
  <si>
    <t>REPLACEMENT SLASHER LAWNMOWERS</t>
  </si>
  <si>
    <t>PLUMBERS TOOL SETS</t>
  </si>
  <si>
    <t>Corporate Services - Human Resources</t>
  </si>
  <si>
    <t>DIGITAL RECORDING EQUIPMENT</t>
  </si>
  <si>
    <t>Information Technology</t>
  </si>
  <si>
    <t>8 X LCD SCREENS FOR METERED SERVICES</t>
  </si>
  <si>
    <t>11/3/b/6</t>
  </si>
  <si>
    <t>DATA BACKUP SYSTEM (NET BACKUP)</t>
  </si>
  <si>
    <t>DATA POINTS</t>
  </si>
  <si>
    <t>DATA PROJECTOR COUNCIL CHAMBERS</t>
  </si>
  <si>
    <t>12/197</t>
  </si>
  <si>
    <t>DMS ARCHIVES COMPLIANCE</t>
  </si>
  <si>
    <t>11/3/b/7</t>
  </si>
  <si>
    <t>ELECTRONIC FACSIMILE UPGRADE</t>
  </si>
  <si>
    <t>12/4/b/6</t>
  </si>
  <si>
    <t>GIS CITY ELECTRICAL ENGINEER</t>
  </si>
  <si>
    <t>MOSS A</t>
  </si>
  <si>
    <t>12/4/b/8</t>
  </si>
  <si>
    <t>GIS DATABASE ENHANCEMENTS AND CAPTURING</t>
  </si>
  <si>
    <t>ICT SWITCH</t>
  </si>
  <si>
    <t>INTERNAL CCTV CAMERA - PROJECT</t>
  </si>
  <si>
    <t>IT EQUIPMENT (CITY DEVELOPMENT)</t>
  </si>
  <si>
    <t>IT INFRASTRUCTURE</t>
  </si>
  <si>
    <t>12/3/b/3</t>
  </si>
  <si>
    <t>12/4/b/7</t>
  </si>
  <si>
    <t>MOBILE GIS</t>
  </si>
  <si>
    <t>11/3/b/5</t>
  </si>
  <si>
    <t>NETWORK PHYSICAL INFRASTRUCTURE UPGRADE</t>
  </si>
  <si>
    <t>12/201</t>
  </si>
  <si>
    <t>NEW &amp; REPLACEMENT OF IT RELATED EQUIPMENT</t>
  </si>
  <si>
    <t>PRINTER - TRAFFIC</t>
  </si>
  <si>
    <t>12/3/b/5</t>
  </si>
  <si>
    <t>REPLACEMENT NETWORK PRINTERS</t>
  </si>
  <si>
    <t>12/199</t>
  </si>
  <si>
    <t>SENTINEL - SECURITY INFORMATION AND EVENT MANAGEMENT</t>
  </si>
  <si>
    <t>11/3/b/10</t>
  </si>
  <si>
    <t>SOFTWARE LICENSING COMPLIANCE (MICROSOFT)</t>
  </si>
  <si>
    <t>12/3/b/1</t>
  </si>
  <si>
    <t>COMMUNITY SERVICES - RECREATION AND ENVIRONMENTAL SERVICES</t>
  </si>
  <si>
    <t>Libraries</t>
  </si>
  <si>
    <t>COMMUNITY SERVICES - HEALTH AND PUBLIC SAFETY</t>
  </si>
  <si>
    <t>Environmental Protection</t>
  </si>
  <si>
    <t>Pollution Control</t>
  </si>
  <si>
    <t>FINANCIAL SERVICES</t>
  </si>
  <si>
    <t>INFRASTRUCTURE AND TECHNICAL SERVICES - ELECTRICAL SUPPLY SERVICES</t>
  </si>
  <si>
    <t>INFRASTRUCTURE AND TECHNICAL SERVICES - WATER AND SANITATION SERVICES</t>
  </si>
  <si>
    <t>ADOPTED 2012/2013 EXCLUDING CARRY OVERS</t>
  </si>
  <si>
    <t xml:space="preserve">ADOPTED 2012/2013 </t>
  </si>
  <si>
    <t xml:space="preserve">ADOPTED 2013/2014 </t>
  </si>
  <si>
    <t xml:space="preserve">ADOPTED 2014/2015 </t>
  </si>
  <si>
    <t>HUMAN RESOURCES</t>
  </si>
  <si>
    <t>TOTAL HUMAN RESOURCES</t>
  </si>
  <si>
    <t>TOTAL CORPORATE SERVICES</t>
  </si>
  <si>
    <t>OFFICE OF THE MUNICIPAL MANAGER</t>
  </si>
  <si>
    <t>TOTAL ADOPTED CAPITAL BUDGET</t>
  </si>
  <si>
    <t>TOTAL OFFICE OF THE MUNICIPAL MANAGER</t>
  </si>
  <si>
    <t>ITEM NUMBER</t>
  </si>
  <si>
    <t>SUB ITEM</t>
  </si>
  <si>
    <t>ACTUAL EXPENDITURE 2010/2011</t>
  </si>
  <si>
    <t>ORIGINAL BUDGET 2011/2012</t>
  </si>
  <si>
    <t>ADJUSTMENT BUDGET 2011/2012</t>
  </si>
  <si>
    <t>FULL YEAR FORECAST 2011/2012</t>
  </si>
  <si>
    <t>ACTUAL EXPENDITURE AS AT 30/04/2012</t>
  </si>
  <si>
    <t xml:space="preserve">ADOPTED BUDGET 2012/2013 </t>
  </si>
  <si>
    <t xml:space="preserve">ADOPTED BUDGET 2013/2014 </t>
  </si>
  <si>
    <t xml:space="preserve">ADOPTED BUDGET 2014/2015 </t>
  </si>
  <si>
    <t>IDP OBJECTIVE</t>
  </si>
  <si>
    <t xml:space="preserve">WARD </t>
  </si>
  <si>
    <t>GENERAL</t>
  </si>
  <si>
    <t>SHORTAGES AND SAVINGS</t>
  </si>
  <si>
    <t>GPS</t>
  </si>
  <si>
    <t>JETMASTER BRAAI/LOUNGE AREA</t>
  </si>
  <si>
    <t>UPGRADE ABULUTION FACILITIES - MECH WORKSHOP</t>
  </si>
  <si>
    <t>INSTALLATION OF CAMERA FINANCIAL SERVICES</t>
  </si>
  <si>
    <t>UPGRADING STORMWATER DRAINAGE - NGWELEZANE</t>
  </si>
  <si>
    <t>STREETS &amp; STORMWATER</t>
  </si>
  <si>
    <t>UPGRADING AND WIDENING MAIN ROAD THROUGH EMPANGENI</t>
  </si>
  <si>
    <t>CENTRAL SPORTS GROUNDS - HIGH MAST LIGHTING</t>
  </si>
  <si>
    <t>01</t>
  </si>
  <si>
    <t>REPLACEMENT OF PIPES</t>
  </si>
  <si>
    <t>MANDLAZINI VILLAGE SANITATION</t>
  </si>
  <si>
    <t xml:space="preserve">RURAL SANITATION - MZINGAZI VILLAGE SEWER </t>
  </si>
  <si>
    <t>SUNDRY REPLACEMENT</t>
  </si>
  <si>
    <t>SUNDRY ALTERATIONS</t>
  </si>
  <si>
    <t>EMPANGENI - REPLACEMENT OF STREETLIGHTS</t>
  </si>
  <si>
    <t>9,23,26</t>
  </si>
  <si>
    <t>REPLACEMENT OF STREETLIGHTS AND RUSTED BRACKETS AT BRACKENHAM</t>
  </si>
  <si>
    <t>UPGRADING MACERATOR STATIONS</t>
  </si>
  <si>
    <t>REFURBISHMENT PUMPSTATION - ELECTRICAL</t>
  </si>
  <si>
    <t>MS 2 PUMPSTATION TOTAL UPGRADE (M/SEE)</t>
  </si>
  <si>
    <t>MANDLAZINI AGRI - VILLAGE</t>
  </si>
  <si>
    <t>2 &amp; 4</t>
  </si>
  <si>
    <t>MZINGAZI VILLAGE</t>
  </si>
  <si>
    <t>3 &amp; 1</t>
  </si>
  <si>
    <t xml:space="preserve">CBD SOUTH </t>
  </si>
  <si>
    <t>3 &amp; 4</t>
  </si>
  <si>
    <t>RURAL AREAS - DUBE TRIBAL AREA NORTH BULK WATER SUPPLY LINE</t>
  </si>
  <si>
    <t>RURAL HOUSEHOLDS</t>
  </si>
  <si>
    <t>IMPALA/POLARIS 132KV REFURBISHMENT</t>
  </si>
  <si>
    <t>REPLACE LV 185MM RING CABLE BOTTLE BRUSH BEND VELDENVLEI</t>
  </si>
  <si>
    <t>PHOENIX SUPPLY TO ALTON PHASE 1</t>
  </si>
  <si>
    <t>NEW CONNECTION FROM ESKOM FELIXTON SUBSTATION (RBM CONTRIBUTION)</t>
  </si>
  <si>
    <t>PUB</t>
  </si>
  <si>
    <t>12-22</t>
  </si>
  <si>
    <t>DOMESTIC</t>
  </si>
  <si>
    <t>DE-WATERING PUMP AT NGWELEZANE WATER WORKS</t>
  </si>
  <si>
    <t>UTHUNGULU/ UMHLATHUZE SEPERATION ENSELENI RESERVOIR SITE</t>
  </si>
  <si>
    <t>RESERVOIRS - STRUCTURE REPAIRS</t>
  </si>
  <si>
    <t>DISTRIBUTION</t>
  </si>
  <si>
    <t>RICHARDS BAY - WATER NETWORK IMPROVEMENTS</t>
  </si>
  <si>
    <t>R293 TOWNS WATER NETWORK IMPROVEMENTS</t>
  </si>
  <si>
    <t>16,17,20 &amp; 21</t>
  </si>
  <si>
    <t>EMPANGENI - WATER NETWORK IMPROVEMENTS</t>
  </si>
  <si>
    <t xml:space="preserve"> EMPANGENI URBAN WARDS </t>
  </si>
  <si>
    <t>DOMESTIC METER REPLACEMENTS</t>
  </si>
  <si>
    <t>BULK WATER MAIN IMPROVEMENTS - ALL AREAS</t>
  </si>
  <si>
    <t>LABORATORY EQUIPMENT</t>
  </si>
  <si>
    <t>WATER LOSS INTERVENTION</t>
  </si>
  <si>
    <t>FUEL ATTENDANT OFFICE</t>
  </si>
  <si>
    <t>HYDRAULIC CRIMPER</t>
  </si>
  <si>
    <t>PRINTER - BEACHES</t>
  </si>
  <si>
    <t>UPGRADE IT INFRASTRUCTURE</t>
  </si>
  <si>
    <t>PRINTERS FINANCIAL SERVICES</t>
  </si>
  <si>
    <t>202</t>
  </si>
  <si>
    <t>532</t>
  </si>
  <si>
    <t>03</t>
  </si>
  <si>
    <t>eSIKHALENI DEVELOPMENT OF CEMETERY</t>
  </si>
  <si>
    <t>04</t>
  </si>
  <si>
    <t>RBAY EXTENSION/DEVELOPMENT OF CEMETERY</t>
  </si>
  <si>
    <t>836</t>
  </si>
  <si>
    <t>INS</t>
  </si>
  <si>
    <t>204</t>
  </si>
  <si>
    <t>05</t>
  </si>
  <si>
    <t>PHOTOSTAT MACHINE</t>
  </si>
  <si>
    <t>06</t>
  </si>
  <si>
    <t>844</t>
  </si>
  <si>
    <t>02</t>
  </si>
  <si>
    <t>FURNITURE GENERAL</t>
  </si>
  <si>
    <t>213</t>
  </si>
  <si>
    <t>544</t>
  </si>
  <si>
    <t>0</t>
  </si>
  <si>
    <t>832</t>
  </si>
  <si>
    <t>ARTWORKS</t>
  </si>
  <si>
    <t>216</t>
  </si>
  <si>
    <t>11</t>
  </si>
  <si>
    <t>REFURBISH VARIOUS RURAL HALLS</t>
  </si>
  <si>
    <t>632</t>
  </si>
  <si>
    <t>219</t>
  </si>
  <si>
    <t>67</t>
  </si>
  <si>
    <t>CIVIC CENTRE CLINIC - AWNING</t>
  </si>
  <si>
    <t>70</t>
  </si>
  <si>
    <t>IMPROVEMENTS TO TRAFFIC TECHNICAL SECTION</t>
  </si>
  <si>
    <t>71</t>
  </si>
  <si>
    <t>EXTENSION TO CIVIC CENTRE</t>
  </si>
  <si>
    <t>23</t>
  </si>
  <si>
    <t>30</t>
  </si>
  <si>
    <t>31</t>
  </si>
  <si>
    <t>SECURITY SYSTEM R&amp;S DEPOTS</t>
  </si>
  <si>
    <t>222</t>
  </si>
  <si>
    <t>432</t>
  </si>
  <si>
    <t>436</t>
  </si>
  <si>
    <t>472</t>
  </si>
  <si>
    <t>RURAL ROADS - MIGVAT</t>
  </si>
  <si>
    <t>RURAL ROADS (EX MIGVAT)</t>
  </si>
  <si>
    <t>uMHLATHUZE VILLAGE INTERNAL SERVICES PHASE 5</t>
  </si>
  <si>
    <t>572</t>
  </si>
  <si>
    <t>57</t>
  </si>
  <si>
    <t>CANALISATION OF eSIKHALENI STORMWATER</t>
  </si>
  <si>
    <t>72</t>
  </si>
  <si>
    <t>WEST CENTRAL ARTERIAL DOUBLING AND EXTENSION GULDENGRACHT</t>
  </si>
  <si>
    <t>653</t>
  </si>
  <si>
    <t>PEDESTRIAN PAVING</t>
  </si>
  <si>
    <t>ALL AREAS</t>
  </si>
  <si>
    <t>672</t>
  </si>
  <si>
    <t>48</t>
  </si>
  <si>
    <t>EAST CENTRAL ARTERIAL JOHN ROSS TO SALIGNA</t>
  </si>
  <si>
    <t>53</t>
  </si>
  <si>
    <t>uMHLATHUZE VILLAGE HOUSING INTERNAL SERVICES</t>
  </si>
  <si>
    <t>69</t>
  </si>
  <si>
    <t>224</t>
  </si>
  <si>
    <t>09</t>
  </si>
  <si>
    <t>VULINDLELA SPORT FACILITIES</t>
  </si>
  <si>
    <t>HIGHMAST</t>
  </si>
  <si>
    <t>12</t>
  </si>
  <si>
    <t>COMBI-COURTS NSELENI (UMKHAMANGA)</t>
  </si>
  <si>
    <t>225</t>
  </si>
  <si>
    <t>SIGNAGE</t>
  </si>
  <si>
    <t>228</t>
  </si>
  <si>
    <t>uMHLATHUZE LOW COST HOUSING</t>
  </si>
  <si>
    <t>230</t>
  </si>
  <si>
    <t>732</t>
  </si>
  <si>
    <t>RELOCATION OF GRASSLAND-IDZ 1D</t>
  </si>
  <si>
    <t>234</t>
  </si>
  <si>
    <t>uMHLATHUZE LOW COST HOUSING BULK SEWER (EX RESERVES)</t>
  </si>
  <si>
    <t>REPLACEMENTS OF PIPES</t>
  </si>
  <si>
    <t>15</t>
  </si>
  <si>
    <t>RENEWAL OF ESIKHAWINI RISING MAIN</t>
  </si>
  <si>
    <t>240</t>
  </si>
  <si>
    <t>SECURITY DOORS</t>
  </si>
  <si>
    <t>536</t>
  </si>
  <si>
    <t>UPGRADE TO ECLIPSE SYSTEM</t>
  </si>
  <si>
    <t>BAUD SYSTEM ENHANCEMENTS</t>
  </si>
  <si>
    <t>241</t>
  </si>
  <si>
    <t>676</t>
  </si>
  <si>
    <t>16</t>
  </si>
  <si>
    <t>RICHARDS BAY TAXI CITY</t>
  </si>
  <si>
    <t>242</t>
  </si>
  <si>
    <t>18</t>
  </si>
  <si>
    <t>NGWELEZANE SWIMMING POOL</t>
  </si>
  <si>
    <t>243</t>
  </si>
  <si>
    <t>UPGRADING SEWERAGE PUMP STATION</t>
  </si>
  <si>
    <t>08</t>
  </si>
  <si>
    <t>UPGRADING SEWERAGE PUMPSTATION</t>
  </si>
  <si>
    <t>245</t>
  </si>
  <si>
    <t>516</t>
  </si>
  <si>
    <t>MEERENSEE RIDGE DEVELOPMENT</t>
  </si>
  <si>
    <t>COUNCIL OWNED LAND FIVE YEAR DEVELOPMENT PROJECT</t>
  </si>
  <si>
    <t>616</t>
  </si>
  <si>
    <t>CBD EXTENSION SOUTH OF GULDENGRACHT (EX TDEV)</t>
  </si>
  <si>
    <t>246</t>
  </si>
  <si>
    <t>684</t>
  </si>
  <si>
    <t>MANDLAKALA WATER PIPELINE</t>
  </si>
  <si>
    <t>COUNTER FUNDING VARIOUS WATER PROJECTS</t>
  </si>
  <si>
    <t>COUNTER FUNDING VARIOUS WATER PROJECTS (PRIOR YEARS EXPENDITURE)</t>
  </si>
  <si>
    <t>884</t>
  </si>
  <si>
    <t>255</t>
  </si>
  <si>
    <t>10</t>
  </si>
  <si>
    <t>35</t>
  </si>
  <si>
    <t>HERCULES REPLACEMENT 11KV SWITCHBOARD</t>
  </si>
  <si>
    <t>37</t>
  </si>
  <si>
    <t>ACQUISITION OF LAND FOR UNSERVICED ERVEN eSIKHALENI</t>
  </si>
  <si>
    <t>872</t>
  </si>
  <si>
    <t>07</t>
  </si>
  <si>
    <t>260</t>
  </si>
  <si>
    <t>520</t>
  </si>
  <si>
    <t>RICHARDS BAY WATER NETWORK IMPROVEMENTS</t>
  </si>
  <si>
    <t>584</t>
  </si>
  <si>
    <t>24</t>
  </si>
  <si>
    <t>INDUSTRIAL WATER MAINS UPGRADING</t>
  </si>
  <si>
    <t>28</t>
  </si>
  <si>
    <t>WATER STAND PIPES MANDLAZINI AREA</t>
  </si>
  <si>
    <t>WATER uMHLATHUZE VILLAGE INTERNAL SERVICES</t>
  </si>
  <si>
    <t>14</t>
  </si>
  <si>
    <t>REPL MAIN WATER PIPELINES NEXT TO FOSKOR</t>
  </si>
  <si>
    <t>17</t>
  </si>
  <si>
    <t>REPL MAIN WATER PIPELINES NEXT TO FOSKOR (PUB)</t>
  </si>
  <si>
    <t>REFURBISH OF WATER WORKS eSIKHALENI AND MZINGAZI</t>
  </si>
  <si>
    <t>DWAF</t>
  </si>
  <si>
    <t>262</t>
  </si>
  <si>
    <t>BULK ZONE METERS INSTALLATION</t>
  </si>
  <si>
    <t>264</t>
  </si>
  <si>
    <t>GOV - UDM</t>
  </si>
  <si>
    <t>272</t>
  </si>
  <si>
    <t>BRUSHCUTTER</t>
  </si>
  <si>
    <t>282</t>
  </si>
  <si>
    <t>44</t>
  </si>
  <si>
    <t>PRINTERS FOR IDENTIFICATION CARDS</t>
  </si>
  <si>
    <t>LAND AND BUILDINGS - PROMIS ASSET REGISTER</t>
  </si>
  <si>
    <t>PROMIS ASSET REGISTER</t>
  </si>
  <si>
    <t>283</t>
  </si>
  <si>
    <t>GOV</t>
  </si>
  <si>
    <t>MZINGAZI  VILLAGE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</si>
</sst>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0"/>
    <numFmt numFmtId="165" formatCode="_(* #,##0_);_(* \(#,##0\);_(* &quot;-&quot;??_);_(@_)"/>
    <numFmt numFmtId="166" formatCode="_(* #,##0_);_(* \(#,##0\);_(* \-_);_(@_)"/>
    <numFmt numFmtId="167" formatCode="0000"/>
    <numFmt numFmtId="168" formatCode="_(* #,##0.00_);_(* \(#,##0.00\);_(* \-??_);_(@_)"/>
    <numFmt numFmtId="169" formatCode="_(* #,##0_);_(* \(#,##0\);_(* \-??_);_(@_)"/>
    <numFmt numFmtId="170" formatCode="0.0"/>
    <numFmt numFmtId="171" formatCode="_ * #,##0.00_ ;_ * \-#,##0.00_ ;_ * \-??_ ;_ @_ "/>
    <numFmt numFmtId="172" formatCode="_(&quot;$&quot;* #,##0.00_);_(&quot;$&quot;* \(#,##0.00\);_(&quot;$&quot;* &quot;-&quot;??_);_(@_)"/>
    <numFmt numFmtId="173" formatCode="_ [$€-2]\ * #,##0.00_ ;_ [$€-2]\ * \-#,##0.00_ ;_ [$€-2]\ * &quot;-&quot;??_ "/>
    <numFmt numFmtId="174" formatCode="0.0%"/>
    <numFmt numFmtId="175" formatCode="_(* #,##0.00_);_(* \(#,##0.00\);_(* &quot;-&quot;??_);_(@_)"/>
    <numFmt numFmtId="176" formatCode="&quot;R&quot;#,##0_);\(&quot;R&quot;#,##0\)"/>
    <numFmt numFmtId="177" formatCode="#,##0.0_);\(#,##0.0\)"/>
    <numFmt numFmtId="178" formatCode="_ * #,##0_ ;_ * \-#,##0_ ;_ * \-??_ ;_ @_ "/>
  </numFmts>
  <fonts count="8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0"/>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52"/>
      <name val="Calibri"/>
      <family val="2"/>
    </font>
    <font>
      <b/>
      <sz val="12"/>
      <color indexed="52"/>
      <name val="Arial"/>
      <family val="2"/>
    </font>
    <font>
      <b/>
      <sz val="12"/>
      <color indexed="10"/>
      <name val="Arial"/>
      <family val="2"/>
    </font>
    <font>
      <b/>
      <sz val="11"/>
      <color indexed="9"/>
      <name val="Calibri"/>
      <family val="2"/>
    </font>
    <font>
      <sz val="12"/>
      <color indexed="8"/>
      <name val="Arial"/>
      <family val="2"/>
    </font>
    <font>
      <sz val="10"/>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5"/>
      <color indexed="56"/>
      <name val="Arial"/>
      <family val="2"/>
    </font>
    <font>
      <b/>
      <sz val="15"/>
      <color indexed="62"/>
      <name val="Arial"/>
      <family val="2"/>
    </font>
    <font>
      <b/>
      <sz val="13"/>
      <color indexed="62"/>
      <name val="Calibri"/>
      <family val="2"/>
    </font>
    <font>
      <b/>
      <sz val="13"/>
      <color indexed="56"/>
      <name val="Calibri"/>
      <family val="2"/>
    </font>
    <font>
      <b/>
      <sz val="13"/>
      <color indexed="56"/>
      <name val="Arial"/>
      <family val="2"/>
    </font>
    <font>
      <b/>
      <sz val="13"/>
      <color indexed="62"/>
      <name val="Arial"/>
      <family val="2"/>
    </font>
    <font>
      <b/>
      <sz val="11"/>
      <color indexed="62"/>
      <name val="Calibri"/>
      <family val="2"/>
    </font>
    <font>
      <b/>
      <sz val="11"/>
      <color indexed="56"/>
      <name val="Calibri"/>
      <family val="2"/>
    </font>
    <font>
      <b/>
      <sz val="11"/>
      <color indexed="56"/>
      <name val="Arial"/>
      <family val="2"/>
    </font>
    <font>
      <b/>
      <sz val="11"/>
      <color indexed="62"/>
      <name val="Arial"/>
      <family val="2"/>
    </font>
    <font>
      <u/>
      <sz val="10"/>
      <color indexed="12"/>
      <name val="Arial"/>
      <family val="2"/>
    </font>
    <font>
      <sz val="11"/>
      <color indexed="62"/>
      <name val="Calibri"/>
      <family val="2"/>
    </font>
    <font>
      <sz val="11"/>
      <color indexed="10"/>
      <name val="Calibri"/>
      <family val="2"/>
    </font>
    <font>
      <sz val="11"/>
      <color indexed="52"/>
      <name val="Calibri"/>
      <family val="2"/>
    </font>
    <font>
      <sz val="12"/>
      <color indexed="52"/>
      <name val="Arial"/>
      <family val="2"/>
    </font>
    <font>
      <sz val="11"/>
      <color indexed="19"/>
      <name val="Calibri"/>
      <family val="2"/>
    </font>
    <font>
      <sz val="11"/>
      <color indexed="60"/>
      <name val="Calibri"/>
      <family val="2"/>
    </font>
    <font>
      <sz val="12"/>
      <color indexed="60"/>
      <name val="Arial"/>
      <family val="2"/>
    </font>
    <font>
      <sz val="8"/>
      <color indexed="8"/>
      <name val="Arial"/>
      <family val="2"/>
    </font>
    <font>
      <sz val="10"/>
      <name val="MS Sans Serif"/>
      <family val="2"/>
    </font>
    <font>
      <b/>
      <sz val="11"/>
      <color indexed="63"/>
      <name val="Calibri"/>
      <family val="2"/>
    </font>
    <font>
      <b/>
      <sz val="18"/>
      <color indexed="62"/>
      <name val="Cambria"/>
      <family val="2"/>
    </font>
    <font>
      <b/>
      <sz val="18"/>
      <color indexed="56"/>
      <name val="Cambria"/>
      <family val="2"/>
    </font>
    <font>
      <b/>
      <sz val="18"/>
      <color indexed="62"/>
      <name val="Cambria"/>
      <family val="2"/>
      <scheme val="major"/>
    </font>
    <font>
      <b/>
      <sz val="11"/>
      <color indexed="8"/>
      <name val="Calibri"/>
      <family val="2"/>
    </font>
    <font>
      <b/>
      <sz val="9"/>
      <name val="Arial"/>
      <family val="2"/>
    </font>
    <font>
      <sz val="9"/>
      <name val="Arial"/>
      <family val="2"/>
    </font>
    <font>
      <b/>
      <sz val="12"/>
      <name val="Arial"/>
      <family val="2"/>
    </font>
    <font>
      <sz val="8"/>
      <name val="Arial"/>
      <family val="2"/>
    </font>
    <font>
      <b/>
      <sz val="10"/>
      <name val="Arial"/>
      <family val="2"/>
    </font>
    <font>
      <sz val="10"/>
      <name val="MS Sans Serif"/>
      <family val="2"/>
    </font>
    <font>
      <b/>
      <sz val="8"/>
      <name val="Arial"/>
      <family val="2"/>
    </font>
    <font>
      <sz val="8"/>
      <color indexed="63"/>
      <name val="Arial"/>
      <family val="2"/>
    </font>
    <font>
      <sz val="8"/>
      <color theme="1"/>
      <name val="Arial"/>
      <family val="2"/>
    </font>
    <font>
      <sz val="8"/>
      <name val="Tahoma"/>
      <family val="2"/>
    </font>
    <font>
      <sz val="8"/>
      <name val="MS Sans Serif"/>
      <family val="2"/>
    </font>
    <font>
      <sz val="9"/>
      <name val="MS Sans Serif"/>
      <family val="2"/>
    </font>
    <font>
      <sz val="7"/>
      <name val="Arial"/>
      <family val="2"/>
    </font>
    <font>
      <u/>
      <sz val="8"/>
      <color indexed="12"/>
      <name val="Arial"/>
      <family val="2"/>
    </font>
    <font>
      <sz val="8"/>
      <name val="Times New Roman"/>
      <family val="1"/>
    </font>
    <font>
      <sz val="12"/>
      <name val="Helv"/>
    </font>
    <font>
      <b/>
      <sz val="10"/>
      <color indexed="8"/>
      <name val="Arial"/>
      <family val="2"/>
    </font>
    <font>
      <sz val="8"/>
      <color indexed="81"/>
      <name val="Tahoma"/>
      <family val="2"/>
    </font>
    <font>
      <b/>
      <sz val="8"/>
      <color indexed="8"/>
      <name val="Arial"/>
      <family val="2"/>
    </font>
    <font>
      <sz val="8"/>
      <color theme="1"/>
      <name val="Calibri"/>
      <family val="2"/>
      <scheme val="minor"/>
    </font>
    <font>
      <b/>
      <sz val="8"/>
      <color theme="1"/>
      <name val="Calibri"/>
      <family val="2"/>
      <scheme val="minor"/>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44"/>
      </patternFill>
    </fill>
    <fill>
      <patternFill patternType="solid">
        <fgColor indexed="31"/>
      </patternFill>
    </fill>
    <fill>
      <patternFill patternType="solid">
        <fgColor indexed="44"/>
        <bgColor indexed="31"/>
      </patternFill>
    </fill>
    <fill>
      <patternFill patternType="solid">
        <fgColor indexed="29"/>
      </patternFill>
    </fill>
    <fill>
      <patternFill patternType="solid">
        <fgColor indexed="45"/>
      </patternFill>
    </fill>
    <fill>
      <patternFill patternType="solid">
        <fgColor indexed="29"/>
        <bgColor indexed="45"/>
      </patternFill>
    </fill>
    <fill>
      <patternFill patternType="solid">
        <fgColor indexed="26"/>
      </patternFill>
    </fill>
    <fill>
      <patternFill patternType="solid">
        <fgColor indexed="42"/>
      </patternFill>
    </fill>
    <fill>
      <patternFill patternType="solid">
        <fgColor indexed="26"/>
        <bgColor indexed="43"/>
      </patternFill>
    </fill>
    <fill>
      <patternFill patternType="solid">
        <fgColor indexed="47"/>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1"/>
        <bgColor indexed="44"/>
      </patternFill>
    </fill>
    <fill>
      <patternFill patternType="solid">
        <fgColor indexed="22"/>
      </patternFill>
    </fill>
    <fill>
      <patternFill patternType="solid">
        <fgColor indexed="43"/>
      </patternFill>
    </fill>
    <fill>
      <patternFill patternType="solid">
        <fgColor indexed="11"/>
      </patternFill>
    </fill>
    <fill>
      <patternFill patternType="solid">
        <fgColor indexed="43"/>
        <bgColor indexed="26"/>
      </patternFill>
    </fill>
    <fill>
      <patternFill patternType="solid">
        <fgColor indexed="45"/>
        <bgColor indexed="46"/>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61"/>
        <bgColor indexed="23"/>
      </patternFill>
    </fill>
    <fill>
      <patternFill patternType="solid">
        <fgColor indexed="50"/>
        <bgColor indexed="19"/>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48"/>
        <b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9"/>
      </patternFill>
    </fill>
    <fill>
      <patternFill patternType="solid">
        <fgColor indexed="9"/>
        <bgColor indexed="26"/>
      </patternFill>
    </fill>
    <fill>
      <patternFill patternType="solid">
        <fgColor indexed="55"/>
      </patternFill>
    </fill>
    <fill>
      <patternFill patternType="solid">
        <fgColor indexed="55"/>
        <bgColor indexed="23"/>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7"/>
      </bottom>
      <diagonal/>
    </border>
    <border>
      <left/>
      <right/>
      <top/>
      <bottom style="thick">
        <color indexed="22"/>
      </bottom>
      <diagonal/>
    </border>
    <border>
      <left/>
      <right/>
      <top/>
      <bottom style="thick">
        <color indexed="41"/>
      </bottom>
      <diagonal/>
    </border>
    <border>
      <left/>
      <right/>
      <top/>
      <bottom style="medium">
        <color indexed="27"/>
      </bottom>
      <diagonal/>
    </border>
    <border>
      <left/>
      <right/>
      <top/>
      <bottom style="medium">
        <color indexed="30"/>
      </bottom>
      <diagonal/>
    </border>
    <border>
      <left/>
      <right/>
      <top/>
      <bottom style="medium">
        <color indexed="41"/>
      </bottom>
      <diagonal/>
    </border>
    <border>
      <left/>
      <right/>
      <top/>
      <bottom style="medium">
        <color indexed="49"/>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diagonal/>
    </border>
    <border>
      <left/>
      <right style="thin">
        <color indexed="8"/>
      </right>
      <top/>
      <bottom/>
      <diagonal/>
    </border>
    <border>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s>
  <cellStyleXfs count="45220">
    <xf numFmtId="0" fontId="0" fillId="0" borderId="0"/>
    <xf numFmtId="43" fontId="23" fillId="0" borderId="0" applyFont="0" applyFill="0" applyBorder="0" applyAlignment="0" applyProtection="0"/>
    <xf numFmtId="0" fontId="23" fillId="0" borderId="0"/>
    <xf numFmtId="0" fontId="22" fillId="0" borderId="0"/>
    <xf numFmtId="43" fontId="23" fillId="0" borderId="0" applyFont="0" applyFill="0" applyBorder="0" applyAlignment="0" applyProtection="0"/>
    <xf numFmtId="0" fontId="23" fillId="0" borderId="0"/>
    <xf numFmtId="0" fontId="22" fillId="0" borderId="0"/>
    <xf numFmtId="0" fontId="23" fillId="0" borderId="0"/>
    <xf numFmtId="0" fontId="23" fillId="0" borderId="0"/>
    <xf numFmtId="0" fontId="23" fillId="0" borderId="0"/>
    <xf numFmtId="168" fontId="23" fillId="0" borderId="0" applyFill="0" applyBorder="0" applyAlignment="0" applyProtection="0"/>
    <xf numFmtId="0" fontId="22" fillId="0" borderId="0"/>
    <xf numFmtId="168" fontId="23" fillId="0" borderId="0" applyFill="0" applyBorder="0" applyAlignment="0" applyProtection="0"/>
    <xf numFmtId="0" fontId="23" fillId="0" borderId="0"/>
    <xf numFmtId="0" fontId="23" fillId="0" borderId="0"/>
    <xf numFmtId="0" fontId="4" fillId="0" borderId="0"/>
    <xf numFmtId="43" fontId="23" fillId="0" borderId="0" applyFont="0" applyFill="0" applyBorder="0" applyAlignment="0" applyProtection="0"/>
    <xf numFmtId="168" fontId="23" fillId="0" borderId="0" applyFill="0" applyBorder="0" applyAlignment="0" applyProtection="0"/>
    <xf numFmtId="0" fontId="4" fillId="0" borderId="0"/>
    <xf numFmtId="0" fontId="22" fillId="0" borderId="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24" fillId="34" borderId="0" applyNumberFormat="0" applyBorder="0" applyAlignment="0" applyProtection="0"/>
    <xf numFmtId="0" fontId="4" fillId="1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24" fillId="35"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35"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35"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24" fillId="35"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24" fillId="37" borderId="0" applyNumberFormat="0" applyBorder="0" applyAlignment="0" applyProtection="0"/>
    <xf numFmtId="0" fontId="4"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24" fillId="38"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38"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2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38"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38"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24" fillId="40" borderId="0" applyNumberFormat="0" applyBorder="0" applyAlignment="0" applyProtection="0"/>
    <xf numFmtId="0" fontId="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2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1"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24" fillId="43" borderId="0" applyNumberFormat="0" applyBorder="0" applyAlignment="0" applyProtection="0"/>
    <xf numFmtId="0" fontId="4" fillId="2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44"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2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24" fillId="40" borderId="0" applyNumberFormat="0" applyBorder="0" applyAlignment="0" applyProtection="0"/>
    <xf numFmtId="0" fontId="4" fillId="3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24" fillId="43"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3"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3"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3"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30" borderId="0" applyNumberFormat="0" applyBorder="0" applyAlignment="0" applyProtection="0"/>
    <xf numFmtId="0" fontId="4" fillId="40"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24" fillId="46" borderId="0" applyNumberFormat="0" applyBorder="0" applyAlignment="0" applyProtection="0"/>
    <xf numFmtId="0" fontId="4" fillId="11"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34" borderId="0" applyNumberFormat="0" applyBorder="0" applyAlignment="0" applyProtection="0"/>
    <xf numFmtId="0" fontId="24" fillId="47"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2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4" fillId="34"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1" borderId="0" applyNumberFormat="0" applyBorder="0" applyAlignment="0" applyProtection="0"/>
    <xf numFmtId="0" fontId="4" fillId="4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4"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4" fillId="37" borderId="0" applyNumberFormat="0" applyBorder="0" applyAlignment="0" applyProtection="0"/>
    <xf numFmtId="0" fontId="24"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4"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4"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4"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4"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24" fillId="49" borderId="0" applyNumberFormat="0" applyBorder="0" applyAlignment="0" applyProtection="0"/>
    <xf numFmtId="0" fontId="4" fillId="1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0" borderId="0" applyNumberFormat="0" applyBorder="0" applyAlignment="0" applyProtection="0"/>
    <xf numFmtId="0" fontId="4" fillId="50"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24" fillId="50"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4" fillId="50"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2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4" fillId="50"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50"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19"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24" fillId="38" borderId="0" applyNumberFormat="0" applyBorder="0" applyAlignment="0" applyProtection="0"/>
    <xf numFmtId="0" fontId="4" fillId="2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4" borderId="0" applyNumberFormat="0" applyBorder="0" applyAlignment="0" applyProtection="0"/>
    <xf numFmtId="0" fontId="24" fillId="52" borderId="0" applyNumberFormat="0" applyBorder="0" applyAlignment="0" applyProtection="0"/>
    <xf numFmtId="0" fontId="24" fillId="44" borderId="0" applyNumberFormat="0" applyBorder="0" applyAlignment="0" applyProtection="0"/>
    <xf numFmtId="0" fontId="4" fillId="44"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24" fillId="44"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44"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2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44"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4" fillId="44"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24" fillId="46" borderId="0" applyNumberFormat="0" applyBorder="0" applyAlignment="0" applyProtection="0"/>
    <xf numFmtId="0" fontId="4" fillId="27"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34" borderId="0" applyNumberFormat="0" applyBorder="0" applyAlignment="0" applyProtection="0"/>
    <xf numFmtId="0" fontId="24" fillId="47" borderId="0" applyNumberFormat="0" applyBorder="0" applyAlignment="0" applyProtection="0"/>
    <xf numFmtId="0" fontId="24" fillId="34" borderId="0" applyNumberFormat="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2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34"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27" borderId="0" applyNumberFormat="0" applyBorder="0" applyAlignment="0" applyProtection="0"/>
    <xf numFmtId="0" fontId="4" fillId="46"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24" fillId="40" borderId="0" applyNumberFormat="0" applyBorder="0" applyAlignment="0" applyProtection="0"/>
    <xf numFmtId="0" fontId="4" fillId="3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53" borderId="0" applyNumberFormat="0" applyBorder="0" applyAlignment="0" applyProtection="0"/>
    <xf numFmtId="0" fontId="24" fillId="42" borderId="0" applyNumberFormat="0" applyBorder="0" applyAlignment="0" applyProtection="0"/>
    <xf numFmtId="0" fontId="24" fillId="53" borderId="0" applyNumberFormat="0" applyBorder="0" applyAlignment="0" applyProtection="0"/>
    <xf numFmtId="0" fontId="4" fillId="53"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53"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24" fillId="53"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53"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53"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4" fillId="53"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25" fillId="46" borderId="0" applyNumberFormat="0" applyBorder="0" applyAlignment="0" applyProtection="0"/>
    <xf numFmtId="0" fontId="21" fillId="1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25" fillId="54" borderId="0" applyNumberFormat="0" applyBorder="0" applyAlignment="0" applyProtection="0"/>
    <xf numFmtId="0" fontId="21" fillId="54" borderId="0" applyNumberFormat="0" applyBorder="0" applyAlignment="0" applyProtection="0"/>
    <xf numFmtId="0" fontId="21" fillId="12"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1" fillId="55" borderId="0" applyNumberFormat="0" applyBorder="0" applyAlignment="0" applyProtection="0"/>
    <xf numFmtId="0" fontId="21" fillId="46" borderId="0" applyNumberFormat="0" applyBorder="0" applyAlignment="0" applyProtection="0"/>
    <xf numFmtId="0" fontId="21" fillId="55"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5" fillId="46" borderId="0" applyNumberFormat="0" applyBorder="0" applyAlignment="0" applyProtection="0"/>
    <xf numFmtId="0" fontId="21" fillId="55"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5"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55"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5" fillId="56" borderId="0" applyNumberFormat="0" applyBorder="0" applyAlignment="0" applyProtection="0"/>
    <xf numFmtId="0" fontId="21" fillId="1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37" borderId="0" applyNumberFormat="0" applyBorder="0" applyAlignment="0" applyProtection="0"/>
    <xf numFmtId="0" fontId="25" fillId="57" borderId="0" applyNumberFormat="0" applyBorder="0" applyAlignment="0" applyProtection="0"/>
    <xf numFmtId="0" fontId="25" fillId="37" borderId="0" applyNumberFormat="0" applyBorder="0" applyAlignment="0" applyProtection="0"/>
    <xf numFmtId="0" fontId="21" fillId="37" borderId="0" applyNumberFormat="0" applyBorder="0" applyAlignment="0" applyProtection="0"/>
    <xf numFmtId="0" fontId="21" fillId="1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5" fillId="5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5" fillId="56"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1" fillId="56" borderId="0" applyNumberFormat="0" applyBorder="0" applyAlignment="0" applyProtection="0"/>
    <xf numFmtId="0" fontId="21" fillId="16" borderId="0" applyNumberFormat="0" applyBorder="0" applyAlignment="0" applyProtection="0"/>
    <xf numFmtId="0" fontId="25" fillId="53" borderId="0" applyNumberFormat="0" applyBorder="0" applyAlignment="0" applyProtection="0"/>
    <xf numFmtId="0" fontId="21" fillId="20"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0" borderId="0" applyNumberFormat="0" applyBorder="0" applyAlignment="0" applyProtection="0"/>
    <xf numFmtId="0" fontId="25" fillId="58" borderId="0" applyNumberFormat="0" applyBorder="0" applyAlignment="0" applyProtection="0"/>
    <xf numFmtId="0" fontId="25" fillId="50" borderId="0" applyNumberFormat="0" applyBorder="0" applyAlignment="0" applyProtection="0"/>
    <xf numFmtId="0" fontId="21" fillId="50" borderId="0" applyNumberFormat="0" applyBorder="0" applyAlignment="0" applyProtection="0"/>
    <xf numFmtId="0" fontId="21" fillId="2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1" fillId="43" borderId="0" applyNumberFormat="0" applyBorder="0" applyAlignment="0" applyProtection="0"/>
    <xf numFmtId="0" fontId="21" fillId="53" borderId="0" applyNumberFormat="0" applyBorder="0" applyAlignment="0" applyProtection="0"/>
    <xf numFmtId="0" fontId="21" fillId="43"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5" fillId="53" borderId="0" applyNumberFormat="0" applyBorder="0" applyAlignment="0" applyProtection="0"/>
    <xf numFmtId="0" fontId="21" fillId="4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5"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43"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1" fillId="53" borderId="0" applyNumberFormat="0" applyBorder="0" applyAlignment="0" applyProtection="0"/>
    <xf numFmtId="0" fontId="21" fillId="20" borderId="0" applyNumberFormat="0" applyBorder="0" applyAlignment="0" applyProtection="0"/>
    <xf numFmtId="0" fontId="25" fillId="38" borderId="0" applyNumberFormat="0" applyBorder="0" applyAlignment="0" applyProtection="0"/>
    <xf numFmtId="0" fontId="21" fillId="2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9" borderId="0" applyNumberFormat="0" applyBorder="0" applyAlignment="0" applyProtection="0"/>
    <xf numFmtId="0" fontId="25" fillId="52" borderId="0" applyNumberFormat="0" applyBorder="0" applyAlignment="0" applyProtection="0"/>
    <xf numFmtId="0" fontId="25" fillId="59" borderId="0" applyNumberFormat="0" applyBorder="0" applyAlignment="0" applyProtection="0"/>
    <xf numFmtId="0" fontId="21" fillId="59" borderId="0" applyNumberFormat="0" applyBorder="0" applyAlignment="0" applyProtection="0"/>
    <xf numFmtId="0" fontId="21" fillId="24"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1" fillId="48" borderId="0" applyNumberFormat="0" applyBorder="0" applyAlignment="0" applyProtection="0"/>
    <xf numFmtId="0" fontId="21" fillId="38" borderId="0" applyNumberFormat="0" applyBorder="0" applyAlignment="0" applyProtection="0"/>
    <xf numFmtId="0" fontId="21" fillId="48"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5" fillId="38" borderId="0" applyNumberFormat="0" applyBorder="0" applyAlignment="0" applyProtection="0"/>
    <xf numFmtId="0" fontId="21" fillId="4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5"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48"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5" fillId="46" borderId="0" applyNumberFormat="0" applyBorder="0" applyAlignment="0" applyProtection="0"/>
    <xf numFmtId="0" fontId="21" fillId="28"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55" borderId="0" applyNumberFormat="0" applyBorder="0" applyAlignment="0" applyProtection="0"/>
    <xf numFmtId="0" fontId="25" fillId="47" borderId="0" applyNumberFormat="0" applyBorder="0" applyAlignment="0" applyProtection="0"/>
    <xf numFmtId="0" fontId="25" fillId="55" borderId="0" applyNumberFormat="0" applyBorder="0" applyAlignment="0" applyProtection="0"/>
    <xf numFmtId="0" fontId="21" fillId="55" borderId="0" applyNumberFormat="0" applyBorder="0" applyAlignment="0" applyProtection="0"/>
    <xf numFmtId="0" fontId="21" fillId="28"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5" fillId="46"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5" fillId="46"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1" fillId="46" borderId="0" applyNumberFormat="0" applyBorder="0" applyAlignment="0" applyProtection="0"/>
    <xf numFmtId="0" fontId="21" fillId="28" borderId="0" applyNumberFormat="0" applyBorder="0" applyAlignment="0" applyProtection="0"/>
    <xf numFmtId="0" fontId="25" fillId="37" borderId="0" applyNumberFormat="0" applyBorder="0" applyAlignment="0" applyProtection="0"/>
    <xf numFmtId="0" fontId="21" fillId="3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60" borderId="0" applyNumberFormat="0" applyBorder="0" applyAlignment="0" applyProtection="0"/>
    <xf numFmtId="0" fontId="25" fillId="39" borderId="0" applyNumberFormat="0" applyBorder="0" applyAlignment="0" applyProtection="0"/>
    <xf numFmtId="0" fontId="25" fillId="60" borderId="0" applyNumberFormat="0" applyBorder="0" applyAlignment="0" applyProtection="0"/>
    <xf numFmtId="0" fontId="21" fillId="60" borderId="0" applyNumberFormat="0" applyBorder="0" applyAlignment="0" applyProtection="0"/>
    <xf numFmtId="0" fontId="21" fillId="32"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5" fillId="37" borderId="0" applyNumberFormat="0" applyBorder="0" applyAlignment="0" applyProtection="0"/>
    <xf numFmtId="0" fontId="21" fillId="37"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5"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5" fillId="61" borderId="0" applyNumberFormat="0" applyBorder="0" applyAlignment="0" applyProtection="0"/>
    <xf numFmtId="0" fontId="21" fillId="9"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2" borderId="0" applyNumberFormat="0" applyBorder="0" applyAlignment="0" applyProtection="0"/>
    <xf numFmtId="0" fontId="21" fillId="62" borderId="0" applyNumberFormat="0" applyBorder="0" applyAlignment="0" applyProtection="0"/>
    <xf numFmtId="0" fontId="21" fillId="9"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1" fillId="55" borderId="0" applyNumberFormat="0" applyBorder="0" applyAlignment="0" applyProtection="0"/>
    <xf numFmtId="0" fontId="21" fillId="61" borderId="0" applyNumberFormat="0" applyBorder="0" applyAlignment="0" applyProtection="0"/>
    <xf numFmtId="0" fontId="21" fillId="55"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5" fillId="61" borderId="0" applyNumberFormat="0" applyBorder="0" applyAlignment="0" applyProtection="0"/>
    <xf numFmtId="0" fontId="21" fillId="55"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5"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55"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1" fillId="61" borderId="0" applyNumberFormat="0" applyBorder="0" applyAlignment="0" applyProtection="0"/>
    <xf numFmtId="0" fontId="21" fillId="9" borderId="0" applyNumberFormat="0" applyBorder="0" applyAlignment="0" applyProtection="0"/>
    <xf numFmtId="0" fontId="25" fillId="56" borderId="0" applyNumberFormat="0" applyBorder="0" applyAlignment="0" applyProtection="0"/>
    <xf numFmtId="0" fontId="21" fillId="13"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64" borderId="0" applyNumberFormat="0" applyBorder="0" applyAlignment="0" applyProtection="0"/>
    <xf numFmtId="0" fontId="25" fillId="57" borderId="0" applyNumberFormat="0" applyBorder="0" applyAlignment="0" applyProtection="0"/>
    <xf numFmtId="0" fontId="25" fillId="64" borderId="0" applyNumberFormat="0" applyBorder="0" applyAlignment="0" applyProtection="0"/>
    <xf numFmtId="0" fontId="21" fillId="64" borderId="0" applyNumberFormat="0" applyBorder="0" applyAlignment="0" applyProtection="0"/>
    <xf numFmtId="0" fontId="21" fillId="13"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5" fillId="56"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5" fillId="56"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1" fillId="56" borderId="0" applyNumberFormat="0" applyBorder="0" applyAlignment="0" applyProtection="0"/>
    <xf numFmtId="0" fontId="21" fillId="13" borderId="0" applyNumberFormat="0" applyBorder="0" applyAlignment="0" applyProtection="0"/>
    <xf numFmtId="0" fontId="25" fillId="53" borderId="0" applyNumberFormat="0" applyBorder="0" applyAlignment="0" applyProtection="0"/>
    <xf numFmtId="0" fontId="21" fillId="17"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21" fillId="65" borderId="0" applyNumberFormat="0" applyBorder="0" applyAlignment="0" applyProtection="0"/>
    <xf numFmtId="0" fontId="21" fillId="17"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1" fillId="43" borderId="0" applyNumberFormat="0" applyBorder="0" applyAlignment="0" applyProtection="0"/>
    <xf numFmtId="0" fontId="21" fillId="53" borderId="0" applyNumberFormat="0" applyBorder="0" applyAlignment="0" applyProtection="0"/>
    <xf numFmtId="0" fontId="21" fillId="43"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5" fillId="53" borderId="0" applyNumberFormat="0" applyBorder="0" applyAlignment="0" applyProtection="0"/>
    <xf numFmtId="0" fontId="21" fillId="43"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5"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43"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1" fillId="53" borderId="0" applyNumberFormat="0" applyBorder="0" applyAlignment="0" applyProtection="0"/>
    <xf numFmtId="0" fontId="21" fillId="17" borderId="0" applyNumberFormat="0" applyBorder="0" applyAlignment="0" applyProtection="0"/>
    <xf numFmtId="0" fontId="25" fillId="66" borderId="0" applyNumberFormat="0" applyBorder="0" applyAlignment="0" applyProtection="0"/>
    <xf numFmtId="0" fontId="21"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59" borderId="0" applyNumberFormat="0" applyBorder="0" applyAlignment="0" applyProtection="0"/>
    <xf numFmtId="0" fontId="25" fillId="67" borderId="0" applyNumberFormat="0" applyBorder="0" applyAlignment="0" applyProtection="0"/>
    <xf numFmtId="0" fontId="25" fillId="59" borderId="0" applyNumberFormat="0" applyBorder="0" applyAlignment="0" applyProtection="0"/>
    <xf numFmtId="0" fontId="21" fillId="59" borderId="0" applyNumberFormat="0" applyBorder="0" applyAlignment="0" applyProtection="0"/>
    <xf numFmtId="0" fontId="21" fillId="21"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5" fillId="66" borderId="0" applyNumberFormat="0" applyBorder="0" applyAlignment="0" applyProtection="0"/>
    <xf numFmtId="0" fontId="21" fillId="66"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5"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1" fillId="66" borderId="0" applyNumberFormat="0" applyBorder="0" applyAlignment="0" applyProtection="0"/>
    <xf numFmtId="0" fontId="21" fillId="21" borderId="0" applyNumberFormat="0" applyBorder="0" applyAlignment="0" applyProtection="0"/>
    <xf numFmtId="0" fontId="25" fillId="55" borderId="0" applyNumberFormat="0" applyBorder="0" applyAlignment="0" applyProtection="0"/>
    <xf numFmtId="0" fontId="21" fillId="25" borderId="0" applyNumberFormat="0" applyBorder="0" applyAlignment="0" applyProtection="0"/>
    <xf numFmtId="0" fontId="25" fillId="55" borderId="0" applyNumberFormat="0" applyBorder="0" applyAlignment="0" applyProtection="0"/>
    <xf numFmtId="0" fontId="25" fillId="68" borderId="0" applyNumberFormat="0" applyBorder="0" applyAlignment="0" applyProtection="0"/>
    <xf numFmtId="0" fontId="21" fillId="25" borderId="0" applyNumberFormat="0" applyBorder="0" applyAlignment="0" applyProtection="0"/>
    <xf numFmtId="0" fontId="25" fillId="55" borderId="0" applyNumberFormat="0" applyBorder="0" applyAlignment="0" applyProtection="0"/>
    <xf numFmtId="0" fontId="21" fillId="2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1" fillId="25" borderId="0" applyNumberFormat="0" applyBorder="0" applyAlignment="0" applyProtection="0"/>
    <xf numFmtId="0" fontId="25" fillId="55" borderId="0" applyNumberFormat="0" applyBorder="0" applyAlignment="0" applyProtection="0"/>
    <xf numFmtId="0" fontId="21" fillId="25" borderId="0" applyNumberFormat="0" applyBorder="0" applyAlignment="0" applyProtection="0"/>
    <xf numFmtId="0" fontId="25" fillId="64" borderId="0" applyNumberFormat="0" applyBorder="0" applyAlignment="0" applyProtection="0"/>
    <xf numFmtId="0" fontId="21" fillId="29"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6" borderId="0" applyNumberFormat="0" applyBorder="0" applyAlignment="0" applyProtection="0"/>
    <xf numFmtId="0" fontId="25" fillId="69" borderId="0" applyNumberFormat="0" applyBorder="0" applyAlignment="0" applyProtection="0"/>
    <xf numFmtId="0" fontId="25" fillId="56" borderId="0" applyNumberFormat="0" applyBorder="0" applyAlignment="0" applyProtection="0"/>
    <xf numFmtId="0" fontId="21" fillId="56" borderId="0" applyNumberFormat="0" applyBorder="0" applyAlignment="0" applyProtection="0"/>
    <xf numFmtId="0" fontId="21" fillId="29"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5" fillId="64"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5" fillId="64"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1" fillId="64" borderId="0" applyNumberFormat="0" applyBorder="0" applyAlignment="0" applyProtection="0"/>
    <xf numFmtId="0" fontId="21" fillId="29" borderId="0" applyNumberFormat="0" applyBorder="0" applyAlignment="0" applyProtection="0"/>
    <xf numFmtId="0" fontId="26" fillId="44" borderId="0" applyNumberFormat="0" applyBorder="0" applyAlignment="0" applyProtection="0"/>
    <xf numFmtId="0" fontId="11" fillId="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38" borderId="0" applyNumberFormat="0" applyBorder="0" applyAlignment="0" applyProtection="0"/>
    <xf numFmtId="0" fontId="26" fillId="70" borderId="0" applyNumberFormat="0" applyBorder="0" applyAlignment="0" applyProtection="0"/>
    <xf numFmtId="0" fontId="26" fillId="38" borderId="0" applyNumberFormat="0" applyBorder="0" applyAlignment="0" applyProtection="0"/>
    <xf numFmtId="0" fontId="11" fillId="38" borderId="0" applyNumberFormat="0" applyBorder="0" applyAlignment="0" applyProtection="0"/>
    <xf numFmtId="0" fontId="11" fillId="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26" fillId="44"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26" fillId="44"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11" fillId="44" borderId="0" applyNumberFormat="0" applyBorder="0" applyAlignment="0" applyProtection="0"/>
    <xf numFmtId="0" fontId="11" fillId="3" borderId="0" applyNumberFormat="0" applyBorder="0" applyAlignment="0" applyProtection="0"/>
    <xf numFmtId="0" fontId="27" fillId="71" borderId="15" applyNumberFormat="0" applyAlignment="0" applyProtection="0"/>
    <xf numFmtId="0" fontId="15" fillId="6" borderId="4" applyNumberFormat="0" applyAlignment="0" applyProtection="0"/>
    <xf numFmtId="0" fontId="27" fillId="71" borderId="15" applyNumberFormat="0" applyAlignment="0" applyProtection="0"/>
    <xf numFmtId="0" fontId="27" fillId="71" borderId="15" applyNumberFormat="0" applyAlignment="0" applyProtection="0"/>
    <xf numFmtId="0" fontId="28" fillId="48" borderId="15" applyNumberFormat="0" applyAlignment="0" applyProtection="0"/>
    <xf numFmtId="0" fontId="27" fillId="72" borderId="15" applyNumberFormat="0" applyAlignment="0" applyProtection="0"/>
    <xf numFmtId="0" fontId="28" fillId="48" borderId="15" applyNumberFormat="0" applyAlignment="0" applyProtection="0"/>
    <xf numFmtId="0" fontId="29" fillId="48" borderId="4" applyNumberFormat="0" applyAlignment="0" applyProtection="0"/>
    <xf numFmtId="0" fontId="15" fillId="6" borderId="4" applyNumberFormat="0" applyAlignment="0" applyProtection="0"/>
    <xf numFmtId="0" fontId="28" fillId="48" borderId="15" applyNumberFormat="0" applyAlignment="0" applyProtection="0"/>
    <xf numFmtId="0" fontId="28" fillId="48" borderId="15" applyNumberFormat="0" applyAlignment="0" applyProtection="0"/>
    <xf numFmtId="0" fontId="15" fillId="71" borderId="4" applyNumberFormat="0" applyAlignment="0" applyProtection="0"/>
    <xf numFmtId="0" fontId="30" fillId="71" borderId="4" applyNumberFormat="0" applyAlignment="0" applyProtection="0"/>
    <xf numFmtId="0" fontId="15" fillId="71" borderId="4"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15" fillId="71" borderId="4" applyNumberFormat="0" applyAlignment="0" applyProtection="0"/>
    <xf numFmtId="0" fontId="30" fillId="71" borderId="4" applyNumberFormat="0" applyAlignment="0" applyProtection="0"/>
    <xf numFmtId="0" fontId="15" fillId="71"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27" fillId="71" borderId="15" applyNumberFormat="0" applyAlignment="0" applyProtection="0"/>
    <xf numFmtId="0" fontId="30" fillId="71" borderId="4" applyNumberFormat="0" applyAlignment="0" applyProtection="0"/>
    <xf numFmtId="0" fontId="15" fillId="71" borderId="4" applyNumberFormat="0" applyAlignment="0" applyProtection="0"/>
    <xf numFmtId="0" fontId="30" fillId="71" borderId="4" applyNumberFormat="0" applyAlignment="0" applyProtection="0"/>
    <xf numFmtId="0" fontId="15" fillId="71" borderId="4" applyNumberFormat="0" applyAlignment="0" applyProtection="0"/>
    <xf numFmtId="0" fontId="28" fillId="48" borderId="15" applyNumberFormat="0" applyAlignment="0" applyProtection="0"/>
    <xf numFmtId="0" fontId="28" fillId="48" borderId="15"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15" fillId="6" borderId="4" applyNumberFormat="0" applyAlignment="0" applyProtection="0"/>
    <xf numFmtId="0" fontId="30" fillId="71" borderId="4" applyNumberFormat="0" applyAlignment="0" applyProtection="0"/>
    <xf numFmtId="0" fontId="30" fillId="71" borderId="4" applyNumberFormat="0" applyAlignment="0" applyProtection="0"/>
    <xf numFmtId="0" fontId="27" fillId="71" borderId="15" applyNumberFormat="0" applyAlignment="0" applyProtection="0"/>
    <xf numFmtId="0" fontId="15" fillId="6" borderId="4" applyNumberFormat="0" applyAlignment="0" applyProtection="0"/>
    <xf numFmtId="0" fontId="30" fillId="71" borderId="4" applyNumberFormat="0" applyAlignment="0" applyProtection="0"/>
    <xf numFmtId="0" fontId="30" fillId="71" borderId="4" applyNumberFormat="0" applyAlignment="0" applyProtection="0"/>
    <xf numFmtId="0" fontId="15" fillId="71" borderId="4" applyNumberFormat="0" applyAlignment="0" applyProtection="0"/>
    <xf numFmtId="0" fontId="30" fillId="71" borderId="4" applyNumberFormat="0" applyAlignment="0" applyProtection="0"/>
    <xf numFmtId="0" fontId="15" fillId="71"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0" fillId="71" borderId="4" applyNumberFormat="0" applyAlignment="0" applyProtection="0"/>
    <xf numFmtId="0" fontId="15" fillId="6" borderId="4" applyNumberFormat="0" applyAlignment="0" applyProtection="0"/>
    <xf numFmtId="0" fontId="31" fillId="73" borderId="16" applyNumberFormat="0" applyAlignment="0" applyProtection="0"/>
    <xf numFmtId="0" fontId="17" fillId="7" borderId="7" applyNumberFormat="0" applyAlignment="0" applyProtection="0"/>
    <xf numFmtId="0" fontId="31" fillId="73" borderId="16" applyNumberFormat="0" applyAlignment="0" applyProtection="0"/>
    <xf numFmtId="0" fontId="31" fillId="74" borderId="16" applyNumberFormat="0" applyAlignment="0" applyProtection="0"/>
    <xf numFmtId="0" fontId="17" fillId="7" borderId="7" applyNumberFormat="0" applyAlignment="0" applyProtection="0"/>
    <xf numFmtId="0" fontId="31" fillId="73" borderId="16" applyNumberFormat="0" applyAlignment="0" applyProtection="0"/>
    <xf numFmtId="0" fontId="17" fillId="7" borderId="7" applyNumberFormat="0" applyAlignment="0" applyProtection="0"/>
    <xf numFmtId="0" fontId="31" fillId="73" borderId="16" applyNumberFormat="0" applyAlignment="0" applyProtection="0"/>
    <xf numFmtId="0" fontId="31" fillId="73" borderId="16" applyNumberFormat="0" applyAlignment="0" applyProtection="0"/>
    <xf numFmtId="0" fontId="17" fillId="7" borderId="7" applyNumberFormat="0" applyAlignment="0" applyProtection="0"/>
    <xf numFmtId="0" fontId="31" fillId="73" borderId="16" applyNumberFormat="0" applyAlignment="0" applyProtection="0"/>
    <xf numFmtId="0" fontId="17" fillId="7" borderId="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23" fillId="0" borderId="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5" fillId="0" borderId="0" applyFont="0" applyFill="0" applyBorder="0" applyAlignment="0" applyProtection="0"/>
    <xf numFmtId="0" fontId="23" fillId="0" borderId="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171" fontId="23" fillId="0" borderId="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43" fontId="5"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43" fontId="32" fillId="0" borderId="0" applyFont="0" applyFill="0" applyBorder="0" applyAlignment="0" applyProtection="0"/>
    <xf numFmtId="0" fontId="23" fillId="0" borderId="0"/>
    <xf numFmtId="0" fontId="23" fillId="0" borderId="0"/>
    <xf numFmtId="43" fontId="32"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43" fontId="24" fillId="0" borderId="0" applyFont="0" applyFill="0" applyBorder="0" applyAlignment="0" applyProtection="0"/>
    <xf numFmtId="0" fontId="23" fillId="0" borderId="0"/>
    <xf numFmtId="0" fontId="23" fillId="0" borderId="0"/>
    <xf numFmtId="43" fontId="2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173" fontId="23" fillId="0" borderId="0" applyFont="0" applyFill="0" applyBorder="0" applyAlignment="0" applyProtection="0"/>
    <xf numFmtId="0" fontId="23" fillId="0" borderId="0"/>
    <xf numFmtId="0" fontId="23" fillId="0" borderId="0"/>
    <xf numFmtId="0" fontId="23" fillId="0" borderId="0"/>
    <xf numFmtId="0" fontId="23" fillId="0" borderId="0"/>
    <xf numFmtId="173" fontId="23" fillId="0" borderId="0" applyFont="0" applyFill="0" applyBorder="0" applyAlignment="0" applyProtection="0"/>
    <xf numFmtId="0" fontId="23" fillId="0" borderId="0"/>
    <xf numFmtId="0" fontId="34"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23" fillId="0" borderId="0"/>
    <xf numFmtId="0" fontId="23" fillId="0" borderId="0"/>
    <xf numFmtId="0" fontId="19" fillId="0" borderId="0" applyNumberFormat="0" applyFill="0" applyBorder="0" applyAlignment="0" applyProtection="0"/>
    <xf numFmtId="0" fontId="23" fillId="0" borderId="0"/>
    <xf numFmtId="0" fontId="23" fillId="0" borderId="0"/>
    <xf numFmtId="0" fontId="19" fillId="0" borderId="0" applyNumberFormat="0" applyFill="0" applyBorder="0" applyAlignment="0" applyProtection="0"/>
    <xf numFmtId="0" fontId="34" fillId="0" borderId="0" applyNumberFormat="0" applyFill="0" applyBorder="0" applyAlignment="0" applyProtection="0"/>
    <xf numFmtId="0" fontId="23" fillId="0" borderId="0"/>
    <xf numFmtId="0" fontId="23" fillId="0" borderId="0"/>
    <xf numFmtId="0" fontId="34" fillId="0" borderId="0" applyNumberFormat="0" applyFill="0" applyBorder="0" applyAlignment="0" applyProtection="0"/>
    <xf numFmtId="0" fontId="23" fillId="0" borderId="0"/>
    <xf numFmtId="0" fontId="23" fillId="0" borderId="0"/>
    <xf numFmtId="0" fontId="34" fillId="0" borderId="0" applyNumberFormat="0" applyFill="0" applyBorder="0" applyAlignment="0" applyProtection="0"/>
    <xf numFmtId="0" fontId="23" fillId="0" borderId="0"/>
    <xf numFmtId="0" fontId="23" fillId="0" borderId="0"/>
    <xf numFmtId="0" fontId="23" fillId="0" borderId="0"/>
    <xf numFmtId="0" fontId="34" fillId="0" borderId="0" applyNumberFormat="0" applyFill="0" applyBorder="0" applyAlignment="0" applyProtection="0"/>
    <xf numFmtId="0" fontId="23" fillId="0" borderId="0"/>
    <xf numFmtId="0" fontId="34" fillId="0" borderId="0" applyNumberFormat="0" applyFill="0" applyBorder="0" applyAlignment="0" applyProtection="0"/>
    <xf numFmtId="0" fontId="23" fillId="0" borderId="0"/>
    <xf numFmtId="0" fontId="19" fillId="0" borderId="0" applyNumberFormat="0" applyFill="0" applyBorder="0" applyAlignment="0" applyProtection="0"/>
    <xf numFmtId="0" fontId="23" fillId="0" borderId="0"/>
    <xf numFmtId="0" fontId="23" fillId="0" borderId="0"/>
    <xf numFmtId="0" fontId="19" fillId="0" borderId="0" applyNumberFormat="0" applyFill="0" applyBorder="0" applyAlignment="0" applyProtection="0"/>
    <xf numFmtId="0" fontId="23" fillId="0" borderId="0"/>
    <xf numFmtId="0" fontId="23" fillId="0" borderId="0"/>
    <xf numFmtId="0" fontId="34" fillId="0" borderId="0" applyNumberFormat="0" applyFill="0" applyBorder="0" applyAlignment="0" applyProtection="0"/>
    <xf numFmtId="0" fontId="23" fillId="0" borderId="0"/>
    <xf numFmtId="0" fontId="23" fillId="0" borderId="0"/>
    <xf numFmtId="0" fontId="34" fillId="0" borderId="0" applyNumberFormat="0" applyFill="0" applyBorder="0" applyAlignment="0" applyProtection="0"/>
    <xf numFmtId="0" fontId="23" fillId="0" borderId="0"/>
    <xf numFmtId="0" fontId="23" fillId="0" borderId="0"/>
    <xf numFmtId="0" fontId="34" fillId="0" borderId="0" applyNumberFormat="0" applyFill="0" applyBorder="0" applyAlignment="0" applyProtection="0"/>
    <xf numFmtId="0" fontId="23" fillId="0" borderId="0"/>
    <xf numFmtId="0" fontId="23" fillId="0" borderId="0"/>
    <xf numFmtId="0" fontId="34" fillId="0" borderId="0" applyNumberFormat="0" applyFill="0" applyBorder="0" applyAlignment="0" applyProtection="0"/>
    <xf numFmtId="0" fontId="23" fillId="0" borderId="0"/>
    <xf numFmtId="0" fontId="19" fillId="0" borderId="0" applyNumberFormat="0" applyFill="0" applyBorder="0" applyAlignment="0" applyProtection="0"/>
    <xf numFmtId="0" fontId="23" fillId="0" borderId="0"/>
    <xf numFmtId="0" fontId="23" fillId="0" borderId="0"/>
    <xf numFmtId="0" fontId="23" fillId="0" borderId="0"/>
    <xf numFmtId="0" fontId="19" fillId="0" borderId="0" applyNumberFormat="0" applyFill="0" applyBorder="0" applyAlignment="0" applyProtection="0"/>
    <xf numFmtId="0" fontId="23" fillId="0" borderId="0"/>
    <xf numFmtId="0" fontId="23" fillId="0" borderId="0"/>
    <xf numFmtId="0" fontId="23" fillId="0" borderId="0"/>
    <xf numFmtId="0" fontId="23" fillId="0" borderId="0"/>
    <xf numFmtId="0" fontId="19" fillId="0" borderId="0" applyNumberFormat="0" applyFill="0" applyBorder="0" applyAlignment="0" applyProtection="0"/>
    <xf numFmtId="0" fontId="23" fillId="0" borderId="0"/>
    <xf numFmtId="0" fontId="23" fillId="0" borderId="0"/>
    <xf numFmtId="0" fontId="23" fillId="0" borderId="0"/>
    <xf numFmtId="0" fontId="19" fillId="0" borderId="0" applyNumberFormat="0" applyFill="0" applyBorder="0" applyAlignment="0" applyProtection="0"/>
    <xf numFmtId="0" fontId="23" fillId="0" borderId="0"/>
    <xf numFmtId="0" fontId="10" fillId="2" borderId="0" applyNumberFormat="0" applyBorder="0" applyAlignment="0" applyProtection="0"/>
    <xf numFmtId="0" fontId="23" fillId="0" borderId="0"/>
    <xf numFmtId="0" fontId="35" fillId="46" borderId="0" applyNumberFormat="0" applyBorder="0" applyAlignment="0" applyProtection="0"/>
    <xf numFmtId="0" fontId="10" fillId="2" borderId="0" applyNumberFormat="0" applyBorder="0" applyAlignment="0" applyProtection="0"/>
    <xf numFmtId="0" fontId="35" fillId="46" borderId="0" applyNumberFormat="0" applyBorder="0" applyAlignment="0" applyProtection="0"/>
    <xf numFmtId="0" fontId="23" fillId="0" borderId="0"/>
    <xf numFmtId="0" fontId="23" fillId="0" borderId="0"/>
    <xf numFmtId="0" fontId="35" fillId="46" borderId="0" applyNumberFormat="0" applyBorder="0" applyAlignment="0" applyProtection="0"/>
    <xf numFmtId="0" fontId="23" fillId="0" borderId="0"/>
    <xf numFmtId="0" fontId="23" fillId="0" borderId="0"/>
    <xf numFmtId="0" fontId="35" fillId="46" borderId="0" applyNumberFormat="0" applyBorder="0" applyAlignment="0" applyProtection="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35" fillId="47" borderId="0" applyNumberFormat="0" applyBorder="0" applyAlignment="0" applyProtection="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35" fillId="46" borderId="0" applyNumberFormat="0" applyBorder="0" applyAlignment="0" applyProtection="0"/>
    <xf numFmtId="0" fontId="23" fillId="0" borderId="0"/>
    <xf numFmtId="0" fontId="23" fillId="0" borderId="0"/>
    <xf numFmtId="0" fontId="23" fillId="0" borderId="0"/>
    <xf numFmtId="0" fontId="35" fillId="46" borderId="0" applyNumberFormat="0" applyBorder="0" applyAlignment="0" applyProtection="0"/>
    <xf numFmtId="0" fontId="23" fillId="0" borderId="0"/>
    <xf numFmtId="0" fontId="10" fillId="41" borderId="0" applyNumberFormat="0" applyBorder="0" applyAlignment="0" applyProtection="0"/>
    <xf numFmtId="0" fontId="23" fillId="0" borderId="0"/>
    <xf numFmtId="0" fontId="10" fillId="2" borderId="0" applyNumberFormat="0" applyBorder="0" applyAlignment="0" applyProtection="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10" fillId="43" borderId="0" applyNumberFormat="0" applyBorder="0" applyAlignment="0" applyProtection="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35" fillId="41" borderId="0" applyNumberFormat="0" applyBorder="0" applyAlignment="0" applyProtection="0"/>
    <xf numFmtId="0" fontId="23" fillId="0" borderId="0"/>
    <xf numFmtId="0" fontId="23" fillId="0" borderId="0"/>
    <xf numFmtId="0" fontId="23" fillId="0" borderId="0"/>
    <xf numFmtId="0" fontId="35" fillId="41" borderId="0" applyNumberFormat="0" applyBorder="0" applyAlignment="0" applyProtection="0"/>
    <xf numFmtId="0" fontId="35" fillId="46" borderId="0" applyNumberFormat="0" applyBorder="0" applyAlignment="0" applyProtection="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35" fillId="41"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10" fillId="2" borderId="0" applyNumberFormat="0" applyBorder="0" applyAlignment="0" applyProtection="0"/>
    <xf numFmtId="0" fontId="23" fillId="0" borderId="0"/>
    <xf numFmtId="0" fontId="23" fillId="0" borderId="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10" fillId="43"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23" fillId="0" borderId="0"/>
    <xf numFmtId="0" fontId="23" fillId="0" borderId="0"/>
    <xf numFmtId="0" fontId="10" fillId="2" borderId="0" applyNumberFormat="0" applyBorder="0" applyAlignment="0" applyProtection="0"/>
    <xf numFmtId="0" fontId="23" fillId="0" borderId="0"/>
    <xf numFmtId="0" fontId="23" fillId="0" borderId="0"/>
    <xf numFmtId="0" fontId="23" fillId="0" borderId="0"/>
    <xf numFmtId="0" fontId="7" fillId="0" borderId="1" applyNumberFormat="0" applyFill="0" applyAlignment="0" applyProtection="0"/>
    <xf numFmtId="0" fontId="23" fillId="0" borderId="0"/>
    <xf numFmtId="0" fontId="36" fillId="0" borderId="17" applyNumberFormat="0" applyFill="0" applyAlignment="0" applyProtection="0"/>
    <xf numFmtId="0" fontId="7" fillId="0" borderId="1" applyNumberFormat="0" applyFill="0" applyAlignment="0" applyProtection="0"/>
    <xf numFmtId="0" fontId="36" fillId="0" borderId="17" applyNumberFormat="0" applyFill="0" applyAlignment="0" applyProtection="0"/>
    <xf numFmtId="0" fontId="23" fillId="0" borderId="0"/>
    <xf numFmtId="0" fontId="23" fillId="0" borderId="0"/>
    <xf numFmtId="0" fontId="36" fillId="0" borderId="17" applyNumberFormat="0" applyFill="0" applyAlignment="0" applyProtection="0"/>
    <xf numFmtId="0" fontId="23" fillId="0" borderId="0"/>
    <xf numFmtId="0" fontId="23" fillId="0" borderId="0"/>
    <xf numFmtId="0" fontId="36" fillId="0" borderId="17" applyNumberFormat="0" applyFill="0" applyAlignment="0" applyProtection="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36" fillId="0" borderId="19" applyNumberFormat="0" applyFill="0" applyAlignment="0" applyProtection="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36" fillId="0" borderId="17" applyNumberFormat="0" applyFill="0" applyAlignment="0" applyProtection="0"/>
    <xf numFmtId="0" fontId="23" fillId="0" borderId="0"/>
    <xf numFmtId="0" fontId="23" fillId="0" borderId="0"/>
    <xf numFmtId="0" fontId="23" fillId="0" borderId="0"/>
    <xf numFmtId="0" fontId="36" fillId="0" borderId="17" applyNumberFormat="0" applyFill="0" applyAlignment="0" applyProtection="0"/>
    <xf numFmtId="0" fontId="23" fillId="0" borderId="0"/>
    <xf numFmtId="0" fontId="38" fillId="0" borderId="18" applyNumberFormat="0" applyFill="0" applyAlignment="0" applyProtection="0"/>
    <xf numFmtId="0" fontId="23" fillId="0" borderId="0"/>
    <xf numFmtId="0" fontId="7" fillId="0" borderId="1" applyNumberFormat="0" applyFill="0" applyAlignment="0" applyProtection="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39" fillId="0" borderId="20" applyNumberFormat="0" applyFill="0" applyAlignment="0" applyProtection="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37" fillId="0" borderId="18" applyNumberFormat="0" applyFill="0" applyAlignment="0" applyProtection="0"/>
    <xf numFmtId="0" fontId="23" fillId="0" borderId="0"/>
    <xf numFmtId="0" fontId="23" fillId="0" borderId="0"/>
    <xf numFmtId="0" fontId="23" fillId="0" borderId="0"/>
    <xf numFmtId="0" fontId="37" fillId="0" borderId="18" applyNumberFormat="0" applyFill="0" applyAlignment="0" applyProtection="0"/>
    <xf numFmtId="0" fontId="36" fillId="0" borderId="17" applyNumberFormat="0" applyFill="0" applyAlignment="0" applyProtection="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37" fillId="0" borderId="18"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7" fillId="0" borderId="1" applyNumberFormat="0" applyFill="0" applyAlignment="0" applyProtection="0"/>
    <xf numFmtId="0" fontId="23" fillId="0" borderId="0"/>
    <xf numFmtId="0" fontId="23" fillId="0" borderId="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39" fillId="0" borderId="20"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23" fillId="0" borderId="0"/>
    <xf numFmtId="0" fontId="23" fillId="0" borderId="0"/>
    <xf numFmtId="0" fontId="7" fillId="0" borderId="1" applyNumberFormat="0" applyFill="0" applyAlignment="0" applyProtection="0"/>
    <xf numFmtId="0" fontId="23" fillId="0" borderId="0"/>
    <xf numFmtId="0" fontId="23" fillId="0" borderId="0"/>
    <xf numFmtId="0" fontId="23" fillId="0" borderId="0"/>
    <xf numFmtId="0" fontId="8" fillId="0" borderId="2" applyNumberFormat="0" applyFill="0" applyAlignment="0" applyProtection="0"/>
    <xf numFmtId="0" fontId="23" fillId="0" borderId="0"/>
    <xf numFmtId="0" fontId="40" fillId="0" borderId="21" applyNumberFormat="0" applyFill="0" applyAlignment="0" applyProtection="0"/>
    <xf numFmtId="0" fontId="8" fillId="0" borderId="2" applyNumberFormat="0" applyFill="0" applyAlignment="0" applyProtection="0"/>
    <xf numFmtId="0" fontId="40" fillId="0" borderId="21" applyNumberFormat="0" applyFill="0" applyAlignment="0" applyProtection="0"/>
    <xf numFmtId="0" fontId="23" fillId="0" borderId="0"/>
    <xf numFmtId="0" fontId="23" fillId="0" borderId="0"/>
    <xf numFmtId="0" fontId="40" fillId="0" borderId="21" applyNumberFormat="0" applyFill="0" applyAlignment="0" applyProtection="0"/>
    <xf numFmtId="0" fontId="23" fillId="0" borderId="0"/>
    <xf numFmtId="0" fontId="23" fillId="0" borderId="0"/>
    <xf numFmtId="0" fontId="40" fillId="0" borderId="21" applyNumberFormat="0" applyFill="0" applyAlignment="0" applyProtection="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40" fillId="0" borderId="23" applyNumberFormat="0" applyFill="0" applyAlignment="0" applyProtection="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40" fillId="0" borderId="21" applyNumberFormat="0" applyFill="0" applyAlignment="0" applyProtection="0"/>
    <xf numFmtId="0" fontId="23" fillId="0" borderId="0"/>
    <xf numFmtId="0" fontId="23" fillId="0" borderId="0"/>
    <xf numFmtId="0" fontId="23" fillId="0" borderId="0"/>
    <xf numFmtId="0" fontId="40" fillId="0" borderId="21" applyNumberFormat="0" applyFill="0" applyAlignment="0" applyProtection="0"/>
    <xf numFmtId="0" fontId="23" fillId="0" borderId="0"/>
    <xf numFmtId="0" fontId="42" fillId="0" borderId="22" applyNumberFormat="0" applyFill="0" applyAlignment="0" applyProtection="0"/>
    <xf numFmtId="0" fontId="23" fillId="0" borderId="0"/>
    <xf numFmtId="0" fontId="8" fillId="0" borderId="2" applyNumberFormat="0" applyFill="0" applyAlignment="0" applyProtection="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43" fillId="0" borderId="2" applyNumberFormat="0" applyFill="0" applyAlignment="0" applyProtection="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41" fillId="0" borderId="22" applyNumberFormat="0" applyFill="0" applyAlignment="0" applyProtection="0"/>
    <xf numFmtId="0" fontId="23" fillId="0" borderId="0"/>
    <xf numFmtId="0" fontId="23" fillId="0" borderId="0"/>
    <xf numFmtId="0" fontId="23" fillId="0" borderId="0"/>
    <xf numFmtId="0" fontId="41" fillId="0" borderId="22" applyNumberFormat="0" applyFill="0" applyAlignment="0" applyProtection="0"/>
    <xf numFmtId="0" fontId="40" fillId="0" borderId="21" applyNumberFormat="0" applyFill="0" applyAlignment="0" applyProtection="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41" fillId="0" borderId="2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8" fillId="0" borderId="2" applyNumberFormat="0" applyFill="0" applyAlignment="0" applyProtection="0"/>
    <xf numFmtId="0" fontId="23" fillId="0" borderId="0"/>
    <xf numFmtId="0" fontId="23" fillId="0" borderId="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43"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23" fillId="0" borderId="0"/>
    <xf numFmtId="0" fontId="23" fillId="0" borderId="0"/>
    <xf numFmtId="0" fontId="8" fillId="0" borderId="2" applyNumberFormat="0" applyFill="0" applyAlignment="0" applyProtection="0"/>
    <xf numFmtId="0" fontId="23" fillId="0" borderId="0"/>
    <xf numFmtId="0" fontId="23" fillId="0" borderId="0"/>
    <xf numFmtId="0" fontId="23" fillId="0" borderId="0"/>
    <xf numFmtId="0" fontId="9" fillId="0" borderId="3" applyNumberFormat="0" applyFill="0" applyAlignment="0" applyProtection="0"/>
    <xf numFmtId="0" fontId="23" fillId="0" borderId="0"/>
    <xf numFmtId="0" fontId="44" fillId="0" borderId="24" applyNumberFormat="0" applyFill="0" applyAlignment="0" applyProtection="0"/>
    <xf numFmtId="0" fontId="9" fillId="0" borderId="3" applyNumberFormat="0" applyFill="0" applyAlignment="0" applyProtection="0"/>
    <xf numFmtId="0" fontId="44" fillId="0" borderId="24" applyNumberFormat="0" applyFill="0" applyAlignment="0" applyProtection="0"/>
    <xf numFmtId="0" fontId="23" fillId="0" borderId="0"/>
    <xf numFmtId="0" fontId="23" fillId="0" borderId="0"/>
    <xf numFmtId="0" fontId="44" fillId="0" borderId="24" applyNumberFormat="0" applyFill="0" applyAlignment="0" applyProtection="0"/>
    <xf numFmtId="0" fontId="23" fillId="0" borderId="0"/>
    <xf numFmtId="0" fontId="23" fillId="0" borderId="0"/>
    <xf numFmtId="0" fontId="44" fillId="0" borderId="24" applyNumberFormat="0" applyFill="0" applyAlignment="0" applyProtection="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44" fillId="0" borderId="26" applyNumberFormat="0" applyFill="0" applyAlignment="0" applyProtection="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44" fillId="0" borderId="24" applyNumberFormat="0" applyFill="0" applyAlignment="0" applyProtection="0"/>
    <xf numFmtId="0" fontId="23" fillId="0" borderId="0"/>
    <xf numFmtId="0" fontId="23" fillId="0" borderId="0"/>
    <xf numFmtId="0" fontId="23" fillId="0" borderId="0"/>
    <xf numFmtId="0" fontId="44" fillId="0" borderId="24" applyNumberFormat="0" applyFill="0" applyAlignment="0" applyProtection="0"/>
    <xf numFmtId="0" fontId="23" fillId="0" borderId="0"/>
    <xf numFmtId="0" fontId="46" fillId="0" borderId="25" applyNumberFormat="0" applyFill="0" applyAlignment="0" applyProtection="0"/>
    <xf numFmtId="0" fontId="23" fillId="0" borderId="0"/>
    <xf numFmtId="0" fontId="9" fillId="0" borderId="3" applyNumberFormat="0" applyFill="0" applyAlignment="0" applyProtection="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47" fillId="0" borderId="27" applyNumberFormat="0" applyFill="0" applyAlignment="0" applyProtection="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45" fillId="0" borderId="25" applyNumberFormat="0" applyFill="0" applyAlignment="0" applyProtection="0"/>
    <xf numFmtId="0" fontId="23" fillId="0" borderId="0"/>
    <xf numFmtId="0" fontId="23" fillId="0" borderId="0"/>
    <xf numFmtId="0" fontId="23" fillId="0" borderId="0"/>
    <xf numFmtId="0" fontId="45" fillId="0" borderId="25" applyNumberFormat="0" applyFill="0" applyAlignment="0" applyProtection="0"/>
    <xf numFmtId="0" fontId="44" fillId="0" borderId="24" applyNumberFormat="0" applyFill="0" applyAlignment="0" applyProtection="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45" fillId="0" borderId="25"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9" fillId="0" borderId="3" applyNumberFormat="0" applyFill="0" applyAlignment="0" applyProtection="0"/>
    <xf numFmtId="0" fontId="23" fillId="0" borderId="0"/>
    <xf numFmtId="0" fontId="23" fillId="0" borderId="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47" fillId="0" borderId="27"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23" fillId="0" borderId="0"/>
    <xf numFmtId="0" fontId="23" fillId="0" borderId="0"/>
    <xf numFmtId="0" fontId="9" fillId="0" borderId="3" applyNumberFormat="0" applyFill="0" applyAlignment="0" applyProtection="0"/>
    <xf numFmtId="0" fontId="23" fillId="0" borderId="0"/>
    <xf numFmtId="0" fontId="23" fillId="0" borderId="0"/>
    <xf numFmtId="0" fontId="23" fillId="0" borderId="0"/>
    <xf numFmtId="0" fontId="9" fillId="0" borderId="0" applyNumberFormat="0" applyFill="0" applyBorder="0" applyAlignment="0" applyProtection="0"/>
    <xf numFmtId="0" fontId="23" fillId="0" borderId="0"/>
    <xf numFmtId="0" fontId="44" fillId="0" borderId="0" applyNumberFormat="0" applyFill="0" applyBorder="0" applyAlignment="0" applyProtection="0"/>
    <xf numFmtId="0" fontId="9" fillId="0" borderId="0" applyNumberFormat="0" applyFill="0" applyBorder="0" applyAlignment="0" applyProtection="0"/>
    <xf numFmtId="0" fontId="44" fillId="0" borderId="0" applyNumberFormat="0" applyFill="0" applyBorder="0" applyAlignment="0" applyProtection="0"/>
    <xf numFmtId="0" fontId="23" fillId="0" borderId="0"/>
    <xf numFmtId="0" fontId="23" fillId="0" borderId="0"/>
    <xf numFmtId="0" fontId="44" fillId="0" borderId="0" applyNumberFormat="0" applyFill="0" applyBorder="0" applyAlignment="0" applyProtection="0"/>
    <xf numFmtId="0" fontId="23" fillId="0" borderId="0"/>
    <xf numFmtId="0" fontId="23" fillId="0" borderId="0"/>
    <xf numFmtId="0" fontId="44" fillId="0" borderId="0" applyNumberFormat="0" applyFill="0" applyBorder="0" applyAlignment="0" applyProtection="0"/>
    <xf numFmtId="0" fontId="45"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46" fillId="0" borderId="0" applyNumberFormat="0" applyFill="0" applyBorder="0" applyAlignment="0" applyProtection="0"/>
    <xf numFmtId="0" fontId="45"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44" fillId="0" borderId="0" applyNumberFormat="0" applyFill="0" applyBorder="0" applyAlignment="0" applyProtection="0"/>
    <xf numFmtId="0" fontId="23" fillId="0" borderId="0"/>
    <xf numFmtId="0" fontId="23" fillId="0" borderId="0"/>
    <xf numFmtId="0" fontId="23" fillId="0" borderId="0"/>
    <xf numFmtId="0" fontId="44" fillId="0" borderId="0" applyNumberFormat="0" applyFill="0" applyBorder="0" applyAlignment="0" applyProtection="0"/>
    <xf numFmtId="0" fontId="23" fillId="0" borderId="0"/>
    <xf numFmtId="0" fontId="44" fillId="0" borderId="0" applyNumberFormat="0" applyFill="0" applyBorder="0" applyAlignment="0" applyProtection="0"/>
    <xf numFmtId="0" fontId="23" fillId="0" borderId="0"/>
    <xf numFmtId="0" fontId="45" fillId="0" borderId="0" applyNumberFormat="0" applyFill="0" applyBorder="0" applyAlignment="0" applyProtection="0"/>
    <xf numFmtId="0" fontId="45"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45" fillId="0" borderId="0" applyNumberFormat="0" applyFill="0" applyBorder="0" applyAlignment="0" applyProtection="0"/>
    <xf numFmtId="0" fontId="23" fillId="0" borderId="0"/>
    <xf numFmtId="0" fontId="23" fillId="0" borderId="0"/>
    <xf numFmtId="0" fontId="23" fillId="0" borderId="0"/>
    <xf numFmtId="0" fontId="45" fillId="0" borderId="0" applyNumberFormat="0" applyFill="0" applyBorder="0" applyAlignment="0" applyProtection="0"/>
    <xf numFmtId="0" fontId="44" fillId="0" borderId="0" applyNumberFormat="0" applyFill="0" applyBorder="0" applyAlignment="0" applyProtection="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45"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23" fillId="0" borderId="0"/>
    <xf numFmtId="0" fontId="23" fillId="0" borderId="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47"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23" fillId="0" borderId="0"/>
    <xf numFmtId="0" fontId="23" fillId="0" borderId="0"/>
    <xf numFmtId="0" fontId="9" fillId="0" borderId="0" applyNumberFormat="0" applyFill="0" applyBorder="0" applyAlignment="0" applyProtection="0"/>
    <xf numFmtId="0" fontId="23" fillId="0" borderId="0"/>
    <xf numFmtId="0" fontId="23" fillId="0" borderId="0"/>
    <xf numFmtId="0" fontId="23" fillId="0" borderId="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3" fillId="0" borderId="0"/>
    <xf numFmtId="0" fontId="23" fillId="0" borderId="0"/>
    <xf numFmtId="0" fontId="48" fillId="0" borderId="0" applyNumberFormat="0" applyFill="0" applyBorder="0" applyAlignment="0" applyProtection="0">
      <alignment vertical="top"/>
      <protection locked="0"/>
    </xf>
    <xf numFmtId="0" fontId="23" fillId="0" borderId="0"/>
    <xf numFmtId="0" fontId="23" fillId="0" borderId="0"/>
    <xf numFmtId="0" fontId="48" fillId="0" borderId="0" applyNumberFormat="0" applyFill="0" applyBorder="0" applyAlignment="0" applyProtection="0">
      <alignment vertical="top"/>
      <protection locked="0"/>
    </xf>
    <xf numFmtId="0" fontId="13" fillId="5" borderId="4" applyNumberFormat="0" applyAlignment="0" applyProtection="0"/>
    <xf numFmtId="0" fontId="23" fillId="0" borderId="0"/>
    <xf numFmtId="0" fontId="49" fillId="49" borderId="15" applyNumberFormat="0" applyAlignment="0" applyProtection="0"/>
    <xf numFmtId="0" fontId="13" fillId="5" borderId="4" applyNumberFormat="0" applyAlignment="0" applyProtection="0"/>
    <xf numFmtId="0" fontId="49" fillId="49" borderId="15" applyNumberFormat="0" applyAlignment="0" applyProtection="0"/>
    <xf numFmtId="0" fontId="23" fillId="0" borderId="0"/>
    <xf numFmtId="0" fontId="23" fillId="0" borderId="0"/>
    <xf numFmtId="0" fontId="49" fillId="49" borderId="15" applyNumberFormat="0" applyAlignment="0" applyProtection="0"/>
    <xf numFmtId="0" fontId="23" fillId="0" borderId="0"/>
    <xf numFmtId="0" fontId="23" fillId="0" borderId="0"/>
    <xf numFmtId="0" fontId="49" fillId="49" borderId="15" applyNumberFormat="0" applyAlignment="0" applyProtection="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49" fillId="51" borderId="15" applyNumberFormat="0" applyAlignment="0" applyProtection="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49" fillId="49" borderId="15" applyNumberFormat="0" applyAlignment="0" applyProtection="0"/>
    <xf numFmtId="0" fontId="23" fillId="0" borderId="0"/>
    <xf numFmtId="0" fontId="23" fillId="0" borderId="0"/>
    <xf numFmtId="0" fontId="23" fillId="0" borderId="0"/>
    <xf numFmtId="0" fontId="49" fillId="49" borderId="15" applyNumberFormat="0" applyAlignment="0" applyProtection="0"/>
    <xf numFmtId="0" fontId="23" fillId="0" borderId="0"/>
    <xf numFmtId="0" fontId="13" fillId="43" borderId="4" applyNumberFormat="0" applyAlignment="0" applyProtection="0"/>
    <xf numFmtId="0" fontId="23" fillId="0" borderId="0"/>
    <xf numFmtId="0" fontId="13" fillId="5" borderId="4" applyNumberFormat="0" applyAlignment="0" applyProtection="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13" fillId="49" borderId="4" applyNumberFormat="0" applyAlignment="0" applyProtection="0"/>
    <xf numFmtId="0" fontId="23" fillId="0" borderId="0"/>
    <xf numFmtId="0" fontId="23" fillId="0" borderId="0"/>
    <xf numFmtId="0" fontId="13" fillId="49" borderId="4" applyNumberFormat="0" applyAlignment="0" applyProtection="0"/>
    <xf numFmtId="0" fontId="23" fillId="0" borderId="0"/>
    <xf numFmtId="0" fontId="23" fillId="0" borderId="0"/>
    <xf numFmtId="0" fontId="23" fillId="0" borderId="0"/>
    <xf numFmtId="0" fontId="23" fillId="0" borderId="0"/>
    <xf numFmtId="0" fontId="13" fillId="49" borderId="4" applyNumberFormat="0" applyAlignment="0" applyProtection="0"/>
    <xf numFmtId="0" fontId="23" fillId="0" borderId="0"/>
    <xf numFmtId="0" fontId="23" fillId="0" borderId="0"/>
    <xf numFmtId="0" fontId="13" fillId="49"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49" fillId="43" borderId="15" applyNumberFormat="0" applyAlignment="0" applyProtection="0"/>
    <xf numFmtId="0" fontId="23" fillId="0" borderId="0"/>
    <xf numFmtId="0" fontId="23" fillId="0" borderId="0"/>
    <xf numFmtId="0" fontId="23" fillId="0" borderId="0"/>
    <xf numFmtId="0" fontId="49" fillId="43" borderId="15" applyNumberFormat="0" applyAlignment="0" applyProtection="0"/>
    <xf numFmtId="0" fontId="49" fillId="49" borderId="15" applyNumberFormat="0" applyAlignment="0" applyProtection="0"/>
    <xf numFmtId="0" fontId="23" fillId="0" borderId="0"/>
    <xf numFmtId="0" fontId="23" fillId="0" borderId="0"/>
    <xf numFmtId="0" fontId="13" fillId="49" borderId="4" applyNumberFormat="0" applyAlignment="0" applyProtection="0"/>
    <xf numFmtId="0" fontId="23" fillId="0" borderId="0"/>
    <xf numFmtId="0" fontId="23" fillId="0" borderId="0"/>
    <xf numFmtId="0" fontId="13" fillId="49" borderId="4"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49" fillId="43" borderId="15"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13" fillId="5" borderId="4" applyNumberFormat="0" applyAlignment="0" applyProtection="0"/>
    <xf numFmtId="0" fontId="23" fillId="0" borderId="0"/>
    <xf numFmtId="0" fontId="23" fillId="0" borderId="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49" borderId="4" applyNumberFormat="0" applyAlignment="0" applyProtection="0"/>
    <xf numFmtId="0" fontId="23" fillId="0" borderId="0"/>
    <xf numFmtId="0" fontId="23" fillId="0" borderId="0"/>
    <xf numFmtId="0" fontId="13" fillId="49"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13" fillId="5" borderId="4" applyNumberFormat="0" applyAlignment="0" applyProtection="0"/>
    <xf numFmtId="0" fontId="23" fillId="0" borderId="0"/>
    <xf numFmtId="0" fontId="23" fillId="0" borderId="0"/>
    <xf numFmtId="0" fontId="23" fillId="0" borderId="0"/>
    <xf numFmtId="0" fontId="23" fillId="0" borderId="0"/>
    <xf numFmtId="0" fontId="13" fillId="5" borderId="4" applyNumberFormat="0" applyAlignment="0" applyProtection="0"/>
    <xf numFmtId="0" fontId="23" fillId="0" borderId="0"/>
    <xf numFmtId="0" fontId="23" fillId="0" borderId="0"/>
    <xf numFmtId="0" fontId="23" fillId="0" borderId="0"/>
    <xf numFmtId="0" fontId="50" fillId="0" borderId="28" applyNumberFormat="0" applyFill="0" applyAlignment="0" applyProtection="0"/>
    <xf numFmtId="0" fontId="16" fillId="0" borderId="6" applyNumberFormat="0" applyFill="0" applyAlignment="0" applyProtection="0"/>
    <xf numFmtId="0" fontId="50" fillId="0" borderId="28" applyNumberFormat="0" applyFill="0" applyAlignment="0" applyProtection="0"/>
    <xf numFmtId="0" fontId="23" fillId="0" borderId="0"/>
    <xf numFmtId="0" fontId="23" fillId="0" borderId="0"/>
    <xf numFmtId="0" fontId="50" fillId="0" borderId="28" applyNumberFormat="0" applyFill="0" applyAlignment="0" applyProtection="0"/>
    <xf numFmtId="0" fontId="23" fillId="0" borderId="0"/>
    <xf numFmtId="0" fontId="23" fillId="0" borderId="0"/>
    <xf numFmtId="0" fontId="50" fillId="0" borderId="28" applyNumberFormat="0" applyFill="0" applyAlignment="0" applyProtection="0"/>
    <xf numFmtId="0" fontId="51" fillId="0" borderId="29"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23" fillId="0" borderId="0"/>
    <xf numFmtId="0" fontId="52" fillId="0" borderId="29" applyNumberFormat="0" applyFill="0" applyAlignment="0" applyProtection="0"/>
    <xf numFmtId="0" fontId="51" fillId="0" borderId="29"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23" fillId="0" borderId="0"/>
    <xf numFmtId="0" fontId="50" fillId="0" borderId="28" applyNumberFormat="0" applyFill="0" applyAlignment="0" applyProtection="0"/>
    <xf numFmtId="0" fontId="23" fillId="0" borderId="0"/>
    <xf numFmtId="0" fontId="23" fillId="0" borderId="0"/>
    <xf numFmtId="0" fontId="23" fillId="0" borderId="0"/>
    <xf numFmtId="0" fontId="50" fillId="0" borderId="28" applyNumberFormat="0" applyFill="0" applyAlignment="0" applyProtection="0"/>
    <xf numFmtId="0" fontId="23" fillId="0" borderId="0"/>
    <xf numFmtId="0" fontId="50" fillId="0" borderId="28"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23" fillId="0" borderId="0"/>
    <xf numFmtId="0" fontId="23" fillId="0" borderId="0"/>
    <xf numFmtId="0" fontId="16" fillId="0" borderId="6" applyNumberFormat="0" applyFill="0" applyAlignment="0" applyProtection="0"/>
    <xf numFmtId="0" fontId="23" fillId="0" borderId="0"/>
    <xf numFmtId="0" fontId="23" fillId="0" borderId="0"/>
    <xf numFmtId="0" fontId="16" fillId="0" borderId="6" applyNumberFormat="0" applyFill="0" applyAlignment="0" applyProtection="0"/>
    <xf numFmtId="0" fontId="23" fillId="0" borderId="0"/>
    <xf numFmtId="0" fontId="23" fillId="0" borderId="0"/>
    <xf numFmtId="0" fontId="16" fillId="0" borderId="6" applyNumberFormat="0" applyFill="0" applyAlignment="0" applyProtection="0"/>
    <xf numFmtId="0" fontId="23" fillId="0" borderId="0"/>
    <xf numFmtId="0" fontId="23" fillId="0" borderId="0"/>
    <xf numFmtId="0" fontId="16" fillId="0" borderId="6" applyNumberFormat="0" applyFill="0" applyAlignment="0" applyProtection="0"/>
    <xf numFmtId="0" fontId="23" fillId="0" borderId="0"/>
    <xf numFmtId="0" fontId="51" fillId="0" borderId="29" applyNumberFormat="0" applyFill="0" applyAlignment="0" applyProtection="0"/>
    <xf numFmtId="0" fontId="23" fillId="0" borderId="0"/>
    <xf numFmtId="0" fontId="23" fillId="0" borderId="0"/>
    <xf numFmtId="0" fontId="23" fillId="0" borderId="0"/>
    <xf numFmtId="0" fontId="51" fillId="0" borderId="29" applyNumberFormat="0" applyFill="0" applyAlignment="0" applyProtection="0"/>
    <xf numFmtId="0" fontId="23" fillId="0" borderId="0"/>
    <xf numFmtId="0" fontId="50" fillId="0" borderId="28" applyNumberFormat="0" applyFill="0" applyAlignment="0" applyProtection="0"/>
    <xf numFmtId="0" fontId="23" fillId="0" borderId="0"/>
    <xf numFmtId="0" fontId="16" fillId="0" borderId="6" applyNumberFormat="0" applyFill="0" applyAlignment="0" applyProtection="0"/>
    <xf numFmtId="0" fontId="23" fillId="0" borderId="0"/>
    <xf numFmtId="0" fontId="23" fillId="0" borderId="0"/>
    <xf numFmtId="0" fontId="16" fillId="0" borderId="6"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23" fillId="0" borderId="0"/>
    <xf numFmtId="0" fontId="51" fillId="0" borderId="29" applyNumberFormat="0" applyFill="0" applyAlignment="0" applyProtection="0"/>
    <xf numFmtId="0" fontId="23" fillId="0" borderId="0"/>
    <xf numFmtId="0" fontId="16" fillId="0" borderId="6" applyNumberFormat="0" applyFill="0" applyAlignment="0" applyProtection="0"/>
    <xf numFmtId="0" fontId="23" fillId="0" borderId="0"/>
    <xf numFmtId="0" fontId="23" fillId="0" borderId="0"/>
    <xf numFmtId="0" fontId="23" fillId="0" borderId="0"/>
    <xf numFmtId="0" fontId="23" fillId="0" borderId="0"/>
    <xf numFmtId="0" fontId="16" fillId="0" borderId="6" applyNumberFormat="0" applyFill="0" applyAlignment="0" applyProtection="0"/>
    <xf numFmtId="0" fontId="23" fillId="0" borderId="0"/>
    <xf numFmtId="0" fontId="23" fillId="0" borderId="0"/>
    <xf numFmtId="0" fontId="23" fillId="0" borderId="0"/>
    <xf numFmtId="0" fontId="23" fillId="0" borderId="0"/>
    <xf numFmtId="0" fontId="16" fillId="0" borderId="6" applyNumberFormat="0" applyFill="0" applyAlignment="0" applyProtection="0"/>
    <xf numFmtId="0" fontId="23" fillId="0" borderId="0"/>
    <xf numFmtId="0" fontId="23" fillId="0" borderId="0"/>
    <xf numFmtId="0" fontId="23" fillId="0" borderId="0"/>
    <xf numFmtId="0" fontId="16" fillId="0" borderId="6" applyNumberFormat="0" applyFill="0" applyAlignment="0" applyProtection="0"/>
    <xf numFmtId="0" fontId="23" fillId="0" borderId="0"/>
    <xf numFmtId="0" fontId="53" fillId="49" borderId="0" applyNumberFormat="0" applyBorder="0" applyAlignment="0" applyProtection="0"/>
    <xf numFmtId="0" fontId="12" fillId="4" borderId="0" applyNumberFormat="0" applyBorder="0" applyAlignment="0" applyProtection="0"/>
    <xf numFmtId="0" fontId="53" fillId="49" borderId="0" applyNumberFormat="0" applyBorder="0" applyAlignment="0" applyProtection="0"/>
    <xf numFmtId="0" fontId="23" fillId="0" borderId="0"/>
    <xf numFmtId="0" fontId="23" fillId="0" borderId="0"/>
    <xf numFmtId="0" fontId="53" fillId="49" borderId="0" applyNumberFormat="0" applyBorder="0" applyAlignment="0" applyProtection="0"/>
    <xf numFmtId="0" fontId="23" fillId="0" borderId="0"/>
    <xf numFmtId="0" fontId="23" fillId="0" borderId="0"/>
    <xf numFmtId="0" fontId="53" fillId="49" borderId="0" applyNumberFormat="0" applyBorder="0" applyAlignment="0" applyProtection="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23" fillId="0" borderId="0"/>
    <xf numFmtId="0" fontId="53" fillId="51" borderId="0" applyNumberFormat="0" applyBorder="0" applyAlignment="0" applyProtection="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23" fillId="0" borderId="0"/>
    <xf numFmtId="0" fontId="53" fillId="49" borderId="0" applyNumberFormat="0" applyBorder="0" applyAlignment="0" applyProtection="0"/>
    <xf numFmtId="0" fontId="23" fillId="0" borderId="0"/>
    <xf numFmtId="0" fontId="23" fillId="0" borderId="0"/>
    <xf numFmtId="0" fontId="23" fillId="0" borderId="0"/>
    <xf numFmtId="0" fontId="53" fillId="49" borderId="0" applyNumberFormat="0" applyBorder="0" applyAlignment="0" applyProtection="0"/>
    <xf numFmtId="0" fontId="23" fillId="0" borderId="0"/>
    <xf numFmtId="0" fontId="55" fillId="4" borderId="0" applyNumberFormat="0" applyBorder="0" applyAlignment="0" applyProtection="0"/>
    <xf numFmtId="0" fontId="12" fillId="4" borderId="0" applyNumberFormat="0" applyBorder="0" applyAlignment="0" applyProtection="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12" fillId="4" borderId="0" applyNumberFormat="0" applyBorder="0" applyAlignment="0" applyProtection="0"/>
    <xf numFmtId="0" fontId="23" fillId="0" borderId="0"/>
    <xf numFmtId="0" fontId="23" fillId="0" borderId="0"/>
    <xf numFmtId="0" fontId="12" fillId="4" borderId="0" applyNumberFormat="0" applyBorder="0" applyAlignment="0" applyProtection="0"/>
    <xf numFmtId="0" fontId="23" fillId="0" borderId="0"/>
    <xf numFmtId="0" fontId="23" fillId="0" borderId="0"/>
    <xf numFmtId="0" fontId="23" fillId="0" borderId="0"/>
    <xf numFmtId="0" fontId="12" fillId="4" borderId="0" applyNumberFormat="0" applyBorder="0" applyAlignment="0" applyProtection="0"/>
    <xf numFmtId="0" fontId="23" fillId="0" borderId="0"/>
    <xf numFmtId="0" fontId="23" fillId="0" borderId="0"/>
    <xf numFmtId="0" fontId="12" fillId="4" borderId="0" applyNumberFormat="0" applyBorder="0" applyAlignment="0" applyProtection="0"/>
    <xf numFmtId="0" fontId="23" fillId="0" borderId="0"/>
    <xf numFmtId="0" fontId="54" fillId="49" borderId="0" applyNumberFormat="0" applyBorder="0" applyAlignment="0" applyProtection="0"/>
    <xf numFmtId="0" fontId="23" fillId="0" borderId="0"/>
    <xf numFmtId="0" fontId="23" fillId="0" borderId="0"/>
    <xf numFmtId="0" fontId="23" fillId="0" borderId="0"/>
    <xf numFmtId="0" fontId="54" fillId="49" borderId="0" applyNumberFormat="0" applyBorder="0" applyAlignment="0" applyProtection="0"/>
    <xf numFmtId="0" fontId="23" fillId="0" borderId="0"/>
    <xf numFmtId="0" fontId="53" fillId="49" borderId="0" applyNumberFormat="0" applyBorder="0" applyAlignment="0" applyProtection="0"/>
    <xf numFmtId="0" fontId="23" fillId="0" borderId="0"/>
    <xf numFmtId="0" fontId="12" fillId="4" borderId="0" applyNumberFormat="0" applyBorder="0" applyAlignment="0" applyProtection="0"/>
    <xf numFmtId="0" fontId="23" fillId="0" borderId="0"/>
    <xf numFmtId="0" fontId="23" fillId="0" borderId="0"/>
    <xf numFmtId="0" fontId="12" fillId="4"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23" fillId="0" borderId="0"/>
    <xf numFmtId="0" fontId="54" fillId="49" borderId="0" applyNumberFormat="0" applyBorder="0" applyAlignment="0" applyProtection="0"/>
    <xf numFmtId="0" fontId="23" fillId="0" borderId="0"/>
    <xf numFmtId="0" fontId="12" fillId="4" borderId="0" applyNumberFormat="0" applyBorder="0" applyAlignment="0" applyProtection="0"/>
    <xf numFmtId="0" fontId="23" fillId="0" borderId="0"/>
    <xf numFmtId="0" fontId="23" fillId="0" borderId="0"/>
    <xf numFmtId="0" fontId="23" fillId="0" borderId="0"/>
    <xf numFmtId="0" fontId="23" fillId="0" borderId="0"/>
    <xf numFmtId="0" fontId="12" fillId="4" borderId="0" applyNumberFormat="0" applyBorder="0" applyAlignment="0" applyProtection="0"/>
    <xf numFmtId="0" fontId="23" fillId="0" borderId="0"/>
    <xf numFmtId="0" fontId="23" fillId="0" borderId="0"/>
    <xf numFmtId="0" fontId="23" fillId="0" borderId="0"/>
    <xf numFmtId="0" fontId="23" fillId="0" borderId="0"/>
    <xf numFmtId="0" fontId="12" fillId="4" borderId="0" applyNumberFormat="0" applyBorder="0" applyAlignment="0" applyProtection="0"/>
    <xf numFmtId="0" fontId="23" fillId="0" borderId="0"/>
    <xf numFmtId="0" fontId="23" fillId="0" borderId="0"/>
    <xf numFmtId="0" fontId="23" fillId="0" borderId="0"/>
    <xf numFmtId="0" fontId="12" fillId="4" borderId="0" applyNumberFormat="0" applyBorder="0" applyAlignment="0" applyProtection="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4" fillId="0" borderId="0"/>
    <xf numFmtId="0" fontId="56"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56" fillId="0" borderId="0"/>
    <xf numFmtId="0" fontId="23" fillId="0" borderId="0"/>
    <xf numFmtId="0" fontId="23" fillId="0" borderId="0"/>
    <xf numFmtId="0" fontId="56"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56" fillId="0" borderId="0"/>
    <xf numFmtId="0" fontId="23" fillId="0" borderId="0"/>
    <xf numFmtId="0" fontId="23" fillId="0" borderId="0"/>
    <xf numFmtId="0" fontId="56"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56"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23" fillId="0" borderId="0"/>
    <xf numFmtId="0" fontId="4"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5" fillId="0" borderId="0"/>
    <xf numFmtId="0" fontId="23" fillId="0" borderId="0"/>
    <xf numFmtId="0" fontId="23" fillId="0" borderId="0"/>
    <xf numFmtId="0" fontId="5"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5"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5"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4" fillId="0" borderId="0"/>
    <xf numFmtId="0" fontId="23" fillId="0" borderId="0"/>
    <xf numFmtId="0" fontId="23" fillId="0" borderId="0"/>
    <xf numFmtId="0" fontId="4" fillId="0" borderId="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40" borderId="30" applyNumberFormat="0" applyFont="0" applyAlignment="0" applyProtection="0"/>
    <xf numFmtId="0" fontId="23" fillId="0" borderId="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57" fillId="40" borderId="30"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32" fillId="8" borderId="8" applyNumberFormat="0" applyFont="0" applyAlignment="0" applyProtection="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23" fillId="0" borderId="0"/>
    <xf numFmtId="0" fontId="23" fillId="0" borderId="0"/>
    <xf numFmtId="0" fontId="23" fillId="0" borderId="0"/>
    <xf numFmtId="0" fontId="57" fillId="40" borderId="30" applyNumberFormat="0" applyFont="0" applyAlignment="0" applyProtection="0"/>
    <xf numFmtId="0" fontId="57" fillId="40" borderId="30" applyNumberFormat="0" applyFont="0" applyAlignment="0" applyProtection="0"/>
    <xf numFmtId="0" fontId="57" fillId="40" borderId="30" applyNumberFormat="0" applyFont="0" applyAlignment="0" applyProtection="0"/>
    <xf numFmtId="0" fontId="23" fillId="40" borderId="30" applyNumberFormat="0" applyFont="0" applyAlignment="0" applyProtection="0"/>
    <xf numFmtId="0" fontId="23" fillId="0" borderId="0"/>
    <xf numFmtId="0" fontId="23" fillId="0" borderId="0"/>
    <xf numFmtId="0" fontId="23" fillId="0" borderId="0"/>
    <xf numFmtId="0" fontId="23" fillId="0" borderId="0"/>
    <xf numFmtId="0" fontId="23" fillId="40" borderId="30" applyNumberFormat="0" applyFont="0" applyAlignment="0" applyProtection="0"/>
    <xf numFmtId="0" fontId="23" fillId="0" borderId="0"/>
    <xf numFmtId="0" fontId="57" fillId="40" borderId="30" applyNumberFormat="0" applyFont="0" applyAlignment="0" applyProtection="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42" borderId="30" applyNumberForma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32"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42" borderId="30" applyNumberFormat="0" applyAlignment="0" applyProtection="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3" fillId="0" borderId="0"/>
    <xf numFmtId="0" fontId="23" fillId="0" borderId="0"/>
    <xf numFmtId="0" fontId="4" fillId="8" borderId="8" applyNumberFormat="0" applyFont="0" applyAlignment="0" applyProtection="0"/>
    <xf numFmtId="0" fontId="23" fillId="0" borderId="0"/>
    <xf numFmtId="0" fontId="4" fillId="8" borderId="8" applyNumberFormat="0" applyFont="0" applyAlignment="0" applyProtection="0"/>
    <xf numFmtId="0" fontId="24" fillId="40" borderId="30" applyNumberFormat="0" applyFont="0" applyAlignment="0" applyProtection="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24" fillId="40" borderId="30" applyNumberFormat="0" applyFont="0" applyAlignment="0" applyProtection="0"/>
    <xf numFmtId="0" fontId="23" fillId="0" borderId="0"/>
    <xf numFmtId="0" fontId="23" fillId="0" borderId="0"/>
    <xf numFmtId="0" fontId="24" fillId="40" borderId="30" applyNumberFormat="0" applyFont="0" applyAlignment="0" applyProtection="0"/>
    <xf numFmtId="0" fontId="23" fillId="0" borderId="0"/>
    <xf numFmtId="0" fontId="24" fillId="40" borderId="30" applyNumberFormat="0" applyFont="0" applyAlignment="0" applyProtection="0"/>
    <xf numFmtId="0" fontId="23" fillId="0" borderId="0"/>
    <xf numFmtId="0" fontId="23" fillId="0" borderId="0"/>
    <xf numFmtId="0" fontId="23" fillId="0" borderId="0"/>
    <xf numFmtId="0" fontId="24" fillId="40" borderId="30" applyNumberFormat="0" applyFont="0" applyAlignment="0" applyProtection="0"/>
    <xf numFmtId="0" fontId="23" fillId="0" borderId="0"/>
    <xf numFmtId="0" fontId="57" fillId="40" borderId="30" applyNumberFormat="0" applyFont="0" applyAlignment="0" applyProtection="0"/>
    <xf numFmtId="0" fontId="57" fillId="40" borderId="30" applyNumberFormat="0" applyFont="0" applyAlignment="0" applyProtection="0"/>
    <xf numFmtId="0" fontId="57" fillId="40" borderId="30" applyNumberFormat="0" applyFont="0" applyAlignment="0" applyProtection="0"/>
    <xf numFmtId="0" fontId="23" fillId="0" borderId="0"/>
    <xf numFmtId="0" fontId="23" fillId="0" borderId="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23" fillId="40" borderId="30" applyNumberFormat="0" applyFont="0" applyAlignment="0" applyProtection="0"/>
    <xf numFmtId="0" fontId="23" fillId="0" borderId="0"/>
    <xf numFmtId="0" fontId="23" fillId="0" borderId="0"/>
    <xf numFmtId="0" fontId="23" fillId="40" borderId="30" applyNumberFormat="0" applyFont="0" applyAlignment="0" applyProtection="0"/>
    <xf numFmtId="0" fontId="23" fillId="0" borderId="0"/>
    <xf numFmtId="0" fontId="23" fillId="0" borderId="0"/>
    <xf numFmtId="0" fontId="23" fillId="0" borderId="0"/>
    <xf numFmtId="0" fontId="23" fillId="0" borderId="0"/>
    <xf numFmtId="0" fontId="57" fillId="40" borderId="30"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23" fillId="0" borderId="0"/>
    <xf numFmtId="0" fontId="23" fillId="0" borderId="0"/>
    <xf numFmtId="0" fontId="23" fillId="0" borderId="0"/>
    <xf numFmtId="0" fontId="57" fillId="40" borderId="30" applyNumberFormat="0" applyFont="0" applyAlignment="0" applyProtection="0"/>
    <xf numFmtId="0" fontId="23" fillId="0" borderId="0"/>
    <xf numFmtId="0" fontId="57" fillId="40" borderId="30" applyNumberFormat="0" applyFont="0" applyAlignment="0" applyProtection="0"/>
    <xf numFmtId="0" fontId="23" fillId="0" borderId="0"/>
    <xf numFmtId="0" fontId="23" fillId="0" borderId="0"/>
    <xf numFmtId="0" fontId="23" fillId="0" borderId="0"/>
    <xf numFmtId="0" fontId="23" fillId="0" borderId="0"/>
    <xf numFmtId="0" fontId="57" fillId="40" borderId="30" applyNumberFormat="0" applyFont="0" applyAlignment="0" applyProtection="0"/>
    <xf numFmtId="0" fontId="23" fillId="0" borderId="0"/>
    <xf numFmtId="0" fontId="23" fillId="42" borderId="30" applyNumberFormat="0" applyAlignment="0" applyProtection="0"/>
    <xf numFmtId="0" fontId="57" fillId="40" borderId="30" applyNumberFormat="0" applyFont="0" applyAlignment="0" applyProtection="0"/>
    <xf numFmtId="0" fontId="23" fillId="0" borderId="0"/>
    <xf numFmtId="0" fontId="23" fillId="0" borderId="0"/>
    <xf numFmtId="0" fontId="23" fillId="0" borderId="0"/>
    <xf numFmtId="0" fontId="23" fillId="0" borderId="0"/>
    <xf numFmtId="0" fontId="14" fillId="6" borderId="5" applyNumberFormat="0" applyAlignment="0" applyProtection="0"/>
    <xf numFmtId="0" fontId="23" fillId="0" borderId="0"/>
    <xf numFmtId="0" fontId="58" fillId="71" borderId="31" applyNumberFormat="0" applyAlignment="0" applyProtection="0"/>
    <xf numFmtId="0" fontId="14" fillId="6" borderId="5" applyNumberFormat="0" applyAlignment="0" applyProtection="0"/>
    <xf numFmtId="0" fontId="58" fillId="71" borderId="31" applyNumberFormat="0" applyAlignment="0" applyProtection="0"/>
    <xf numFmtId="0" fontId="23" fillId="0" borderId="0"/>
    <xf numFmtId="0" fontId="23" fillId="0" borderId="0"/>
    <xf numFmtId="0" fontId="58" fillId="71" borderId="31" applyNumberFormat="0" applyAlignment="0" applyProtection="0"/>
    <xf numFmtId="0" fontId="23" fillId="0" borderId="0"/>
    <xf numFmtId="0" fontId="23" fillId="0" borderId="0"/>
    <xf numFmtId="0" fontId="58" fillId="71" borderId="31" applyNumberFormat="0" applyAlignment="0" applyProtection="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58" fillId="72" borderId="31" applyNumberFormat="0" applyAlignment="0" applyProtection="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58" fillId="71" borderId="31" applyNumberFormat="0" applyAlignment="0" applyProtection="0"/>
    <xf numFmtId="0" fontId="23" fillId="0" borderId="0"/>
    <xf numFmtId="0" fontId="23" fillId="0" borderId="0"/>
    <xf numFmtId="0" fontId="23" fillId="0" borderId="0"/>
    <xf numFmtId="0" fontId="58" fillId="71" borderId="31" applyNumberFormat="0" applyAlignment="0" applyProtection="0"/>
    <xf numFmtId="0" fontId="23" fillId="0" borderId="0"/>
    <xf numFmtId="0" fontId="14" fillId="48" borderId="5" applyNumberFormat="0" applyAlignment="0" applyProtection="0"/>
    <xf numFmtId="0" fontId="23" fillId="0" borderId="0"/>
    <xf numFmtId="0" fontId="14" fillId="6" borderId="5" applyNumberFormat="0" applyAlignment="0" applyProtection="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14" fillId="71" borderId="5" applyNumberFormat="0" applyAlignment="0" applyProtection="0"/>
    <xf numFmtId="0" fontId="23" fillId="0" borderId="0"/>
    <xf numFmtId="0" fontId="23" fillId="0" borderId="0"/>
    <xf numFmtId="0" fontId="14" fillId="71" borderId="5" applyNumberFormat="0" applyAlignment="0" applyProtection="0"/>
    <xf numFmtId="0" fontId="23" fillId="0" borderId="0"/>
    <xf numFmtId="0" fontId="23" fillId="0" borderId="0"/>
    <xf numFmtId="0" fontId="23" fillId="0" borderId="0"/>
    <xf numFmtId="0" fontId="23" fillId="0" borderId="0"/>
    <xf numFmtId="0" fontId="14" fillId="71" borderId="5" applyNumberFormat="0" applyAlignment="0" applyProtection="0"/>
    <xf numFmtId="0" fontId="23" fillId="0" borderId="0"/>
    <xf numFmtId="0" fontId="23" fillId="0" borderId="0"/>
    <xf numFmtId="0" fontId="14" fillId="71"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58" fillId="48" borderId="31" applyNumberFormat="0" applyAlignment="0" applyProtection="0"/>
    <xf numFmtId="0" fontId="23" fillId="0" borderId="0"/>
    <xf numFmtId="0" fontId="23" fillId="0" borderId="0"/>
    <xf numFmtId="0" fontId="23" fillId="0" borderId="0"/>
    <xf numFmtId="0" fontId="58" fillId="48" borderId="31" applyNumberFormat="0" applyAlignment="0" applyProtection="0"/>
    <xf numFmtId="0" fontId="58" fillId="71" borderId="31" applyNumberFormat="0" applyAlignment="0" applyProtection="0"/>
    <xf numFmtId="0" fontId="23" fillId="0" borderId="0"/>
    <xf numFmtId="0" fontId="23" fillId="0" borderId="0"/>
    <xf numFmtId="0" fontId="14" fillId="71" borderId="5" applyNumberFormat="0" applyAlignment="0" applyProtection="0"/>
    <xf numFmtId="0" fontId="23" fillId="0" borderId="0"/>
    <xf numFmtId="0" fontId="23" fillId="0" borderId="0"/>
    <xf numFmtId="0" fontId="14" fillId="71" borderId="5"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58" fillId="48" borderId="31"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14" fillId="6" borderId="5" applyNumberFormat="0" applyAlignment="0" applyProtection="0"/>
    <xf numFmtId="0" fontId="23" fillId="0" borderId="0"/>
    <xf numFmtId="0" fontId="23" fillId="0" borderId="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71" borderId="5" applyNumberFormat="0" applyAlignment="0" applyProtection="0"/>
    <xf numFmtId="0" fontId="23" fillId="0" borderId="0"/>
    <xf numFmtId="0" fontId="23" fillId="0" borderId="0"/>
    <xf numFmtId="0" fontId="14" fillId="71"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14" fillId="6" borderId="5" applyNumberFormat="0" applyAlignment="0" applyProtection="0"/>
    <xf numFmtId="0" fontId="23" fillId="0" borderId="0"/>
    <xf numFmtId="0" fontId="23" fillId="0" borderId="0"/>
    <xf numFmtId="0" fontId="23" fillId="0" borderId="0"/>
    <xf numFmtId="0" fontId="23" fillId="0" borderId="0"/>
    <xf numFmtId="0" fontId="14" fillId="6" borderId="5" applyNumberFormat="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5" fillId="0" borderId="0" applyFont="0" applyFill="0" applyBorder="0" applyAlignment="0" applyProtection="0"/>
    <xf numFmtId="0" fontId="23" fillId="0" borderId="0"/>
    <xf numFmtId="9" fontId="5" fillId="0" borderId="0" applyFont="0" applyFill="0" applyBorder="0" applyAlignment="0" applyProtection="0"/>
    <xf numFmtId="9" fontId="33" fillId="0" borderId="0" applyFont="0" applyFill="0" applyBorder="0" applyAlignment="0" applyProtection="0"/>
    <xf numFmtId="0" fontId="6" fillId="0" borderId="0" applyNumberFormat="0" applyFill="0" applyBorder="0" applyAlignment="0" applyProtection="0"/>
    <xf numFmtId="0" fontId="23" fillId="0" borderId="0"/>
    <xf numFmtId="0" fontId="59" fillId="0" borderId="0" applyNumberFormat="0" applyFill="0" applyBorder="0" applyAlignment="0" applyProtection="0"/>
    <xf numFmtId="0" fontId="6" fillId="0" borderId="0" applyNumberFormat="0" applyFill="0" applyBorder="0" applyAlignment="0" applyProtection="0"/>
    <xf numFmtId="0" fontId="59"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60"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60"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23" fillId="0" borderId="0"/>
    <xf numFmtId="0" fontId="59" fillId="0" borderId="0" applyNumberFormat="0" applyFill="0" applyBorder="0" applyAlignment="0" applyProtection="0"/>
    <xf numFmtId="0" fontId="23" fillId="0" borderId="0"/>
    <xf numFmtId="0" fontId="59" fillId="0" borderId="0" applyNumberFormat="0" applyFill="0" applyBorder="0" applyAlignment="0" applyProtection="0"/>
    <xf numFmtId="0" fontId="23" fillId="0" borderId="0"/>
    <xf numFmtId="0" fontId="60" fillId="0" borderId="0" applyNumberFormat="0" applyFill="0" applyBorder="0" applyAlignment="0" applyProtection="0"/>
    <xf numFmtId="0" fontId="60"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61"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60" fillId="0" borderId="0" applyNumberFormat="0" applyFill="0" applyBorder="0" applyAlignment="0" applyProtection="0"/>
    <xf numFmtId="0" fontId="23" fillId="0" borderId="0"/>
    <xf numFmtId="0" fontId="23" fillId="0" borderId="0"/>
    <xf numFmtId="0" fontId="23" fillId="0" borderId="0"/>
    <xf numFmtId="0" fontId="60" fillId="0" borderId="0" applyNumberFormat="0" applyFill="0" applyBorder="0" applyAlignment="0" applyProtection="0"/>
    <xf numFmtId="0" fontId="59" fillId="0" borderId="0" applyNumberFormat="0" applyFill="0" applyBorder="0" applyAlignment="0" applyProtection="0"/>
    <xf numFmtId="0" fontId="23" fillId="0" borderId="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61"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59"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60"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6" fillId="0" borderId="0" applyNumberFormat="0" applyFill="0" applyBorder="0" applyAlignment="0" applyProtection="0"/>
    <xf numFmtId="0" fontId="23" fillId="0" borderId="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1"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23" fillId="0" borderId="0"/>
    <xf numFmtId="0" fontId="23" fillId="0" borderId="0"/>
    <xf numFmtId="0" fontId="6" fillId="0" borderId="0" applyNumberFormat="0" applyFill="0" applyBorder="0" applyAlignment="0" applyProtection="0"/>
    <xf numFmtId="0" fontId="23" fillId="0" borderId="0"/>
    <xf numFmtId="0" fontId="23" fillId="0" borderId="0"/>
    <xf numFmtId="0" fontId="23" fillId="0" borderId="0"/>
    <xf numFmtId="0" fontId="20" fillId="0" borderId="9" applyNumberFormat="0" applyFill="0" applyAlignment="0" applyProtection="0"/>
    <xf numFmtId="0" fontId="23" fillId="0" borderId="0"/>
    <xf numFmtId="0" fontId="62" fillId="0" borderId="32" applyNumberFormat="0" applyFill="0" applyAlignment="0" applyProtection="0"/>
    <xf numFmtId="0" fontId="20" fillId="0" borderId="9" applyNumberFormat="0" applyFill="0" applyAlignment="0" applyProtection="0"/>
    <xf numFmtId="0" fontId="62" fillId="0" borderId="32" applyNumberFormat="0" applyFill="0" applyAlignment="0" applyProtection="0"/>
    <xf numFmtId="0" fontId="23" fillId="0" borderId="0"/>
    <xf numFmtId="0" fontId="23" fillId="0" borderId="0"/>
    <xf numFmtId="0" fontId="62" fillId="0" borderId="32" applyNumberFormat="0" applyFill="0" applyAlignment="0" applyProtection="0"/>
    <xf numFmtId="0" fontId="23" fillId="0" borderId="0"/>
    <xf numFmtId="0" fontId="23" fillId="0" borderId="0"/>
    <xf numFmtId="0" fontId="62" fillId="0" borderId="32" applyNumberFormat="0" applyFill="0" applyAlignment="0" applyProtection="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62" fillId="0" borderId="34" applyNumberFormat="0" applyFill="0" applyAlignment="0" applyProtection="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62" fillId="0" borderId="32" applyNumberFormat="0" applyFill="0" applyAlignment="0" applyProtection="0"/>
    <xf numFmtId="0" fontId="23" fillId="0" borderId="0"/>
    <xf numFmtId="0" fontId="23" fillId="0" borderId="0"/>
    <xf numFmtId="0" fontId="23" fillId="0" borderId="0"/>
    <xf numFmtId="0" fontId="62" fillId="0" borderId="32" applyNumberFormat="0" applyFill="0" applyAlignment="0" applyProtection="0"/>
    <xf numFmtId="0" fontId="23" fillId="0" borderId="0"/>
    <xf numFmtId="0" fontId="20" fillId="0" borderId="33" applyNumberFormat="0" applyFill="0" applyAlignment="0" applyProtection="0"/>
    <xf numFmtId="0" fontId="23" fillId="0" borderId="0"/>
    <xf numFmtId="0" fontId="20" fillId="0" borderId="9" applyNumberFormat="0" applyFill="0" applyAlignment="0" applyProtection="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0" fillId="0" borderId="35" applyNumberFormat="0" applyFill="0" applyAlignment="0" applyProtection="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62" fillId="0" borderId="33" applyNumberFormat="0" applyFill="0" applyAlignment="0" applyProtection="0"/>
    <xf numFmtId="0" fontId="23" fillId="0" borderId="0"/>
    <xf numFmtId="0" fontId="23" fillId="0" borderId="0"/>
    <xf numFmtId="0" fontId="23" fillId="0" borderId="0"/>
    <xf numFmtId="0" fontId="62" fillId="0" borderId="33" applyNumberFormat="0" applyFill="0" applyAlignment="0" applyProtection="0"/>
    <xf numFmtId="0" fontId="62" fillId="0" borderId="32" applyNumberFormat="0" applyFill="0" applyAlignment="0" applyProtection="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62" fillId="0" borderId="33"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0" fillId="0" borderId="9" applyNumberFormat="0" applyFill="0" applyAlignment="0" applyProtection="0"/>
    <xf numFmtId="0" fontId="23" fillId="0" borderId="0"/>
    <xf numFmtId="0" fontId="23" fillId="0" borderId="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20" fillId="0" borderId="35"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3" fillId="0" borderId="0"/>
    <xf numFmtId="0" fontId="23" fillId="0" borderId="0"/>
    <xf numFmtId="0" fontId="20" fillId="0" borderId="9" applyNumberFormat="0" applyFill="0" applyAlignment="0" applyProtection="0"/>
    <xf numFmtId="0" fontId="23" fillId="0" borderId="0"/>
    <xf numFmtId="0" fontId="23" fillId="0" borderId="0"/>
    <xf numFmtId="0" fontId="23" fillId="0" borderId="0"/>
    <xf numFmtId="0" fontId="50"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23" fillId="0" borderId="0"/>
    <xf numFmtId="0" fontId="23" fillId="0" borderId="0"/>
    <xf numFmtId="0" fontId="18" fillId="0" borderId="0" applyNumberFormat="0" applyFill="0" applyBorder="0" applyAlignment="0" applyProtection="0"/>
    <xf numFmtId="0" fontId="23" fillId="0" borderId="0"/>
    <xf numFmtId="0" fontId="23" fillId="0" borderId="0"/>
    <xf numFmtId="0" fontId="18" fillId="0" borderId="0" applyNumberFormat="0" applyFill="0" applyBorder="0" applyAlignment="0" applyProtection="0"/>
    <xf numFmtId="0" fontId="50" fillId="0" borderId="0" applyNumberFormat="0" applyFill="0" applyBorder="0" applyAlignment="0" applyProtection="0"/>
    <xf numFmtId="0" fontId="23" fillId="0" borderId="0"/>
    <xf numFmtId="0" fontId="23" fillId="0" borderId="0"/>
    <xf numFmtId="0" fontId="50" fillId="0" borderId="0" applyNumberFormat="0" applyFill="0" applyBorder="0" applyAlignment="0" applyProtection="0"/>
    <xf numFmtId="0" fontId="23" fillId="0" borderId="0"/>
    <xf numFmtId="0" fontId="23" fillId="0" borderId="0"/>
    <xf numFmtId="0" fontId="50" fillId="0" borderId="0" applyNumberFormat="0" applyFill="0" applyBorder="0" applyAlignment="0" applyProtection="0"/>
    <xf numFmtId="0" fontId="23" fillId="0" borderId="0"/>
    <xf numFmtId="0" fontId="23" fillId="0" borderId="0"/>
    <xf numFmtId="0" fontId="23" fillId="0" borderId="0"/>
    <xf numFmtId="0" fontId="50" fillId="0" borderId="0" applyNumberFormat="0" applyFill="0" applyBorder="0" applyAlignment="0" applyProtection="0"/>
    <xf numFmtId="0" fontId="23" fillId="0" borderId="0"/>
    <xf numFmtId="0" fontId="50" fillId="0" borderId="0" applyNumberFormat="0" applyFill="0" applyBorder="0" applyAlignment="0" applyProtection="0"/>
    <xf numFmtId="0" fontId="23" fillId="0" borderId="0"/>
    <xf numFmtId="0" fontId="18" fillId="0" borderId="0" applyNumberFormat="0" applyFill="0" applyBorder="0" applyAlignment="0" applyProtection="0"/>
    <xf numFmtId="0" fontId="23" fillId="0" borderId="0"/>
    <xf numFmtId="0" fontId="23" fillId="0" borderId="0"/>
    <xf numFmtId="0" fontId="18" fillId="0" borderId="0" applyNumberFormat="0" applyFill="0" applyBorder="0" applyAlignment="0" applyProtection="0"/>
    <xf numFmtId="0" fontId="23" fillId="0" borderId="0"/>
    <xf numFmtId="0" fontId="23" fillId="0" borderId="0"/>
    <xf numFmtId="0" fontId="50" fillId="0" borderId="0" applyNumberFormat="0" applyFill="0" applyBorder="0" applyAlignment="0" applyProtection="0"/>
    <xf numFmtId="0" fontId="23" fillId="0" borderId="0"/>
    <xf numFmtId="0" fontId="23" fillId="0" borderId="0"/>
    <xf numFmtId="0" fontId="50" fillId="0" borderId="0" applyNumberFormat="0" applyFill="0" applyBorder="0" applyAlignment="0" applyProtection="0"/>
    <xf numFmtId="0" fontId="23" fillId="0" borderId="0"/>
    <xf numFmtId="0" fontId="23" fillId="0" borderId="0"/>
    <xf numFmtId="0" fontId="50" fillId="0" borderId="0" applyNumberFormat="0" applyFill="0" applyBorder="0" applyAlignment="0" applyProtection="0"/>
    <xf numFmtId="0" fontId="23" fillId="0" borderId="0"/>
    <xf numFmtId="0" fontId="23" fillId="0" borderId="0"/>
    <xf numFmtId="0" fontId="50" fillId="0" borderId="0" applyNumberFormat="0" applyFill="0" applyBorder="0" applyAlignment="0" applyProtection="0"/>
    <xf numFmtId="0" fontId="23" fillId="0" borderId="0"/>
    <xf numFmtId="0" fontId="18" fillId="0" borderId="0" applyNumberFormat="0" applyFill="0" applyBorder="0" applyAlignment="0" applyProtection="0"/>
    <xf numFmtId="0" fontId="23" fillId="0" borderId="0"/>
    <xf numFmtId="0" fontId="23" fillId="0" borderId="0"/>
    <xf numFmtId="0" fontId="23" fillId="0" borderId="0"/>
    <xf numFmtId="0" fontId="18" fillId="0" borderId="0" applyNumberFormat="0" applyFill="0" applyBorder="0" applyAlignment="0" applyProtection="0"/>
    <xf numFmtId="0" fontId="23" fillId="0" borderId="0"/>
    <xf numFmtId="0" fontId="23" fillId="0" borderId="0"/>
    <xf numFmtId="0" fontId="23" fillId="0" borderId="0"/>
    <xf numFmtId="0" fontId="23" fillId="0" borderId="0"/>
    <xf numFmtId="0" fontId="18" fillId="0" borderId="0" applyNumberFormat="0" applyFill="0" applyBorder="0" applyAlignment="0" applyProtection="0"/>
    <xf numFmtId="0" fontId="23" fillId="0" borderId="0"/>
    <xf numFmtId="0" fontId="23" fillId="0" borderId="0"/>
    <xf numFmtId="0" fontId="23" fillId="0" borderId="0"/>
    <xf numFmtId="0" fontId="18" fillId="0" borderId="0" applyNumberFormat="0" applyFill="0" applyBorder="0" applyAlignment="0" applyProtection="0"/>
    <xf numFmtId="0" fontId="23" fillId="0" borderId="0"/>
    <xf numFmtId="0" fontId="23" fillId="0" borderId="0"/>
    <xf numFmtId="0" fontId="33" fillId="0" borderId="0"/>
    <xf numFmtId="0" fontId="33" fillId="0" borderId="0"/>
    <xf numFmtId="0" fontId="68" fillId="0" borderId="0"/>
    <xf numFmtId="168" fontId="23" fillId="0" borderId="0" applyFill="0" applyBorder="0" applyAlignment="0" applyProtection="0"/>
    <xf numFmtId="0" fontId="57" fillId="0" borderId="0"/>
    <xf numFmtId="0" fontId="33" fillId="0" borderId="0"/>
    <xf numFmtId="0" fontId="23" fillId="0" borderId="0"/>
    <xf numFmtId="0" fontId="68" fillId="0" borderId="0"/>
    <xf numFmtId="0" fontId="23" fillId="0" borderId="0"/>
    <xf numFmtId="0" fontId="23" fillId="0" borderId="0"/>
    <xf numFmtId="0" fontId="23" fillId="0" borderId="0"/>
    <xf numFmtId="9" fontId="23" fillId="0" borderId="0" applyFill="0" applyBorder="0" applyAlignment="0" applyProtection="0"/>
    <xf numFmtId="0" fontId="23" fillId="0" borderId="0"/>
    <xf numFmtId="175" fontId="23" fillId="0" borderId="0" applyFont="0" applyFill="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24"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4" borderId="0" applyNumberFormat="0" applyBorder="0" applyAlignment="0" applyProtection="0"/>
    <xf numFmtId="0" fontId="3" fillId="10"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24"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0" borderId="0" applyNumberFormat="0" applyBorder="0" applyAlignment="0" applyProtection="0"/>
    <xf numFmtId="0" fontId="3" fillId="18"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24"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24" fillId="4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0" borderId="0" applyNumberFormat="0" applyBorder="0" applyAlignment="0" applyProtection="0"/>
    <xf numFmtId="0" fontId="3" fillId="30"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24"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8"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4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24"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49"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24"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24"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6" borderId="0" applyNumberFormat="0" applyBorder="0" applyAlignment="0" applyProtection="0"/>
    <xf numFmtId="0" fontId="3" fillId="27"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24"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3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5"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5" fillId="56"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5"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5"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5" fillId="4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5"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5"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5" fillId="56"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5"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5"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5" fillId="64" borderId="0" applyNumberFormat="0" applyBorder="0" applyAlignment="0" applyProtection="0"/>
    <xf numFmtId="0" fontId="77" fillId="0" borderId="0">
      <alignment horizontal="center" wrapText="1"/>
      <protection locked="0"/>
    </xf>
    <xf numFmtId="0" fontId="77" fillId="0" borderId="0">
      <alignment horizontal="center" wrapText="1"/>
      <protection locked="0"/>
    </xf>
    <xf numFmtId="0" fontId="11" fillId="44" borderId="0" applyNumberFormat="0" applyBorder="0" applyAlignment="0" applyProtection="0"/>
    <xf numFmtId="0" fontId="11" fillId="44" borderId="0" applyNumberFormat="0" applyBorder="0" applyAlignment="0" applyProtection="0"/>
    <xf numFmtId="0" fontId="26" fillId="44" borderId="0" applyNumberFormat="0" applyBorder="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27" fillId="71" borderId="15"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0" fontId="30" fillId="71" borderId="4" applyNumberFormat="0" applyAlignment="0" applyProtection="0"/>
    <xf numFmtId="175" fontId="23" fillId="0" borderId="0" applyFont="0" applyFill="0" applyBorder="0" applyAlignment="0" applyProtection="0"/>
    <xf numFmtId="175" fontId="23"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3" fillId="0" borderId="0" applyFont="0" applyFill="0" applyBorder="0" applyAlignment="0" applyProtection="0"/>
    <xf numFmtId="175" fontId="32" fillId="0" borderId="0" applyFont="0" applyFill="0" applyBorder="0" applyAlignment="0" applyProtection="0"/>
    <xf numFmtId="175" fontId="3" fillId="0" borderId="0" applyFont="0" applyFill="0" applyBorder="0" applyAlignment="0" applyProtection="0"/>
    <xf numFmtId="175" fontId="32" fillId="0" borderId="0" applyFont="0" applyFill="0" applyBorder="0" applyAlignment="0" applyProtection="0"/>
    <xf numFmtId="175" fontId="3" fillId="0" borderId="0" applyFont="0" applyFill="0" applyBorder="0" applyAlignment="0" applyProtection="0"/>
    <xf numFmtId="175" fontId="32" fillId="0" borderId="0" applyFont="0" applyFill="0" applyBorder="0" applyAlignment="0" applyProtection="0"/>
    <xf numFmtId="175" fontId="3" fillId="0" borderId="0" applyFont="0" applyFill="0" applyBorder="0" applyAlignment="0" applyProtection="0"/>
    <xf numFmtId="175" fontId="32" fillId="0" borderId="0" applyFont="0" applyFill="0" applyBorder="0" applyAlignment="0" applyProtection="0"/>
    <xf numFmtId="175" fontId="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0" fontId="23" fillId="0" borderId="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5" fontId="3" fillId="0" borderId="0" applyFont="0" applyFill="0" applyBorder="0" applyAlignment="0" applyProtection="0"/>
    <xf numFmtId="0" fontId="23" fillId="0" borderId="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35"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5" fillId="0" borderId="55" applyNumberFormat="0" applyAlignment="0" applyProtection="0">
      <alignment horizontal="left" vertical="center"/>
    </xf>
    <xf numFmtId="0" fontId="65" fillId="0" borderId="56">
      <alignment horizontal="left" vertical="center"/>
    </xf>
    <xf numFmtId="0" fontId="23" fillId="0" borderId="0"/>
    <xf numFmtId="0" fontId="23" fillId="0" borderId="0"/>
    <xf numFmtId="0" fontId="23" fillId="0" borderId="0"/>
    <xf numFmtId="0" fontId="23" fillId="0" borderId="0"/>
    <xf numFmtId="0" fontId="23" fillId="0" borderId="0"/>
    <xf numFmtId="0" fontId="36" fillId="0" borderId="17"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21"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24"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9" fillId="49" borderId="15"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78" fillId="78" borderId="0"/>
    <xf numFmtId="0" fontId="23" fillId="0" borderId="0"/>
    <xf numFmtId="0" fontId="23" fillId="0" borderId="0"/>
    <xf numFmtId="0" fontId="50" fillId="0" borderId="28" applyNumberFormat="0" applyFill="0" applyAlignment="0" applyProtection="0"/>
    <xf numFmtId="0" fontId="23" fillId="0" borderId="0"/>
    <xf numFmtId="0" fontId="23" fillId="0" borderId="0"/>
    <xf numFmtId="0" fontId="23" fillId="0" borderId="0"/>
    <xf numFmtId="0" fontId="23" fillId="0" borderId="0"/>
    <xf numFmtId="0" fontId="53" fillId="4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56"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3" fillId="0" borderId="0"/>
    <xf numFmtId="0" fontId="23" fillId="0" borderId="0"/>
    <xf numFmtId="0" fontId="3" fillId="0" borderId="0"/>
    <xf numFmtId="0" fontId="2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3" fillId="0" borderId="0"/>
    <xf numFmtId="0" fontId="23" fillId="0" borderId="0"/>
    <xf numFmtId="0" fontId="2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57" fillId="40" borderId="30"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3" fillId="0" borderId="0"/>
    <xf numFmtId="0" fontId="3" fillId="8" borderId="8"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3"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3" fillId="0" borderId="0"/>
    <xf numFmtId="0" fontId="23" fillId="0" borderId="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4" fillId="40" borderId="3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58" fillId="71" borderId="31"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77" fillId="0" borderId="0">
      <alignment horizontal="center" wrapText="1"/>
      <protection locked="0"/>
    </xf>
    <xf numFmtId="14" fontId="77" fillId="0" borderId="0">
      <alignment horizontal="center" wrapText="1"/>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32"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2" fillId="0" borderId="0"/>
    <xf numFmtId="0" fontId="23" fillId="0" borderId="0"/>
    <xf numFmtId="0" fontId="2" fillId="0" borderId="0"/>
    <xf numFmtId="0" fontId="23" fillId="0" borderId="0"/>
    <xf numFmtId="0" fontId="2" fillId="0" borderId="0"/>
    <xf numFmtId="43" fontId="23" fillId="0" borderId="0" applyFont="0" applyFill="0" applyBorder="0" applyAlignment="0" applyProtection="0"/>
    <xf numFmtId="0" fontId="22" fillId="0" borderId="0"/>
    <xf numFmtId="171" fontId="23" fillId="0" borderId="0" applyFill="0" applyBorder="0" applyAlignment="0" applyProtection="0"/>
    <xf numFmtId="0" fontId="22" fillId="0" borderId="0"/>
    <xf numFmtId="0" fontId="1" fillId="0" borderId="0"/>
    <xf numFmtId="0" fontId="1" fillId="0" borderId="0"/>
    <xf numFmtId="168" fontId="23" fillId="0" borderId="0" applyFill="0" applyBorder="0" applyAlignment="0" applyProtection="0"/>
  </cellStyleXfs>
  <cellXfs count="956">
    <xf numFmtId="0" fontId="0" fillId="0" borderId="0" xfId="0"/>
    <xf numFmtId="0" fontId="66" fillId="0" borderId="0" xfId="38175" applyFont="1" applyBorder="1"/>
    <xf numFmtId="0" fontId="67" fillId="0" borderId="0" xfId="38176" applyFont="1" applyAlignment="1">
      <alignment horizontal="center"/>
    </xf>
    <xf numFmtId="0" fontId="66" fillId="0" borderId="0" xfId="38176" applyFont="1"/>
    <xf numFmtId="0" fontId="64" fillId="0" borderId="0" xfId="38175" applyFont="1" applyBorder="1"/>
    <xf numFmtId="0" fontId="64" fillId="0" borderId="0" xfId="38175" applyFont="1" applyBorder="1" applyAlignment="1">
      <alignment horizontal="center"/>
    </xf>
    <xf numFmtId="0" fontId="64" fillId="0" borderId="0" xfId="38176" applyFont="1"/>
    <xf numFmtId="0" fontId="63" fillId="75" borderId="10" xfId="38177" applyFont="1" applyFill="1" applyBorder="1" applyAlignment="1">
      <alignment horizontal="center" wrapText="1"/>
    </xf>
    <xf numFmtId="0" fontId="63" fillId="75" borderId="10" xfId="38175" applyFont="1" applyFill="1" applyBorder="1" applyAlignment="1">
      <alignment horizontal="center" wrapText="1"/>
    </xf>
    <xf numFmtId="0" fontId="63" fillId="0" borderId="0" xfId="38176" applyFont="1" applyAlignment="1">
      <alignment horizontal="center" wrapText="1"/>
    </xf>
    <xf numFmtId="0" fontId="63" fillId="75" borderId="10" xfId="38177" applyFont="1" applyFill="1" applyBorder="1" applyAlignment="1">
      <alignment horizontal="center" vertical="top"/>
    </xf>
    <xf numFmtId="0" fontId="63" fillId="75" borderId="10" xfId="38175" applyFont="1" applyFill="1" applyBorder="1" applyAlignment="1">
      <alignment vertical="center"/>
    </xf>
    <xf numFmtId="0" fontId="63" fillId="75" borderId="10" xfId="38175" applyFont="1" applyFill="1" applyBorder="1" applyAlignment="1">
      <alignment horizontal="center" vertical="center"/>
    </xf>
    <xf numFmtId="0" fontId="63" fillId="0" borderId="0" xfId="38176" applyFont="1" applyAlignment="1">
      <alignment vertical="center"/>
    </xf>
    <xf numFmtId="0" fontId="63" fillId="76" borderId="10" xfId="38177" applyFont="1" applyFill="1" applyBorder="1" applyAlignment="1">
      <alignment horizontal="center" vertical="top"/>
    </xf>
    <xf numFmtId="0" fontId="63" fillId="76" borderId="10" xfId="38175" applyFont="1" applyFill="1" applyBorder="1" applyAlignment="1">
      <alignment horizontal="left" vertical="top" wrapText="1"/>
    </xf>
    <xf numFmtId="0" fontId="64" fillId="0" borderId="10" xfId="38175" applyFont="1" applyBorder="1"/>
    <xf numFmtId="0" fontId="64" fillId="0" borderId="10" xfId="38175" applyFont="1" applyBorder="1" applyAlignment="1">
      <alignment horizontal="center" vertical="top" wrapText="1"/>
    </xf>
    <xf numFmtId="0" fontId="64" fillId="0" borderId="10" xfId="38175" applyFont="1" applyBorder="1" applyAlignment="1">
      <alignment horizontal="center"/>
    </xf>
    <xf numFmtId="0" fontId="64" fillId="0" borderId="10" xfId="38175" applyFont="1" applyBorder="1" applyAlignment="1">
      <alignment horizontal="center" wrapText="1"/>
    </xf>
    <xf numFmtId="0" fontId="64" fillId="0" borderId="10" xfId="38175" applyFont="1" applyFill="1" applyBorder="1" applyAlignment="1">
      <alignment horizontal="center" wrapText="1"/>
    </xf>
    <xf numFmtId="0" fontId="64" fillId="0" borderId="10" xfId="38177" applyFont="1" applyBorder="1" applyAlignment="1">
      <alignment horizontal="center" vertical="top"/>
    </xf>
    <xf numFmtId="0" fontId="64" fillId="0" borderId="10" xfId="38177" applyFont="1" applyBorder="1" applyAlignment="1">
      <alignment horizontal="center" vertical="top" wrapText="1"/>
    </xf>
    <xf numFmtId="0" fontId="64" fillId="0" borderId="14" xfId="38176" applyFont="1" applyFill="1" applyBorder="1" applyAlignment="1">
      <alignment vertical="top" wrapText="1"/>
    </xf>
    <xf numFmtId="0" fontId="64" fillId="0" borderId="10" xfId="38175" applyFont="1" applyBorder="1" applyAlignment="1">
      <alignment vertical="top" wrapText="1"/>
    </xf>
    <xf numFmtId="15" fontId="64" fillId="0" borderId="10" xfId="38175" applyNumberFormat="1" applyFont="1" applyBorder="1" applyAlignment="1">
      <alignment horizontal="center" vertical="center" wrapText="1"/>
    </xf>
    <xf numFmtId="0" fontId="66" fillId="0" borderId="10" xfId="38175" applyFont="1" applyBorder="1" applyAlignment="1">
      <alignment horizontal="center"/>
    </xf>
    <xf numFmtId="0" fontId="66" fillId="0" borderId="10" xfId="38175" applyFont="1" applyBorder="1" applyAlignment="1">
      <alignment horizontal="center" vertical="top" wrapText="1"/>
    </xf>
    <xf numFmtId="0" fontId="66" fillId="0" borderId="10" xfId="38175" applyFont="1" applyBorder="1" applyAlignment="1">
      <alignment horizontal="center" vertical="top"/>
    </xf>
    <xf numFmtId="0" fontId="66" fillId="0" borderId="10" xfId="38175" applyFont="1" applyFill="1" applyBorder="1" applyAlignment="1">
      <alignment horizontal="center" vertical="top" wrapText="1"/>
    </xf>
    <xf numFmtId="0" fontId="66" fillId="0" borderId="10" xfId="38175" applyFont="1" applyBorder="1" applyAlignment="1">
      <alignment horizontal="center" vertical="center" wrapText="1"/>
    </xf>
    <xf numFmtId="0" fontId="66" fillId="0" borderId="10" xfId="38175" applyFont="1" applyBorder="1"/>
    <xf numFmtId="0" fontId="64" fillId="0" borderId="10" xfId="38176" applyFont="1" applyFill="1" applyBorder="1" applyAlignment="1">
      <alignment vertical="top" wrapText="1"/>
    </xf>
    <xf numFmtId="0" fontId="66" fillId="0" borderId="10" xfId="38175" applyFont="1" applyBorder="1" applyAlignment="1">
      <alignment horizontal="center" vertical="center"/>
    </xf>
    <xf numFmtId="0" fontId="66" fillId="0" borderId="10" xfId="38175" applyFont="1" applyFill="1" applyBorder="1" applyAlignment="1">
      <alignment horizontal="center" vertical="center"/>
    </xf>
    <xf numFmtId="0" fontId="23" fillId="0" borderId="0" xfId="38176" applyFont="1" applyAlignment="1">
      <alignment horizontal="left" vertical="top" wrapText="1"/>
    </xf>
    <xf numFmtId="15" fontId="64" fillId="0" borderId="10" xfId="38175" applyNumberFormat="1" applyFont="1" applyBorder="1" applyAlignment="1">
      <alignment horizontal="center" vertical="top" wrapText="1"/>
    </xf>
    <xf numFmtId="0" fontId="23" fillId="0" borderId="10" xfId="38176" applyFont="1" applyBorder="1" applyAlignment="1">
      <alignment horizontal="left" vertical="top" wrapText="1"/>
    </xf>
    <xf numFmtId="0" fontId="66" fillId="0" borderId="10" xfId="38175" applyFont="1" applyFill="1" applyBorder="1" applyAlignment="1">
      <alignment horizontal="center" vertical="center" wrapText="1"/>
    </xf>
    <xf numFmtId="0" fontId="63" fillId="76" borderId="10" xfId="38177" applyFont="1" applyFill="1" applyBorder="1" applyAlignment="1">
      <alignment horizontal="center" vertical="top" wrapText="1"/>
    </xf>
    <xf numFmtId="0" fontId="63" fillId="76" borderId="10" xfId="38175" applyFont="1" applyFill="1" applyBorder="1" applyAlignment="1">
      <alignment vertical="top" wrapText="1"/>
    </xf>
    <xf numFmtId="0" fontId="66" fillId="0" borderId="10" xfId="38175" applyFont="1" applyBorder="1" applyAlignment="1">
      <alignment horizontal="center" wrapText="1"/>
    </xf>
    <xf numFmtId="0" fontId="66" fillId="0" borderId="10" xfId="38175" applyFont="1" applyFill="1" applyBorder="1" applyAlignment="1">
      <alignment horizontal="center" wrapText="1"/>
    </xf>
    <xf numFmtId="0" fontId="66" fillId="0" borderId="10" xfId="38175" applyFont="1" applyBorder="1" applyAlignment="1">
      <alignment vertical="top" wrapText="1"/>
    </xf>
    <xf numFmtId="0" fontId="66" fillId="0" borderId="10" xfId="38175" applyFont="1" applyBorder="1" applyAlignment="1">
      <alignment vertical="top"/>
    </xf>
    <xf numFmtId="0" fontId="66" fillId="0" borderId="38" xfId="38178" applyFont="1" applyBorder="1" applyAlignment="1" applyProtection="1">
      <alignment horizontal="center" vertical="top" wrapText="1"/>
      <protection locked="0"/>
    </xf>
    <xf numFmtId="0" fontId="66" fillId="0" borderId="38" xfId="38178" applyFont="1" applyFill="1" applyBorder="1" applyAlignment="1" applyProtection="1">
      <alignment horizontal="center" vertical="top" wrapText="1"/>
      <protection locked="0"/>
    </xf>
    <xf numFmtId="0" fontId="64" fillId="76" borderId="10" xfId="38177" applyFont="1" applyFill="1" applyBorder="1" applyAlignment="1">
      <alignment horizontal="center" vertical="top"/>
    </xf>
    <xf numFmtId="0" fontId="64" fillId="0" borderId="10" xfId="38175" applyFont="1" applyBorder="1" applyAlignment="1">
      <alignment horizontal="center" vertical="top"/>
    </xf>
    <xf numFmtId="0" fontId="64" fillId="0" borderId="10" xfId="38175" applyFont="1" applyFill="1" applyBorder="1" applyAlignment="1">
      <alignment horizontal="left" vertical="top" wrapText="1"/>
    </xf>
    <xf numFmtId="1" fontId="66" fillId="0" borderId="10" xfId="38175" applyNumberFormat="1" applyFont="1" applyBorder="1" applyAlignment="1">
      <alignment horizontal="center" vertical="top" wrapText="1"/>
    </xf>
    <xf numFmtId="15" fontId="64" fillId="0" borderId="10" xfId="38175" quotePrefix="1" applyNumberFormat="1" applyFont="1" applyBorder="1" applyAlignment="1">
      <alignment horizontal="center" vertical="top" wrapText="1"/>
    </xf>
    <xf numFmtId="0" fontId="66" fillId="0" borderId="10" xfId="38175" applyFont="1" applyBorder="1" applyAlignment="1">
      <alignment vertical="center" wrapText="1"/>
    </xf>
    <xf numFmtId="0" fontId="66" fillId="0" borderId="10" xfId="38175" applyFont="1" applyBorder="1" applyAlignment="1">
      <alignment vertical="center"/>
    </xf>
    <xf numFmtId="0" fontId="64" fillId="0" borderId="0" xfId="38176" applyFont="1" applyAlignment="1">
      <alignment vertical="center"/>
    </xf>
    <xf numFmtId="0" fontId="66" fillId="0" borderId="10" xfId="38175" applyFont="1" applyBorder="1" applyAlignment="1">
      <alignment wrapText="1"/>
    </xf>
    <xf numFmtId="0" fontId="63" fillId="76" borderId="10" xfId="38177" applyFont="1" applyFill="1" applyBorder="1" applyAlignment="1">
      <alignment horizontal="center" vertical="center"/>
    </xf>
    <xf numFmtId="0" fontId="63" fillId="76" borderId="10" xfId="38175" applyFont="1" applyFill="1" applyBorder="1" applyAlignment="1">
      <alignment horizontal="left" vertical="center" wrapText="1"/>
    </xf>
    <xf numFmtId="0" fontId="64" fillId="0" borderId="10" xfId="38175" applyFont="1" applyBorder="1" applyAlignment="1">
      <alignment vertical="center"/>
    </xf>
    <xf numFmtId="0" fontId="64" fillId="0" borderId="10" xfId="38175" applyFont="1" applyBorder="1" applyAlignment="1">
      <alignment horizontal="center" vertical="center"/>
    </xf>
    <xf numFmtId="0" fontId="66" fillId="0" borderId="0" xfId="38176" applyFont="1" applyAlignment="1">
      <alignment vertical="center"/>
    </xf>
    <xf numFmtId="0" fontId="64" fillId="0" borderId="10" xfId="38175" applyFont="1" applyFill="1" applyBorder="1" applyAlignment="1">
      <alignment vertical="top" wrapText="1"/>
    </xf>
    <xf numFmtId="15" fontId="64" fillId="0" borderId="10" xfId="38179" applyNumberFormat="1" applyFont="1" applyFill="1" applyBorder="1" applyAlignment="1" applyProtection="1">
      <alignment horizontal="center" vertical="top" wrapText="1"/>
    </xf>
    <xf numFmtId="0" fontId="66" fillId="0" borderId="10" xfId="38175" applyNumberFormat="1" applyFont="1" applyBorder="1" applyAlignment="1">
      <alignment horizontal="center" vertical="center"/>
    </xf>
    <xf numFmtId="10" fontId="66" fillId="0" borderId="10" xfId="38175" applyNumberFormat="1" applyFont="1" applyBorder="1" applyAlignment="1">
      <alignment horizontal="center" vertical="center" wrapText="1"/>
    </xf>
    <xf numFmtId="0" fontId="64" fillId="0" borderId="10" xfId="38179" applyNumberFormat="1" applyFont="1" applyFill="1" applyBorder="1" applyAlignment="1" applyProtection="1">
      <alignment horizontal="center" vertical="top" wrapText="1"/>
    </xf>
    <xf numFmtId="0" fontId="64" fillId="0" borderId="0" xfId="38177" applyFont="1" applyAlignment="1">
      <alignment horizontal="left" vertical="top" wrapText="1"/>
    </xf>
    <xf numFmtId="0" fontId="64" fillId="0" borderId="0" xfId="38177" applyFont="1" applyAlignment="1">
      <alignment horizontal="center" vertical="top" wrapText="1"/>
    </xf>
    <xf numFmtId="0" fontId="64" fillId="0" borderId="0" xfId="38176" applyFont="1" applyAlignment="1">
      <alignment horizontal="left" vertical="top" wrapText="1"/>
    </xf>
    <xf numFmtId="0" fontId="64" fillId="0" borderId="0" xfId="38176" applyFont="1" applyAlignment="1">
      <alignment horizontal="center"/>
    </xf>
    <xf numFmtId="0" fontId="64" fillId="0" borderId="0" xfId="38176" applyFont="1" applyAlignment="1">
      <alignment horizontal="center" wrapText="1"/>
    </xf>
    <xf numFmtId="0" fontId="64" fillId="0" borderId="0" xfId="38177" applyFont="1" applyAlignment="1">
      <alignment horizontal="center" vertical="top"/>
    </xf>
    <xf numFmtId="0" fontId="64" fillId="0" borderId="0" xfId="38176" applyFont="1" applyBorder="1" applyAlignment="1"/>
    <xf numFmtId="0" fontId="64" fillId="75" borderId="38" xfId="38176" applyFont="1" applyFill="1" applyBorder="1" applyAlignment="1">
      <alignment horizontal="center" wrapText="1"/>
    </xf>
    <xf numFmtId="0" fontId="63" fillId="75" borderId="38" xfId="38176" applyFont="1" applyFill="1" applyBorder="1" applyAlignment="1">
      <alignment horizontal="center" wrapText="1"/>
    </xf>
    <xf numFmtId="0" fontId="63" fillId="75" borderId="38" xfId="38176" applyFont="1" applyFill="1" applyBorder="1" applyAlignment="1">
      <alignment horizontal="center" vertical="center" wrapText="1"/>
    </xf>
    <xf numFmtId="0" fontId="64" fillId="75" borderId="38" xfId="38176" applyFont="1" applyFill="1" applyBorder="1" applyAlignment="1">
      <alignment horizontal="center" vertical="center"/>
    </xf>
    <xf numFmtId="0" fontId="63" fillId="75" borderId="38" xfId="38176" applyNumberFormat="1" applyFont="1" applyFill="1" applyBorder="1" applyAlignment="1">
      <alignment horizontal="center" vertical="center"/>
    </xf>
    <xf numFmtId="0" fontId="63" fillId="75" borderId="38" xfId="38176" applyFont="1" applyFill="1" applyBorder="1" applyAlignment="1">
      <alignment horizontal="left" vertical="top" wrapText="1"/>
    </xf>
    <xf numFmtId="0" fontId="63" fillId="75" borderId="38" xfId="38176" applyFont="1" applyFill="1" applyBorder="1" applyAlignment="1">
      <alignment vertical="center"/>
    </xf>
    <xf numFmtId="0" fontId="63" fillId="75" borderId="38" xfId="38176" applyFont="1" applyFill="1" applyBorder="1" applyAlignment="1">
      <alignment horizontal="center" vertical="center"/>
    </xf>
    <xf numFmtId="0" fontId="63" fillId="76" borderId="38" xfId="38176" applyFont="1" applyFill="1" applyBorder="1" applyAlignment="1">
      <alignment horizontal="center" vertical="top"/>
    </xf>
    <xf numFmtId="0" fontId="64" fillId="76" borderId="38" xfId="38176" applyNumberFormat="1" applyFont="1" applyFill="1" applyBorder="1" applyAlignment="1">
      <alignment horizontal="center" vertical="top"/>
    </xf>
    <xf numFmtId="0" fontId="63" fillId="76" borderId="40" xfId="38176" applyFont="1" applyFill="1" applyBorder="1" applyAlignment="1">
      <alignment horizontal="left" vertical="top" wrapText="1"/>
    </xf>
    <xf numFmtId="0" fontId="63" fillId="0" borderId="38" xfId="38176" applyFont="1" applyBorder="1" applyAlignment="1">
      <alignment horizontal="left" vertical="top" wrapText="1"/>
    </xf>
    <xf numFmtId="0" fontId="63" fillId="0" borderId="38" xfId="38176" applyFont="1" applyBorder="1" applyAlignment="1">
      <alignment horizontal="center" vertical="center" wrapText="1"/>
    </xf>
    <xf numFmtId="0" fontId="69" fillId="0" borderId="38" xfId="38176" applyFont="1" applyBorder="1" applyAlignment="1">
      <alignment horizontal="center" vertical="center"/>
    </xf>
    <xf numFmtId="0" fontId="66" fillId="0" borderId="38" xfId="38176" applyFont="1" applyFill="1" applyBorder="1" applyAlignment="1">
      <alignment horizontal="center" vertical="center"/>
    </xf>
    <xf numFmtId="0" fontId="69" fillId="0" borderId="38" xfId="38176" applyFont="1" applyBorder="1" applyAlignment="1">
      <alignment vertical="center"/>
    </xf>
    <xf numFmtId="0" fontId="69" fillId="0" borderId="0" xfId="38176" applyFont="1" applyAlignment="1">
      <alignment vertical="center"/>
    </xf>
    <xf numFmtId="0" fontId="64" fillId="0" borderId="38" xfId="38176" applyFont="1" applyBorder="1" applyAlignment="1">
      <alignment horizontal="center" vertical="top"/>
    </xf>
    <xf numFmtId="0" fontId="64" fillId="0" borderId="38" xfId="38176" applyNumberFormat="1" applyFont="1" applyBorder="1" applyAlignment="1">
      <alignment horizontal="center" vertical="top"/>
    </xf>
    <xf numFmtId="0" fontId="64" fillId="0" borderId="38" xfId="38176" applyFont="1" applyBorder="1" applyAlignment="1">
      <alignment horizontal="left" vertical="top" wrapText="1"/>
    </xf>
    <xf numFmtId="0" fontId="64" fillId="0" borderId="38" xfId="38176" applyFont="1" applyBorder="1" applyAlignment="1">
      <alignment horizontal="center" vertical="center" wrapText="1"/>
    </xf>
    <xf numFmtId="0" fontId="66" fillId="0" borderId="38" xfId="38176" applyFont="1" applyBorder="1" applyAlignment="1">
      <alignment horizontal="center" vertical="center" wrapText="1"/>
    </xf>
    <xf numFmtId="0" fontId="66" fillId="0" borderId="38" xfId="38176" applyFont="1" applyBorder="1" applyAlignment="1">
      <alignment horizontal="center" vertical="center"/>
    </xf>
    <xf numFmtId="0" fontId="66" fillId="0" borderId="0" xfId="38176" applyFont="1" applyFill="1" applyAlignment="1">
      <alignment vertical="center" wrapText="1"/>
    </xf>
    <xf numFmtId="0" fontId="66" fillId="0" borderId="38" xfId="38176" applyFont="1" applyBorder="1" applyAlignment="1">
      <alignment vertical="center"/>
    </xf>
    <xf numFmtId="0" fontId="64" fillId="0" borderId="13" xfId="38176" applyFont="1" applyFill="1" applyBorder="1" applyAlignment="1">
      <alignment vertical="top" wrapText="1"/>
    </xf>
    <xf numFmtId="0" fontId="64" fillId="0" borderId="38" xfId="38183" applyFont="1" applyBorder="1" applyAlignment="1">
      <alignment horizontal="left" vertical="top" wrapText="1"/>
    </xf>
    <xf numFmtId="0" fontId="64" fillId="0" borderId="38" xfId="38183" applyFont="1" applyBorder="1" applyAlignment="1">
      <alignment horizontal="center" vertical="center" wrapText="1"/>
    </xf>
    <xf numFmtId="0" fontId="66" fillId="0" borderId="38" xfId="38183" applyFont="1" applyBorder="1" applyAlignment="1">
      <alignment horizontal="center" vertical="center"/>
    </xf>
    <xf numFmtId="0" fontId="66" fillId="0" borderId="38" xfId="38183" applyFont="1" applyFill="1" applyBorder="1" applyAlignment="1">
      <alignment horizontal="center" vertical="center"/>
    </xf>
    <xf numFmtId="0" fontId="66" fillId="0" borderId="38" xfId="38183" applyFont="1" applyBorder="1" applyAlignment="1">
      <alignment horizontal="center" vertical="center" wrapText="1"/>
    </xf>
    <xf numFmtId="0" fontId="64" fillId="0" borderId="41" xfId="38176" applyNumberFormat="1" applyFont="1" applyBorder="1" applyAlignment="1">
      <alignment horizontal="center" vertical="top"/>
    </xf>
    <xf numFmtId="0" fontId="64" fillId="0" borderId="42" xfId="38176" applyFont="1" applyBorder="1" applyAlignment="1">
      <alignment horizontal="left" vertical="top" wrapText="1"/>
    </xf>
    <xf numFmtId="0" fontId="66" fillId="0" borderId="38" xfId="38176" applyFont="1" applyFill="1" applyBorder="1" applyAlignment="1">
      <alignment horizontal="center" vertical="center" wrapText="1"/>
    </xf>
    <xf numFmtId="15" fontId="64" fillId="0" borderId="38" xfId="38176" quotePrefix="1" applyNumberFormat="1" applyFont="1" applyBorder="1" applyAlignment="1">
      <alignment horizontal="center" vertical="center" wrapText="1"/>
    </xf>
    <xf numFmtId="15" fontId="66" fillId="0" borderId="38" xfId="38176" quotePrefix="1" applyNumberFormat="1" applyFont="1" applyBorder="1" applyAlignment="1">
      <alignment horizontal="center" vertical="center" wrapText="1"/>
    </xf>
    <xf numFmtId="0" fontId="66" fillId="0" borderId="0" xfId="38176" applyFont="1" applyAlignment="1">
      <alignment horizontal="center" vertical="top" wrapText="1"/>
    </xf>
    <xf numFmtId="15" fontId="66" fillId="0" borderId="38" xfId="38176" applyNumberFormat="1" applyFont="1" applyBorder="1" applyAlignment="1">
      <alignment horizontal="center" vertical="center"/>
    </xf>
    <xf numFmtId="0" fontId="63" fillId="76" borderId="0" xfId="38176" applyFont="1" applyFill="1" applyAlignment="1">
      <alignment horizontal="left" vertical="top" wrapText="1"/>
    </xf>
    <xf numFmtId="0" fontId="64" fillId="0" borderId="38" xfId="38176" applyFont="1" applyBorder="1" applyAlignment="1">
      <alignment horizontal="center" vertical="top" wrapText="1"/>
    </xf>
    <xf numFmtId="15" fontId="66" fillId="0" borderId="38" xfId="38176" applyNumberFormat="1" applyFont="1" applyBorder="1" applyAlignment="1">
      <alignment horizontal="center" vertical="center" wrapText="1"/>
    </xf>
    <xf numFmtId="0" fontId="64" fillId="0" borderId="38" xfId="38176" applyFont="1" applyFill="1" applyBorder="1" applyAlignment="1">
      <alignment horizontal="center" vertical="top"/>
    </xf>
    <xf numFmtId="0" fontId="64" fillId="0" borderId="41" xfId="38176" applyNumberFormat="1" applyFont="1" applyFill="1" applyBorder="1" applyAlignment="1">
      <alignment horizontal="center" vertical="top"/>
    </xf>
    <xf numFmtId="0" fontId="64" fillId="0" borderId="38" xfId="38176" applyFont="1" applyFill="1" applyBorder="1" applyAlignment="1">
      <alignment horizontal="left" vertical="top" wrapText="1"/>
    </xf>
    <xf numFmtId="0" fontId="64" fillId="0" borderId="38" xfId="38176" applyFont="1" applyFill="1" applyBorder="1" applyAlignment="1">
      <alignment horizontal="center" vertical="center" wrapText="1"/>
    </xf>
    <xf numFmtId="0" fontId="66" fillId="0" borderId="38" xfId="38176" applyFont="1" applyFill="1" applyBorder="1" applyAlignment="1">
      <alignment vertical="center"/>
    </xf>
    <xf numFmtId="0" fontId="69" fillId="0" borderId="0" xfId="38176" applyFont="1" applyFill="1" applyAlignment="1">
      <alignment vertical="center"/>
    </xf>
    <xf numFmtId="0" fontId="63" fillId="76" borderId="38" xfId="38176" applyFont="1" applyFill="1" applyBorder="1" applyAlignment="1">
      <alignment horizontal="left" vertical="top" wrapText="1"/>
    </xf>
    <xf numFmtId="0" fontId="66" fillId="0" borderId="0" xfId="38176" applyFont="1" applyAlignment="1">
      <alignment horizontal="center" vertical="center" wrapText="1"/>
    </xf>
    <xf numFmtId="0" fontId="66" fillId="0" borderId="10" xfId="38176" applyFont="1" applyBorder="1" applyAlignment="1">
      <alignment vertical="center" wrapText="1"/>
    </xf>
    <xf numFmtId="0" fontId="66" fillId="0" borderId="43" xfId="38176" applyFont="1" applyBorder="1" applyAlignment="1">
      <alignment horizontal="center" vertical="center"/>
    </xf>
    <xf numFmtId="0" fontId="66" fillId="0" borderId="10" xfId="38176" applyFont="1" applyBorder="1" applyAlignment="1">
      <alignment horizontal="center" vertical="center" wrapText="1"/>
    </xf>
    <xf numFmtId="0" fontId="66" fillId="0" borderId="42" xfId="38176" applyFont="1" applyBorder="1" applyAlignment="1">
      <alignment vertical="center"/>
    </xf>
    <xf numFmtId="0" fontId="66" fillId="0" borderId="44" xfId="38176" applyFont="1" applyBorder="1" applyAlignment="1">
      <alignment horizontal="center" vertical="center" wrapText="1"/>
    </xf>
    <xf numFmtId="0" fontId="63" fillId="76" borderId="45" xfId="38176" applyFont="1" applyFill="1" applyBorder="1" applyAlignment="1">
      <alignment horizontal="left" vertical="top" wrapText="1"/>
    </xf>
    <xf numFmtId="0" fontId="64" fillId="0" borderId="41" xfId="38176" applyFont="1" applyBorder="1" applyAlignment="1">
      <alignment horizontal="center" vertical="top"/>
    </xf>
    <xf numFmtId="0" fontId="64" fillId="0" borderId="45" xfId="38176" applyFont="1" applyBorder="1" applyAlignment="1">
      <alignment horizontal="left" vertical="top" wrapText="1"/>
    </xf>
    <xf numFmtId="0" fontId="64" fillId="0" borderId="46" xfId="38176" applyFont="1" applyBorder="1" applyAlignment="1">
      <alignment horizontal="left" vertical="top" wrapText="1"/>
    </xf>
    <xf numFmtId="0" fontId="64" fillId="0" borderId="42" xfId="38176" applyFont="1" applyFill="1" applyBorder="1" applyAlignment="1">
      <alignment horizontal="left" vertical="top" wrapText="1"/>
    </xf>
    <xf numFmtId="0" fontId="64" fillId="0" borderId="38" xfId="38176" applyFont="1" applyBorder="1" applyAlignment="1">
      <alignment horizontal="left" vertical="center" wrapText="1"/>
    </xf>
    <xf numFmtId="0" fontId="66" fillId="0" borderId="38" xfId="38186" applyFont="1" applyBorder="1" applyAlignment="1">
      <alignment horizontal="center" vertical="center" wrapText="1"/>
    </xf>
    <xf numFmtId="0" fontId="66" fillId="0" borderId="0" xfId="38176" applyFont="1" applyAlignment="1">
      <alignment horizontal="center"/>
    </xf>
    <xf numFmtId="0" fontId="66" fillId="0" borderId="0" xfId="38176" applyFont="1" applyAlignment="1">
      <alignment horizontal="left" vertical="top" wrapText="1"/>
    </xf>
    <xf numFmtId="0" fontId="66" fillId="0" borderId="0" xfId="38176" applyFont="1" applyAlignment="1">
      <alignment horizontal="center" vertical="center"/>
    </xf>
    <xf numFmtId="0" fontId="66" fillId="0" borderId="0" xfId="38176" applyFont="1" applyFill="1" applyAlignment="1">
      <alignment horizontal="center"/>
    </xf>
    <xf numFmtId="0" fontId="64" fillId="0" borderId="0" xfId="38176" applyFont="1" applyAlignment="1">
      <alignment horizontal="center" vertical="center"/>
    </xf>
    <xf numFmtId="0" fontId="67" fillId="0" borderId="0" xfId="38178" applyFont="1" applyAlignment="1">
      <alignment horizontal="center"/>
    </xf>
    <xf numFmtId="0" fontId="66" fillId="0" borderId="0" xfId="38178" applyFont="1"/>
    <xf numFmtId="0" fontId="64" fillId="0" borderId="0" xfId="38178" applyFont="1" applyAlignment="1"/>
    <xf numFmtId="0" fontId="64" fillId="0" borderId="0" xfId="38178" applyFont="1"/>
    <xf numFmtId="0" fontId="63" fillId="75" borderId="38" xfId="38178" applyFont="1" applyFill="1" applyBorder="1" applyAlignment="1">
      <alignment horizontal="center" wrapText="1"/>
    </xf>
    <xf numFmtId="0" fontId="63" fillId="75" borderId="38" xfId="38178" applyFont="1" applyFill="1" applyBorder="1" applyAlignment="1">
      <alignment wrapText="1"/>
    </xf>
    <xf numFmtId="0" fontId="63" fillId="0" borderId="0" xfId="38178" applyFont="1" applyAlignment="1">
      <alignment wrapText="1"/>
    </xf>
    <xf numFmtId="0" fontId="63" fillId="75" borderId="38" xfId="38178" applyFont="1" applyFill="1" applyBorder="1" applyAlignment="1">
      <alignment horizontal="center"/>
    </xf>
    <xf numFmtId="0" fontId="63" fillId="75" borderId="38" xfId="38178" applyFont="1" applyFill="1" applyBorder="1"/>
    <xf numFmtId="0" fontId="63" fillId="75" borderId="45" xfId="38178" applyFont="1" applyFill="1" applyBorder="1"/>
    <xf numFmtId="0" fontId="63" fillId="0" borderId="0" xfId="38178" applyFont="1"/>
    <xf numFmtId="0" fontId="63" fillId="76" borderId="38" xfId="38178" applyFont="1" applyFill="1" applyBorder="1" applyAlignment="1">
      <alignment horizontal="center" vertical="top"/>
    </xf>
    <xf numFmtId="0" fontId="64" fillId="76" borderId="41" xfId="38178" applyFont="1" applyFill="1" applyBorder="1" applyAlignment="1">
      <alignment horizontal="center" vertical="top"/>
    </xf>
    <xf numFmtId="0" fontId="63" fillId="76" borderId="10" xfId="38178" applyFont="1" applyFill="1" applyBorder="1" applyAlignment="1">
      <alignment horizontal="left" vertical="top" wrapText="1"/>
    </xf>
    <xf numFmtId="0" fontId="64" fillId="0" borderId="42" xfId="38178" applyFont="1" applyBorder="1" applyAlignment="1">
      <alignment horizontal="center" vertical="top" wrapText="1"/>
    </xf>
    <xf numFmtId="0" fontId="64" fillId="0" borderId="38" xfId="38178" applyFont="1" applyBorder="1" applyAlignment="1">
      <alignment horizontal="center" vertical="center" wrapText="1"/>
    </xf>
    <xf numFmtId="0" fontId="64" fillId="0" borderId="38" xfId="38178" applyFont="1" applyFill="1" applyBorder="1" applyAlignment="1">
      <alignment horizontal="center" vertical="center" wrapText="1"/>
    </xf>
    <xf numFmtId="0" fontId="64" fillId="0" borderId="38" xfId="38178" applyFont="1" applyBorder="1"/>
    <xf numFmtId="0" fontId="64" fillId="0" borderId="38" xfId="38178" applyFont="1" applyBorder="1" applyAlignment="1">
      <alignment horizontal="center" vertical="top"/>
    </xf>
    <xf numFmtId="0" fontId="64" fillId="0" borderId="38" xfId="38178" applyFont="1" applyFill="1" applyBorder="1" applyAlignment="1">
      <alignment horizontal="center" vertical="top" wrapText="1"/>
    </xf>
    <xf numFmtId="9" fontId="66" fillId="0" borderId="38" xfId="38178" applyNumberFormat="1" applyFont="1" applyBorder="1" applyAlignment="1">
      <alignment horizontal="center" vertical="center" wrapText="1"/>
    </xf>
    <xf numFmtId="9" fontId="66" fillId="0" borderId="38" xfId="38178" applyNumberFormat="1" applyFont="1" applyFill="1" applyBorder="1" applyAlignment="1">
      <alignment horizontal="center" vertical="center" wrapText="1"/>
    </xf>
    <xf numFmtId="0" fontId="66" fillId="0" borderId="38" xfId="38178" applyFont="1" applyBorder="1"/>
    <xf numFmtId="0" fontId="64" fillId="0" borderId="38" xfId="38178" applyFont="1" applyBorder="1" applyAlignment="1">
      <alignment horizontal="center" vertical="top" wrapText="1"/>
    </xf>
    <xf numFmtId="0" fontId="66" fillId="0" borderId="38" xfId="38178" applyFont="1" applyBorder="1" applyAlignment="1">
      <alignment horizontal="center" vertical="center" wrapText="1"/>
    </xf>
    <xf numFmtId="174" fontId="66" fillId="0" borderId="38" xfId="38178" applyNumberFormat="1" applyFont="1" applyBorder="1" applyAlignment="1">
      <alignment horizontal="center" vertical="center" wrapText="1"/>
    </xf>
    <xf numFmtId="0" fontId="64" fillId="76" borderId="38" xfId="38178" applyFont="1" applyFill="1" applyBorder="1" applyAlignment="1">
      <alignment horizontal="center" vertical="top"/>
    </xf>
    <xf numFmtId="0" fontId="63" fillId="76" borderId="38" xfId="38178" applyFont="1" applyFill="1" applyBorder="1" applyAlignment="1">
      <alignment horizontal="left" vertical="top" wrapText="1"/>
    </xf>
    <xf numFmtId="0" fontId="66" fillId="0" borderId="38" xfId="38178" applyFont="1" applyFill="1" applyBorder="1" applyAlignment="1">
      <alignment horizontal="center" vertical="center" wrapText="1"/>
    </xf>
    <xf numFmtId="0" fontId="66" fillId="0" borderId="38" xfId="38178" applyNumberFormat="1" applyFont="1" applyBorder="1" applyAlignment="1">
      <alignment horizontal="center" vertical="center" wrapText="1"/>
    </xf>
    <xf numFmtId="0" fontId="63" fillId="76" borderId="38" xfId="38178" applyFont="1" applyFill="1" applyBorder="1" applyAlignment="1">
      <alignment vertical="top"/>
    </xf>
    <xf numFmtId="0" fontId="64" fillId="0" borderId="38" xfId="38178" applyFont="1" applyBorder="1" applyAlignment="1">
      <alignment horizontal="center"/>
    </xf>
    <xf numFmtId="0" fontId="66" fillId="0" borderId="38" xfId="38178" applyFont="1" applyBorder="1" applyAlignment="1">
      <alignment horizontal="center"/>
    </xf>
    <xf numFmtId="0" fontId="66" fillId="0" borderId="38" xfId="38178" applyFont="1" applyFill="1" applyBorder="1" applyAlignment="1">
      <alignment horizontal="center"/>
    </xf>
    <xf numFmtId="0" fontId="64" fillId="0" borderId="38" xfId="38178" applyFont="1" applyFill="1" applyBorder="1" applyAlignment="1">
      <alignment horizontal="left" vertical="top" wrapText="1"/>
    </xf>
    <xf numFmtId="15" fontId="66" fillId="0" borderId="38" xfId="38178" applyNumberFormat="1" applyFont="1" applyBorder="1" applyAlignment="1">
      <alignment horizontal="center" vertical="center" wrapText="1"/>
    </xf>
    <xf numFmtId="1" fontId="64" fillId="0" borderId="38" xfId="38178" applyNumberFormat="1" applyFont="1" applyFill="1" applyBorder="1" applyAlignment="1">
      <alignment horizontal="center" vertical="top" wrapText="1"/>
    </xf>
    <xf numFmtId="1" fontId="66" fillId="0" borderId="38" xfId="38178" applyNumberFormat="1" applyFont="1" applyFill="1" applyBorder="1" applyAlignment="1">
      <alignment horizontal="center" vertical="center" wrapText="1"/>
    </xf>
    <xf numFmtId="9" fontId="66" fillId="0" borderId="38" xfId="38178" applyNumberFormat="1" applyFont="1" applyBorder="1" applyAlignment="1">
      <alignment horizontal="center" vertical="top" wrapText="1"/>
    </xf>
    <xf numFmtId="0" fontId="64" fillId="0" borderId="38" xfId="38178" applyFont="1" applyFill="1" applyBorder="1" applyAlignment="1">
      <alignment horizontal="center" vertical="top"/>
    </xf>
    <xf numFmtId="0" fontId="63" fillId="76" borderId="10" xfId="38181" applyFont="1" applyFill="1" applyBorder="1" applyAlignment="1">
      <alignment horizontal="center" vertical="top" wrapText="1"/>
    </xf>
    <xf numFmtId="0" fontId="64" fillId="76" borderId="10" xfId="38181" applyFont="1" applyFill="1" applyBorder="1" applyAlignment="1">
      <alignment horizontal="center" vertical="top" wrapText="1"/>
    </xf>
    <xf numFmtId="0" fontId="63" fillId="76" borderId="38" xfId="38178" applyFont="1" applyFill="1" applyBorder="1" applyAlignment="1">
      <alignment vertical="top" wrapText="1"/>
    </xf>
    <xf numFmtId="1" fontId="66" fillId="0" borderId="38" xfId="38178" applyNumberFormat="1" applyFont="1" applyBorder="1" applyAlignment="1">
      <alignment horizontal="center" vertical="top" wrapText="1"/>
    </xf>
    <xf numFmtId="1" fontId="66" fillId="0" borderId="45" xfId="38178" applyNumberFormat="1" applyFont="1" applyBorder="1" applyAlignment="1">
      <alignment horizontal="center" vertical="top" wrapText="1"/>
    </xf>
    <xf numFmtId="1" fontId="66" fillId="0" borderId="38" xfId="38178" applyNumberFormat="1" applyFont="1" applyFill="1" applyBorder="1" applyAlignment="1">
      <alignment horizontal="center" vertical="top" wrapText="1"/>
    </xf>
    <xf numFmtId="0" fontId="64" fillId="0" borderId="10" xfId="38181" applyFont="1" applyBorder="1" applyAlignment="1">
      <alignment horizontal="center" vertical="top" wrapText="1"/>
    </xf>
    <xf numFmtId="0" fontId="64" fillId="0" borderId="38" xfId="38178" applyFont="1" applyFill="1" applyBorder="1" applyAlignment="1">
      <alignment vertical="top" wrapText="1"/>
    </xf>
    <xf numFmtId="1" fontId="66" fillId="0" borderId="41" xfId="38178" applyNumberFormat="1" applyFont="1" applyBorder="1" applyAlignment="1">
      <alignment horizontal="center" vertical="top" wrapText="1"/>
    </xf>
    <xf numFmtId="0" fontId="70" fillId="0" borderId="40" xfId="38176" applyFont="1" applyBorder="1" applyAlignment="1">
      <alignment horizontal="center" vertical="center" wrapText="1"/>
    </xf>
    <xf numFmtId="1" fontId="66" fillId="0" borderId="42" xfId="38178" applyNumberFormat="1" applyFont="1" applyBorder="1" applyAlignment="1">
      <alignment horizontal="center" vertical="top" wrapText="1"/>
    </xf>
    <xf numFmtId="0" fontId="71" fillId="0" borderId="40" xfId="38176" applyFont="1" applyFill="1" applyBorder="1" applyAlignment="1">
      <alignment horizontal="center" vertical="center" wrapText="1"/>
    </xf>
    <xf numFmtId="1" fontId="66" fillId="0" borderId="47" xfId="38178" applyNumberFormat="1" applyFont="1" applyBorder="1" applyAlignment="1">
      <alignment horizontal="center" vertical="top" wrapText="1"/>
    </xf>
    <xf numFmtId="1" fontId="66" fillId="0" borderId="46" xfId="38178" applyNumberFormat="1" applyFont="1" applyBorder="1" applyAlignment="1">
      <alignment horizontal="center" vertical="top" wrapText="1"/>
    </xf>
    <xf numFmtId="0" fontId="64" fillId="0" borderId="38" xfId="38178" applyFont="1" applyBorder="1" applyAlignment="1">
      <alignment vertical="top" wrapText="1"/>
    </xf>
    <xf numFmtId="1" fontId="66" fillId="0" borderId="10" xfId="38178" applyNumberFormat="1" applyFont="1" applyBorder="1" applyAlignment="1">
      <alignment horizontal="center" vertical="top" wrapText="1"/>
    </xf>
    <xf numFmtId="1" fontId="66" fillId="0" borderId="44" xfId="38178" applyNumberFormat="1" applyFont="1" applyBorder="1" applyAlignment="1">
      <alignment horizontal="center" vertical="top" wrapText="1"/>
    </xf>
    <xf numFmtId="0" fontId="72" fillId="0" borderId="48" xfId="38176" applyFont="1" applyFill="1" applyBorder="1" applyAlignment="1">
      <alignment horizontal="center" vertical="center" wrapText="1"/>
    </xf>
    <xf numFmtId="0" fontId="66" fillId="0" borderId="38" xfId="38178" applyFont="1" applyBorder="1" applyAlignment="1">
      <alignment horizontal="center" vertical="top" wrapText="1"/>
    </xf>
    <xf numFmtId="2" fontId="64" fillId="0" borderId="10" xfId="38181" applyNumberFormat="1" applyFont="1" applyBorder="1" applyAlignment="1">
      <alignment horizontal="center" vertical="top" wrapText="1"/>
    </xf>
    <xf numFmtId="0" fontId="64" fillId="0" borderId="11" xfId="38176" applyFont="1" applyFill="1" applyBorder="1" applyAlignment="1">
      <alignment vertical="top" wrapText="1"/>
    </xf>
    <xf numFmtId="0" fontId="72" fillId="0" borderId="48" xfId="38176" applyFont="1" applyFill="1" applyBorder="1" applyAlignment="1">
      <alignment horizontal="center" vertical="top" wrapText="1"/>
    </xf>
    <xf numFmtId="0" fontId="66" fillId="0" borderId="0" xfId="38178" applyFont="1" applyFill="1"/>
    <xf numFmtId="0" fontId="64" fillId="0" borderId="0" xfId="38178" applyFont="1" applyFill="1"/>
    <xf numFmtId="2" fontId="64" fillId="0" borderId="10" xfId="38182" applyNumberFormat="1" applyFont="1" applyBorder="1" applyAlignment="1">
      <alignment horizontal="center" vertical="top" wrapText="1"/>
    </xf>
    <xf numFmtId="0" fontId="64" fillId="0" borderId="10" xfId="38182" applyFont="1" applyBorder="1" applyAlignment="1">
      <alignment horizontal="center" vertical="top" wrapText="1"/>
    </xf>
    <xf numFmtId="0" fontId="64" fillId="0" borderId="0" xfId="35774" applyFont="1" applyAlignment="1">
      <alignment wrapText="1"/>
    </xf>
    <xf numFmtId="0" fontId="64" fillId="0" borderId="38" xfId="38180" applyFont="1" applyBorder="1" applyAlignment="1">
      <alignment horizontal="center" vertical="top" wrapText="1"/>
    </xf>
    <xf numFmtId="0" fontId="66" fillId="0" borderId="38" xfId="38180" applyFont="1" applyBorder="1" applyAlignment="1">
      <alignment horizontal="center" vertical="top" wrapText="1"/>
    </xf>
    <xf numFmtId="1" fontId="66" fillId="0" borderId="38" xfId="38180" applyNumberFormat="1" applyFont="1" applyBorder="1" applyAlignment="1">
      <alignment horizontal="center" vertical="top" wrapText="1"/>
    </xf>
    <xf numFmtId="0" fontId="66" fillId="0" borderId="0" xfId="38180" applyFont="1" applyFill="1"/>
    <xf numFmtId="0" fontId="63" fillId="76" borderId="10" xfId="38181" applyFont="1" applyFill="1" applyBorder="1" applyAlignment="1">
      <alignment horizontal="center" vertical="top"/>
    </xf>
    <xf numFmtId="0" fontId="64" fillId="76" borderId="10" xfId="38181" applyFont="1" applyFill="1" applyBorder="1" applyAlignment="1">
      <alignment horizontal="center" vertical="top"/>
    </xf>
    <xf numFmtId="0" fontId="64" fillId="0" borderId="10" xfId="38181" applyFont="1" applyBorder="1" applyAlignment="1">
      <alignment horizontal="center" vertical="top"/>
    </xf>
    <xf numFmtId="0" fontId="72" fillId="0" borderId="40" xfId="38176" applyFont="1" applyBorder="1" applyAlignment="1">
      <alignment horizontal="center" vertical="center" wrapText="1"/>
    </xf>
    <xf numFmtId="0" fontId="72" fillId="0" borderId="48" xfId="38176" applyFont="1" applyBorder="1" applyAlignment="1">
      <alignment horizontal="center" vertical="center" wrapText="1"/>
    </xf>
    <xf numFmtId="0" fontId="72" fillId="0" borderId="0" xfId="38176" applyFont="1" applyAlignment="1">
      <alignment horizontal="center" vertical="center" wrapText="1"/>
    </xf>
    <xf numFmtId="0" fontId="66" fillId="0" borderId="38" xfId="38178" applyFont="1" applyFill="1" applyBorder="1" applyAlignment="1">
      <alignment horizontal="center" vertical="top" wrapText="1"/>
    </xf>
    <xf numFmtId="1" fontId="64" fillId="0" borderId="38" xfId="38178" applyNumberFormat="1" applyFont="1" applyBorder="1" applyAlignment="1">
      <alignment horizontal="center" vertical="top" wrapText="1"/>
    </xf>
    <xf numFmtId="0" fontId="56" fillId="0" borderId="38" xfId="38176" applyFont="1" applyBorder="1" applyAlignment="1">
      <alignment horizontal="center" vertical="center" wrapText="1"/>
    </xf>
    <xf numFmtId="0" fontId="56" fillId="0" borderId="0" xfId="38176" applyFont="1" applyAlignment="1">
      <alignment horizontal="center" vertical="center" wrapText="1"/>
    </xf>
    <xf numFmtId="9" fontId="66" fillId="0" borderId="38" xfId="38178" applyNumberFormat="1" applyFont="1" applyBorder="1" applyAlignment="1">
      <alignment horizontal="center" vertical="top"/>
    </xf>
    <xf numFmtId="0" fontId="66" fillId="0" borderId="38" xfId="38178" applyFont="1" applyBorder="1" applyAlignment="1">
      <alignment horizontal="center" vertical="center"/>
    </xf>
    <xf numFmtId="0" fontId="64" fillId="0" borderId="41" xfId="38178" applyFont="1" applyBorder="1" applyAlignment="1">
      <alignment horizontal="center" vertical="top"/>
    </xf>
    <xf numFmtId="1" fontId="64" fillId="0" borderId="42" xfId="38178" applyNumberFormat="1" applyFont="1" applyBorder="1" applyAlignment="1">
      <alignment horizontal="center" vertical="top" wrapText="1"/>
    </xf>
    <xf numFmtId="1" fontId="66" fillId="0" borderId="38" xfId="38178" applyNumberFormat="1" applyFont="1" applyBorder="1" applyAlignment="1">
      <alignment horizontal="center" vertical="top"/>
    </xf>
    <xf numFmtId="1" fontId="66" fillId="0" borderId="38" xfId="38178" applyNumberFormat="1" applyFont="1" applyFill="1" applyBorder="1" applyAlignment="1">
      <alignment horizontal="center" vertical="top"/>
    </xf>
    <xf numFmtId="0" fontId="64" fillId="0" borderId="0" xfId="38178" applyFont="1" applyAlignment="1">
      <alignment horizontal="center"/>
    </xf>
    <xf numFmtId="0" fontId="64" fillId="0" borderId="0" xfId="38178" applyFont="1" applyAlignment="1">
      <alignment horizontal="left" vertical="top" wrapText="1"/>
    </xf>
    <xf numFmtId="0" fontId="64" fillId="0" borderId="0" xfId="38178" applyFont="1" applyAlignment="1">
      <alignment horizontal="center" vertical="top" wrapText="1"/>
    </xf>
    <xf numFmtId="0" fontId="64" fillId="0" borderId="0" xfId="38178" applyFont="1" applyFill="1" applyAlignment="1">
      <alignment horizontal="center"/>
    </xf>
    <xf numFmtId="0" fontId="67" fillId="0" borderId="0" xfId="38185" applyFont="1" applyAlignment="1">
      <alignment horizontal="center"/>
    </xf>
    <xf numFmtId="0" fontId="66" fillId="0" borderId="0" xfId="38178" applyFont="1" applyAlignment="1"/>
    <xf numFmtId="0" fontId="64" fillId="0" borderId="0" xfId="38185" applyFont="1" applyAlignment="1"/>
    <xf numFmtId="0" fontId="63" fillId="75" borderId="38" xfId="38185" applyFont="1" applyFill="1" applyBorder="1" applyAlignment="1">
      <alignment horizontal="center" vertical="center" wrapText="1"/>
    </xf>
    <xf numFmtId="0" fontId="63" fillId="75" borderId="38" xfId="38185" applyFont="1" applyFill="1" applyBorder="1" applyAlignment="1">
      <alignment wrapText="1"/>
    </xf>
    <xf numFmtId="0" fontId="63" fillId="75" borderId="38" xfId="38185" applyFont="1" applyFill="1" applyBorder="1" applyAlignment="1">
      <alignment horizontal="center" wrapText="1"/>
    </xf>
    <xf numFmtId="0" fontId="63" fillId="0" borderId="0" xfId="38185" applyFont="1" applyAlignment="1">
      <alignment wrapText="1"/>
    </xf>
    <xf numFmtId="0" fontId="63" fillId="75" borderId="38" xfId="38185" applyFont="1" applyFill="1" applyBorder="1" applyAlignment="1">
      <alignment horizontal="center" vertical="center"/>
    </xf>
    <xf numFmtId="0" fontId="63" fillId="75" borderId="45" xfId="38185" applyFont="1" applyFill="1" applyBorder="1"/>
    <xf numFmtId="0" fontId="63" fillId="75" borderId="38" xfId="38185" applyFont="1" applyFill="1" applyBorder="1" applyAlignment="1">
      <alignment horizontal="center"/>
    </xf>
    <xf numFmtId="0" fontId="63" fillId="75" borderId="38" xfId="38185" applyFont="1" applyFill="1" applyBorder="1"/>
    <xf numFmtId="0" fontId="63" fillId="0" borderId="0" xfId="38185" applyFont="1"/>
    <xf numFmtId="0" fontId="63" fillId="76" borderId="38" xfId="38185" applyFont="1" applyFill="1" applyBorder="1" applyAlignment="1">
      <alignment horizontal="center" vertical="top"/>
    </xf>
    <xf numFmtId="0" fontId="64" fillId="76" borderId="41" xfId="38185" applyFont="1" applyFill="1" applyBorder="1" applyAlignment="1">
      <alignment horizontal="center" vertical="top"/>
    </xf>
    <xf numFmtId="0" fontId="63" fillId="76" borderId="10" xfId="38185" applyFont="1" applyFill="1" applyBorder="1" applyAlignment="1">
      <alignment horizontal="left" vertical="top" wrapText="1"/>
    </xf>
    <xf numFmtId="0" fontId="64" fillId="0" borderId="42" xfId="38185" applyFont="1" applyBorder="1" applyAlignment="1">
      <alignment horizontal="left" vertical="top" wrapText="1"/>
    </xf>
    <xf numFmtId="0" fontId="66" fillId="0" borderId="38" xfId="38185" applyFont="1" applyBorder="1" applyAlignment="1">
      <alignment horizontal="center" vertical="top" wrapText="1"/>
    </xf>
    <xf numFmtId="0" fontId="66" fillId="0" borderId="38" xfId="38185" applyFont="1" applyFill="1" applyBorder="1" applyAlignment="1">
      <alignment horizontal="center" vertical="top" wrapText="1"/>
    </xf>
    <xf numFmtId="0" fontId="23" fillId="0" borderId="0" xfId="38185"/>
    <xf numFmtId="0" fontId="63" fillId="77" borderId="38" xfId="38185" applyFont="1" applyFill="1" applyBorder="1" applyAlignment="1">
      <alignment horizontal="center" vertical="top"/>
    </xf>
    <xf numFmtId="0" fontId="64" fillId="77" borderId="41" xfId="38185" applyFont="1" applyFill="1" applyBorder="1" applyAlignment="1">
      <alignment horizontal="center" vertical="top"/>
    </xf>
    <xf numFmtId="0" fontId="64" fillId="77" borderId="10" xfId="38185" applyFont="1" applyFill="1" applyBorder="1" applyAlignment="1">
      <alignment horizontal="left" vertical="top" wrapText="1"/>
    </xf>
    <xf numFmtId="9" fontId="66" fillId="0" borderId="38" xfId="38185" applyNumberFormat="1" applyFont="1" applyBorder="1" applyAlignment="1">
      <alignment horizontal="center" vertical="top" wrapText="1"/>
    </xf>
    <xf numFmtId="0" fontId="66" fillId="0" borderId="38" xfId="38185" applyFont="1" applyBorder="1" applyAlignment="1">
      <alignment horizontal="center" vertical="center" wrapText="1"/>
    </xf>
    <xf numFmtId="0" fontId="66" fillId="0" borderId="38" xfId="38185" applyFont="1" applyFill="1" applyBorder="1" applyAlignment="1">
      <alignment horizontal="center" vertical="center" wrapText="1"/>
    </xf>
    <xf numFmtId="0" fontId="64" fillId="0" borderId="38" xfId="38185" applyFont="1" applyBorder="1" applyAlignment="1">
      <alignment horizontal="center" vertical="top"/>
    </xf>
    <xf numFmtId="0" fontId="64" fillId="0" borderId="41" xfId="38185" applyFont="1" applyBorder="1" applyAlignment="1">
      <alignment horizontal="center" vertical="top"/>
    </xf>
    <xf numFmtId="0" fontId="64" fillId="0" borderId="38" xfId="38185" applyFont="1" applyBorder="1" applyAlignment="1">
      <alignment horizontal="left" vertical="top" wrapText="1"/>
    </xf>
    <xf numFmtId="1" fontId="66" fillId="0" borderId="38" xfId="38185" applyNumberFormat="1" applyFont="1" applyFill="1" applyBorder="1" applyAlignment="1">
      <alignment horizontal="center" vertical="top" wrapText="1"/>
    </xf>
    <xf numFmtId="1" fontId="66" fillId="0" borderId="38" xfId="38185" applyNumberFormat="1" applyFont="1" applyBorder="1" applyAlignment="1">
      <alignment horizontal="center" vertical="top" wrapText="1"/>
    </xf>
    <xf numFmtId="0" fontId="63" fillId="76" borderId="38" xfId="38185" applyFont="1" applyFill="1" applyBorder="1" applyAlignment="1">
      <alignment horizontal="center" vertical="center"/>
    </xf>
    <xf numFmtId="0" fontId="64" fillId="76" borderId="38" xfId="38185" applyFont="1" applyFill="1" applyBorder="1" applyAlignment="1">
      <alignment horizontal="center" vertical="center"/>
    </xf>
    <xf numFmtId="0" fontId="63" fillId="76" borderId="38" xfId="38185" applyFont="1" applyFill="1" applyBorder="1" applyAlignment="1">
      <alignment horizontal="left" vertical="top" wrapText="1"/>
    </xf>
    <xf numFmtId="0" fontId="64" fillId="0" borderId="0" xfId="38185" applyFont="1"/>
    <xf numFmtId="0" fontId="64" fillId="0" borderId="38" xfId="38185" applyFont="1" applyFill="1" applyBorder="1" applyAlignment="1">
      <alignment horizontal="left" vertical="top" wrapText="1"/>
    </xf>
    <xf numFmtId="9" fontId="66" fillId="0" borderId="38" xfId="38185" applyNumberFormat="1" applyFont="1" applyFill="1" applyBorder="1" applyAlignment="1">
      <alignment horizontal="center" vertical="top" wrapText="1"/>
    </xf>
    <xf numFmtId="0" fontId="66" fillId="0" borderId="0" xfId="38185" applyFont="1"/>
    <xf numFmtId="0" fontId="64" fillId="76" borderId="38" xfId="38185" applyFont="1" applyFill="1" applyBorder="1" applyAlignment="1">
      <alignment horizontal="center" vertical="top"/>
    </xf>
    <xf numFmtId="16" fontId="66" fillId="0" borderId="38" xfId="38185" applyNumberFormat="1" applyFont="1" applyBorder="1" applyAlignment="1">
      <alignment horizontal="center" vertical="top" wrapText="1"/>
    </xf>
    <xf numFmtId="0" fontId="66" fillId="0" borderId="0" xfId="38176" applyFont="1" applyFill="1" applyAlignment="1">
      <alignment horizontal="center" wrapText="1"/>
    </xf>
    <xf numFmtId="0" fontId="66" fillId="0" borderId="10" xfId="38176" applyFont="1" applyFill="1" applyBorder="1" applyAlignment="1">
      <alignment horizontal="center" wrapText="1"/>
    </xf>
    <xf numFmtId="0" fontId="66" fillId="0" borderId="38" xfId="38185" applyNumberFormat="1" applyFont="1" applyBorder="1" applyAlignment="1">
      <alignment horizontal="center" vertical="center" wrapText="1"/>
    </xf>
    <xf numFmtId="9" fontId="66" fillId="0" borderId="38" xfId="38185" applyNumberFormat="1" applyFont="1" applyBorder="1" applyAlignment="1">
      <alignment horizontal="center" vertical="center" wrapText="1"/>
    </xf>
    <xf numFmtId="1" fontId="66" fillId="0" borderId="38" xfId="38185" applyNumberFormat="1" applyFont="1" applyFill="1" applyBorder="1" applyAlignment="1">
      <alignment horizontal="center" vertical="center" wrapText="1"/>
    </xf>
    <xf numFmtId="9" fontId="66" fillId="0" borderId="38" xfId="38185" applyNumberFormat="1" applyFont="1" applyFill="1" applyBorder="1" applyAlignment="1">
      <alignment horizontal="center" vertical="center" wrapText="1"/>
    </xf>
    <xf numFmtId="0" fontId="64" fillId="0" borderId="45" xfId="38185" applyFont="1" applyBorder="1" applyAlignment="1">
      <alignment horizontal="left" vertical="top" wrapText="1"/>
    </xf>
    <xf numFmtId="9" fontId="66" fillId="0" borderId="45" xfId="38185" applyNumberFormat="1" applyFont="1" applyBorder="1" applyAlignment="1">
      <alignment horizontal="center" vertical="center" wrapText="1"/>
    </xf>
    <xf numFmtId="1" fontId="66" fillId="0" borderId="45" xfId="38185" applyNumberFormat="1" applyFont="1" applyFill="1" applyBorder="1" applyAlignment="1">
      <alignment horizontal="center" vertical="center" wrapText="1"/>
    </xf>
    <xf numFmtId="9" fontId="66" fillId="0" borderId="45" xfId="38185" applyNumberFormat="1" applyFont="1" applyFill="1" applyBorder="1" applyAlignment="1">
      <alignment horizontal="center" vertical="center" wrapText="1"/>
    </xf>
    <xf numFmtId="0" fontId="64" fillId="0" borderId="10" xfId="38178" applyFont="1" applyBorder="1" applyAlignment="1">
      <alignment vertical="top"/>
    </xf>
    <xf numFmtId="0" fontId="66" fillId="0" borderId="10" xfId="38178" applyFont="1" applyBorder="1" applyAlignment="1">
      <alignment horizontal="center" vertical="center" wrapText="1"/>
    </xf>
    <xf numFmtId="0" fontId="66" fillId="0" borderId="10" xfId="38178" applyFont="1" applyFill="1" applyBorder="1" applyAlignment="1">
      <alignment horizontal="center" vertical="center" wrapText="1"/>
    </xf>
    <xf numFmtId="0" fontId="64" fillId="76" borderId="44" xfId="38185" applyFont="1" applyFill="1" applyBorder="1" applyAlignment="1">
      <alignment horizontal="center" vertical="top"/>
    </xf>
    <xf numFmtId="0" fontId="63" fillId="76" borderId="44" xfId="38185" applyFont="1" applyFill="1" applyBorder="1" applyAlignment="1">
      <alignment horizontal="left" vertical="top" wrapText="1"/>
    </xf>
    <xf numFmtId="0" fontId="64" fillId="0" borderId="44" xfId="38185" applyFont="1" applyBorder="1" applyAlignment="1">
      <alignment horizontal="left" vertical="top" wrapText="1"/>
    </xf>
    <xf numFmtId="0" fontId="66" fillId="0" borderId="44" xfId="38185" applyFont="1" applyBorder="1" applyAlignment="1">
      <alignment horizontal="center" vertical="top" wrapText="1"/>
    </xf>
    <xf numFmtId="0" fontId="66" fillId="0" borderId="44" xfId="38185" applyFont="1" applyFill="1" applyBorder="1" applyAlignment="1">
      <alignment horizontal="center" vertical="top" wrapText="1"/>
    </xf>
    <xf numFmtId="174" fontId="66" fillId="0" borderId="38" xfId="38185" applyNumberFormat="1" applyFont="1" applyFill="1" applyBorder="1" applyAlignment="1">
      <alignment horizontal="center" vertical="top" wrapText="1"/>
    </xf>
    <xf numFmtId="1" fontId="66" fillId="0" borderId="38" xfId="38187" applyNumberFormat="1" applyFont="1" applyFill="1" applyBorder="1" applyAlignment="1" applyProtection="1">
      <alignment horizontal="center" vertical="top" wrapText="1"/>
    </xf>
    <xf numFmtId="0" fontId="66" fillId="0" borderId="38" xfId="38185" applyNumberFormat="1" applyFont="1" applyBorder="1" applyAlignment="1">
      <alignment horizontal="center" vertical="top" wrapText="1"/>
    </xf>
    <xf numFmtId="0" fontId="66" fillId="0" borderId="38" xfId="38185" applyNumberFormat="1" applyFont="1" applyFill="1" applyBorder="1" applyAlignment="1">
      <alignment horizontal="center" vertical="top" wrapText="1"/>
    </xf>
    <xf numFmtId="0" fontId="63" fillId="76" borderId="10" xfId="38186" applyFont="1" applyFill="1" applyBorder="1" applyAlignment="1">
      <alignment horizontal="center" vertical="top" wrapText="1"/>
    </xf>
    <xf numFmtId="170" fontId="64" fillId="76" borderId="42" xfId="38186" applyNumberFormat="1" applyFont="1" applyFill="1" applyBorder="1" applyAlignment="1">
      <alignment horizontal="center" vertical="top" wrapText="1"/>
    </xf>
    <xf numFmtId="0" fontId="63" fillId="76" borderId="38" xfId="38186" applyFont="1" applyFill="1" applyBorder="1" applyAlignment="1">
      <alignment horizontal="left" vertical="top" wrapText="1"/>
    </xf>
    <xf numFmtId="1" fontId="64" fillId="0" borderId="38" xfId="38186" applyNumberFormat="1" applyFont="1" applyBorder="1" applyAlignment="1">
      <alignment horizontal="center" vertical="top" wrapText="1"/>
    </xf>
    <xf numFmtId="1" fontId="66" fillId="0" borderId="38" xfId="38186" applyNumberFormat="1" applyFont="1" applyBorder="1" applyAlignment="1">
      <alignment horizontal="center" vertical="top" wrapText="1"/>
    </xf>
    <xf numFmtId="1" fontId="66" fillId="0" borderId="38" xfId="38186" applyNumberFormat="1" applyFont="1" applyBorder="1" applyAlignment="1">
      <alignment horizontal="center" vertical="top"/>
    </xf>
    <xf numFmtId="1" fontId="66" fillId="0" borderId="38" xfId="38186" applyNumberFormat="1" applyFont="1" applyFill="1" applyBorder="1" applyAlignment="1">
      <alignment horizontal="center" vertical="top" wrapText="1"/>
    </xf>
    <xf numFmtId="0" fontId="66" fillId="0" borderId="0" xfId="38186" applyFont="1"/>
    <xf numFmtId="0" fontId="64" fillId="0" borderId="10" xfId="38186" applyFont="1" applyBorder="1" applyAlignment="1">
      <alignment horizontal="center" vertical="top" wrapText="1"/>
    </xf>
    <xf numFmtId="0" fontId="64" fillId="0" borderId="42" xfId="38186" applyFont="1" applyBorder="1" applyAlignment="1">
      <alignment horizontal="center" vertical="top" wrapText="1"/>
    </xf>
    <xf numFmtId="0" fontId="64" fillId="0" borderId="38" xfId="38186" applyFont="1" applyBorder="1" applyAlignment="1">
      <alignment horizontal="left" vertical="top" wrapText="1"/>
    </xf>
    <xf numFmtId="1" fontId="64" fillId="0" borderId="38" xfId="38186" applyNumberFormat="1" applyFont="1" applyFill="1" applyBorder="1" applyAlignment="1">
      <alignment horizontal="center" vertical="top" wrapText="1"/>
    </xf>
    <xf numFmtId="1" fontId="66" fillId="0" borderId="38" xfId="38184" applyNumberFormat="1" applyFont="1" applyFill="1" applyBorder="1" applyAlignment="1">
      <alignment horizontal="center" vertical="top" wrapText="1"/>
    </xf>
    <xf numFmtId="9" fontId="64" fillId="0" borderId="38" xfId="38186" applyNumberFormat="1" applyFont="1" applyBorder="1" applyAlignment="1">
      <alignment horizontal="center" vertical="top" wrapText="1"/>
    </xf>
    <xf numFmtId="9" fontId="66" fillId="0" borderId="38" xfId="38186" applyNumberFormat="1" applyFont="1" applyBorder="1" applyAlignment="1">
      <alignment horizontal="center" vertical="top" wrapText="1"/>
    </xf>
    <xf numFmtId="0" fontId="66" fillId="0" borderId="38" xfId="38186" applyNumberFormat="1" applyFont="1" applyBorder="1" applyAlignment="1">
      <alignment horizontal="center" vertical="top" wrapText="1"/>
    </xf>
    <xf numFmtId="0" fontId="66" fillId="0" borderId="38" xfId="38186" applyNumberFormat="1" applyFont="1" applyFill="1" applyBorder="1" applyAlignment="1">
      <alignment horizontal="center" vertical="top" wrapText="1"/>
    </xf>
    <xf numFmtId="0" fontId="66" fillId="0" borderId="38" xfId="38186" applyNumberFormat="1" applyFont="1" applyBorder="1" applyAlignment="1">
      <alignment horizontal="center" vertical="top"/>
    </xf>
    <xf numFmtId="1" fontId="66" fillId="0" borderId="38" xfId="38186" applyNumberFormat="1" applyFont="1" applyBorder="1" applyAlignment="1">
      <alignment horizontal="center"/>
    </xf>
    <xf numFmtId="1" fontId="66" fillId="0" borderId="38" xfId="38186" applyNumberFormat="1" applyFont="1" applyBorder="1"/>
    <xf numFmtId="1" fontId="66" fillId="0" borderId="38" xfId="38186" applyNumberFormat="1" applyFont="1" applyFill="1" applyBorder="1" applyAlignment="1">
      <alignment horizontal="center" wrapText="1"/>
    </xf>
    <xf numFmtId="170" fontId="64" fillId="0" borderId="42" xfId="38186" applyNumberFormat="1" applyFont="1" applyBorder="1" applyAlignment="1">
      <alignment horizontal="center" vertical="top" wrapText="1"/>
    </xf>
    <xf numFmtId="1" fontId="66" fillId="0" borderId="45" xfId="38186" applyNumberFormat="1" applyFont="1" applyBorder="1" applyAlignment="1">
      <alignment horizontal="center" vertical="top" wrapText="1"/>
    </xf>
    <xf numFmtId="1" fontId="66" fillId="0" borderId="41" xfId="38186" applyNumberFormat="1" applyFont="1" applyBorder="1" applyAlignment="1">
      <alignment horizontal="center" vertical="top" wrapText="1"/>
    </xf>
    <xf numFmtId="0" fontId="66" fillId="0" borderId="10" xfId="38186" applyFont="1" applyBorder="1" applyAlignment="1">
      <alignment vertical="top"/>
    </xf>
    <xf numFmtId="1" fontId="66" fillId="0" borderId="42" xfId="38186" applyNumberFormat="1" applyFont="1" applyBorder="1" applyAlignment="1">
      <alignment horizontal="center" vertical="top" wrapText="1"/>
    </xf>
    <xf numFmtId="170" fontId="66" fillId="0" borderId="38" xfId="38186" applyNumberFormat="1" applyFont="1" applyBorder="1" applyAlignment="1">
      <alignment horizontal="center" vertical="top"/>
    </xf>
    <xf numFmtId="170" fontId="64" fillId="0" borderId="49" xfId="38186" applyNumberFormat="1" applyFont="1" applyBorder="1" applyAlignment="1">
      <alignment horizontal="center" vertical="top" wrapText="1"/>
    </xf>
    <xf numFmtId="1" fontId="66" fillId="0" borderId="38" xfId="38186" quotePrefix="1" applyNumberFormat="1" applyFont="1" applyBorder="1" applyAlignment="1">
      <alignment horizontal="center" vertical="center"/>
    </xf>
    <xf numFmtId="170" fontId="66" fillId="0" borderId="49" xfId="38186" applyNumberFormat="1" applyFont="1" applyBorder="1" applyAlignment="1">
      <alignment horizontal="center" vertical="top" wrapText="1"/>
    </xf>
    <xf numFmtId="1" fontId="66" fillId="0" borderId="38" xfId="38184" applyNumberFormat="1" applyFont="1" applyBorder="1" applyAlignment="1">
      <alignment horizontal="center" vertical="top" wrapText="1"/>
    </xf>
    <xf numFmtId="1" fontId="66" fillId="0" borderId="38" xfId="38184" applyNumberFormat="1" applyFont="1" applyFill="1" applyBorder="1" applyAlignment="1">
      <alignment horizontal="center" vertical="center" wrapText="1"/>
    </xf>
    <xf numFmtId="0" fontId="66" fillId="0" borderId="44" xfId="38186" applyFont="1" applyBorder="1" applyAlignment="1">
      <alignment horizontal="center" vertical="top" wrapText="1"/>
    </xf>
    <xf numFmtId="0" fontId="63" fillId="76" borderId="10" xfId="38186" applyFont="1" applyFill="1" applyBorder="1" applyAlignment="1">
      <alignment horizontal="center" vertical="top"/>
    </xf>
    <xf numFmtId="170" fontId="63" fillId="76" borderId="42" xfId="38186" applyNumberFormat="1" applyFont="1" applyFill="1" applyBorder="1" applyAlignment="1">
      <alignment horizontal="center" vertical="center"/>
    </xf>
    <xf numFmtId="0" fontId="63" fillId="76" borderId="38" xfId="38186" applyFont="1" applyFill="1" applyBorder="1" applyAlignment="1">
      <alignment vertical="top" wrapText="1"/>
    </xf>
    <xf numFmtId="0" fontId="64" fillId="0" borderId="38" xfId="38186" applyFont="1" applyBorder="1" applyAlignment="1">
      <alignment horizontal="left" wrapText="1"/>
    </xf>
    <xf numFmtId="0" fontId="66" fillId="0" borderId="38" xfId="38186" applyFont="1" applyBorder="1" applyAlignment="1">
      <alignment horizontal="center" vertical="top" wrapText="1"/>
    </xf>
    <xf numFmtId="0" fontId="66" fillId="0" borderId="38" xfId="38186" applyFont="1" applyBorder="1" applyAlignment="1">
      <alignment vertical="top" wrapText="1"/>
    </xf>
    <xf numFmtId="0" fontId="66" fillId="0" borderId="38" xfId="38186" applyFont="1" applyFill="1" applyBorder="1" applyAlignment="1">
      <alignment horizontal="center" wrapText="1"/>
    </xf>
    <xf numFmtId="0" fontId="66" fillId="0" borderId="38" xfId="38186" applyFont="1" applyBorder="1" applyAlignment="1">
      <alignment wrapText="1"/>
    </xf>
    <xf numFmtId="0" fontId="63" fillId="0" borderId="0" xfId="38186" applyFont="1"/>
    <xf numFmtId="0" fontId="64" fillId="0" borderId="38" xfId="38186" applyFont="1" applyBorder="1" applyAlignment="1">
      <alignment vertical="top" wrapText="1"/>
    </xf>
    <xf numFmtId="0" fontId="66" fillId="0" borderId="38" xfId="38186" applyFont="1" applyFill="1" applyBorder="1" applyAlignment="1">
      <alignment horizontal="center" vertical="top" wrapText="1"/>
    </xf>
    <xf numFmtId="0" fontId="64" fillId="0" borderId="0" xfId="38178" applyFont="1" applyAlignment="1">
      <alignment horizontal="center" vertical="center"/>
    </xf>
    <xf numFmtId="0" fontId="64" fillId="0" borderId="0" xfId="38178" applyFont="1" applyAlignment="1">
      <alignment horizontal="center" vertical="top"/>
    </xf>
    <xf numFmtId="0" fontId="66" fillId="0" borderId="0" xfId="38178" applyFont="1" applyAlignment="1">
      <alignment horizontal="center" vertical="top" wrapText="1"/>
    </xf>
    <xf numFmtId="0" fontId="64" fillId="0" borderId="0" xfId="38178" applyFont="1" applyBorder="1" applyAlignment="1"/>
    <xf numFmtId="0" fontId="63" fillId="75" borderId="10" xfId="38178" applyFont="1" applyFill="1" applyBorder="1" applyAlignment="1">
      <alignment horizontal="center" wrapText="1"/>
    </xf>
    <xf numFmtId="0" fontId="63" fillId="75" borderId="10" xfId="38178" applyFont="1" applyFill="1" applyBorder="1" applyAlignment="1">
      <alignment wrapText="1"/>
    </xf>
    <xf numFmtId="0" fontId="63" fillId="75" borderId="11" xfId="38178" applyFont="1" applyFill="1" applyBorder="1" applyAlignment="1">
      <alignment horizontal="center"/>
    </xf>
    <xf numFmtId="0" fontId="63" fillId="75" borderId="11" xfId="38178" applyFont="1" applyFill="1" applyBorder="1" applyAlignment="1">
      <alignment horizontal="center" vertical="top"/>
    </xf>
    <xf numFmtId="0" fontId="69" fillId="75" borderId="11" xfId="38178" applyFont="1" applyFill="1" applyBorder="1"/>
    <xf numFmtId="0" fontId="63" fillId="75" borderId="11" xfId="38178" applyFont="1" applyFill="1" applyBorder="1"/>
    <xf numFmtId="0" fontId="63" fillId="76" borderId="10" xfId="38178" applyFont="1" applyFill="1" applyBorder="1" applyAlignment="1">
      <alignment horizontal="center" vertical="top"/>
    </xf>
    <xf numFmtId="0" fontId="66" fillId="76" borderId="10" xfId="38178" applyFont="1" applyFill="1" applyBorder="1" applyAlignment="1">
      <alignment horizontal="center" vertical="top"/>
    </xf>
    <xf numFmtId="0" fontId="66" fillId="0" borderId="10" xfId="38178" applyFont="1" applyBorder="1" applyAlignment="1">
      <alignment horizontal="left" vertical="top" wrapText="1"/>
    </xf>
    <xf numFmtId="0" fontId="66" fillId="0" borderId="10" xfId="38178" applyFont="1" applyBorder="1"/>
    <xf numFmtId="0" fontId="68" fillId="0" borderId="0" xfId="38178"/>
    <xf numFmtId="0" fontId="64" fillId="0" borderId="10" xfId="38178" applyFont="1" applyFill="1" applyBorder="1" applyAlignment="1">
      <alignment horizontal="center" vertical="top"/>
    </xf>
    <xf numFmtId="0" fontId="66" fillId="0" borderId="10" xfId="38178" applyFont="1" applyFill="1" applyBorder="1" applyAlignment="1">
      <alignment horizontal="center" vertical="top"/>
    </xf>
    <xf numFmtId="0" fontId="64" fillId="0" borderId="10" xfId="38178" applyFont="1" applyFill="1" applyBorder="1" applyAlignment="1">
      <alignment horizontal="left" vertical="top" wrapText="1"/>
    </xf>
    <xf numFmtId="0" fontId="64" fillId="0" borderId="10" xfId="38178" applyFont="1" applyBorder="1" applyAlignment="1">
      <alignment horizontal="left" vertical="center" wrapText="1"/>
    </xf>
    <xf numFmtId="0" fontId="64" fillId="0" borderId="10" xfId="38178" applyFont="1" applyBorder="1" applyAlignment="1">
      <alignment horizontal="center" vertical="center" wrapText="1"/>
    </xf>
    <xf numFmtId="1" fontId="66" fillId="0" borderId="10" xfId="38176" applyNumberFormat="1" applyFont="1" applyBorder="1" applyAlignment="1">
      <alignment horizontal="center" vertical="top" wrapText="1"/>
    </xf>
    <xf numFmtId="1" fontId="66" fillId="0" borderId="10" xfId="38178" applyNumberFormat="1" applyFont="1" applyBorder="1" applyAlignment="1">
      <alignment horizontal="center" vertical="center" wrapText="1"/>
    </xf>
    <xf numFmtId="0" fontId="68" fillId="0" borderId="0" xfId="38178" applyFont="1"/>
    <xf numFmtId="0" fontId="64" fillId="0" borderId="10" xfId="38178" applyFont="1" applyBorder="1" applyAlignment="1">
      <alignment horizontal="center" vertical="top"/>
    </xf>
    <xf numFmtId="0" fontId="66" fillId="0" borderId="10" xfId="38178" applyFont="1" applyBorder="1" applyAlignment="1">
      <alignment horizontal="center" vertical="top"/>
    </xf>
    <xf numFmtId="0" fontId="64" fillId="0" borderId="10" xfId="38178" applyFont="1" applyBorder="1" applyAlignment="1">
      <alignment horizontal="left" vertical="top" wrapText="1"/>
    </xf>
    <xf numFmtId="0" fontId="64" fillId="0" borderId="10" xfId="38178" applyFont="1" applyFill="1" applyBorder="1" applyAlignment="1">
      <alignment horizontal="center" vertical="center" wrapText="1"/>
    </xf>
    <xf numFmtId="9" fontId="66" fillId="0" borderId="10" xfId="38178" applyNumberFormat="1" applyFont="1" applyBorder="1" applyAlignment="1">
      <alignment horizontal="center" vertical="center" wrapText="1"/>
    </xf>
    <xf numFmtId="0" fontId="73" fillId="0" borderId="0" xfId="38178" applyFont="1"/>
    <xf numFmtId="0" fontId="66" fillId="0" borderId="10" xfId="38178" applyFont="1" applyBorder="1" applyAlignment="1">
      <alignment horizontal="center" vertical="center"/>
    </xf>
    <xf numFmtId="0" fontId="64" fillId="0" borderId="10" xfId="38178" applyNumberFormat="1" applyFont="1" applyBorder="1" applyAlignment="1">
      <alignment horizontal="left" vertical="top" wrapText="1"/>
    </xf>
    <xf numFmtId="0" fontId="64" fillId="0" borderId="10" xfId="38178" applyFont="1" applyBorder="1"/>
    <xf numFmtId="0" fontId="73" fillId="0" borderId="10" xfId="38178" applyFont="1" applyBorder="1"/>
    <xf numFmtId="0" fontId="73" fillId="0" borderId="10" xfId="38178" applyFont="1" applyFill="1" applyBorder="1"/>
    <xf numFmtId="0" fontId="66" fillId="0" borderId="0" xfId="38178" applyFont="1" applyAlignment="1">
      <alignment vertical="top"/>
    </xf>
    <xf numFmtId="9" fontId="64" fillId="0" borderId="10" xfId="38178" applyNumberFormat="1" applyFont="1" applyBorder="1" applyAlignment="1">
      <alignment horizontal="center" vertical="center" wrapText="1"/>
    </xf>
    <xf numFmtId="0" fontId="64" fillId="0" borderId="10" xfId="38178" applyFont="1" applyBorder="1" applyAlignment="1">
      <alignment vertical="top" wrapText="1"/>
    </xf>
    <xf numFmtId="1" fontId="66" fillId="0" borderId="10" xfId="38178" applyNumberFormat="1" applyFont="1" applyFill="1" applyBorder="1" applyAlignment="1">
      <alignment horizontal="center" vertical="center" wrapText="1"/>
    </xf>
    <xf numFmtId="0" fontId="66" fillId="0" borderId="10" xfId="38178" applyFont="1" applyBorder="1" applyAlignment="1">
      <alignment horizontal="right" vertical="center" wrapText="1"/>
    </xf>
    <xf numFmtId="0" fontId="63" fillId="76" borderId="10" xfId="38176" applyFont="1" applyFill="1" applyBorder="1" applyAlignment="1">
      <alignment horizontal="center" vertical="top"/>
    </xf>
    <xf numFmtId="0" fontId="66" fillId="76" borderId="10" xfId="38176" applyFont="1" applyFill="1" applyBorder="1" applyAlignment="1">
      <alignment horizontal="center" vertical="top"/>
    </xf>
    <xf numFmtId="0" fontId="63" fillId="76" borderId="10" xfId="38176" applyFont="1" applyFill="1" applyBorder="1" applyAlignment="1">
      <alignment horizontal="left" vertical="top" wrapText="1"/>
    </xf>
    <xf numFmtId="1" fontId="64" fillId="0" borderId="10" xfId="38176" applyNumberFormat="1" applyFont="1" applyBorder="1" applyAlignment="1">
      <alignment horizontal="center" vertical="top" wrapText="1"/>
    </xf>
    <xf numFmtId="1" fontId="66" fillId="0" borderId="10" xfId="38176" applyNumberFormat="1" applyFont="1" applyFill="1" applyBorder="1" applyAlignment="1">
      <alignment horizontal="center" vertical="top" wrapText="1"/>
    </xf>
    <xf numFmtId="0" fontId="64" fillId="0" borderId="10" xfId="38176" applyFont="1" applyBorder="1" applyAlignment="1">
      <alignment horizontal="center" vertical="top"/>
    </xf>
    <xf numFmtId="0" fontId="66" fillId="0" borderId="10" xfId="38176" applyFont="1" applyBorder="1" applyAlignment="1">
      <alignment horizontal="center" vertical="top" wrapText="1"/>
    </xf>
    <xf numFmtId="0" fontId="64" fillId="0" borderId="10" xfId="38176" applyFont="1" applyFill="1" applyBorder="1" applyAlignment="1">
      <alignment horizontal="left" vertical="top" wrapText="1"/>
    </xf>
    <xf numFmtId="1" fontId="64" fillId="0" borderId="10" xfId="38176" applyNumberFormat="1" applyFont="1" applyFill="1" applyBorder="1" applyAlignment="1">
      <alignment horizontal="center" vertical="top" wrapText="1"/>
    </xf>
    <xf numFmtId="1" fontId="64" fillId="0" borderId="10" xfId="38176" applyNumberFormat="1" applyFont="1" applyFill="1" applyBorder="1" applyAlignment="1">
      <alignment horizontal="center" vertical="center" wrapText="1"/>
    </xf>
    <xf numFmtId="9" fontId="64" fillId="0" borderId="10" xfId="38176" applyNumberFormat="1" applyFont="1" applyBorder="1" applyAlignment="1">
      <alignment horizontal="center" vertical="top" wrapText="1"/>
    </xf>
    <xf numFmtId="1" fontId="66" fillId="0" borderId="10" xfId="38176" applyNumberFormat="1" applyFont="1" applyBorder="1" applyAlignment="1">
      <alignment horizontal="center" vertical="center" wrapText="1"/>
    </xf>
    <xf numFmtId="1" fontId="66" fillId="0" borderId="10" xfId="38176" applyNumberFormat="1" applyFont="1" applyFill="1" applyBorder="1" applyAlignment="1">
      <alignment horizontal="center" vertical="center" wrapText="1"/>
    </xf>
    <xf numFmtId="1" fontId="64" fillId="0" borderId="10" xfId="38176" applyNumberFormat="1" applyFont="1" applyBorder="1" applyAlignment="1">
      <alignment horizontal="center" vertical="center" wrapText="1"/>
    </xf>
    <xf numFmtId="2" fontId="64" fillId="0" borderId="10" xfId="38176" applyNumberFormat="1" applyFont="1" applyBorder="1" applyAlignment="1">
      <alignment horizontal="center" vertical="top"/>
    </xf>
    <xf numFmtId="9" fontId="66" fillId="0" borderId="10" xfId="38176" applyNumberFormat="1" applyFont="1" applyBorder="1" applyAlignment="1">
      <alignment horizontal="center" vertical="top" wrapText="1"/>
    </xf>
    <xf numFmtId="0" fontId="64" fillId="0" borderId="10" xfId="38176" applyFont="1" applyBorder="1" applyAlignment="1">
      <alignment horizontal="left" vertical="top" wrapText="1"/>
    </xf>
    <xf numFmtId="0" fontId="64" fillId="77" borderId="10" xfId="38176" applyFont="1" applyFill="1" applyBorder="1" applyAlignment="1">
      <alignment horizontal="center" vertical="top"/>
    </xf>
    <xf numFmtId="0" fontId="66" fillId="77" borderId="10" xfId="38176" applyFont="1" applyFill="1" applyBorder="1" applyAlignment="1">
      <alignment horizontal="center" vertical="top" wrapText="1"/>
    </xf>
    <xf numFmtId="0" fontId="64" fillId="77" borderId="10" xfId="38176" applyFont="1" applyFill="1" applyBorder="1" applyAlignment="1">
      <alignment horizontal="left" vertical="top" wrapText="1"/>
    </xf>
    <xf numFmtId="0" fontId="66" fillId="0" borderId="0" xfId="38176" applyFont="1" applyBorder="1"/>
    <xf numFmtId="0" fontId="66" fillId="0" borderId="10" xfId="38176" applyFont="1" applyBorder="1" applyAlignment="1">
      <alignment horizontal="center" vertical="top"/>
    </xf>
    <xf numFmtId="1" fontId="66" fillId="0" borderId="10" xfId="35807" applyNumberFormat="1" applyFont="1" applyFill="1" applyBorder="1" applyAlignment="1">
      <alignment horizontal="center" vertical="top" wrapText="1"/>
    </xf>
    <xf numFmtId="1" fontId="64" fillId="0" borderId="10" xfId="35807" applyNumberFormat="1" applyFont="1" applyFill="1" applyBorder="1" applyAlignment="1">
      <alignment horizontal="center" vertical="center" wrapText="1"/>
    </xf>
    <xf numFmtId="0" fontId="66" fillId="0" borderId="0" xfId="38176" applyFont="1" applyFill="1" applyAlignment="1">
      <alignment horizontal="center" vertical="center" wrapText="1"/>
    </xf>
    <xf numFmtId="1" fontId="64" fillId="0" borderId="10" xfId="38178" applyNumberFormat="1" applyFont="1" applyFill="1" applyBorder="1" applyAlignment="1">
      <alignment horizontal="center" vertical="top" wrapText="1"/>
    </xf>
    <xf numFmtId="1" fontId="64" fillId="0" borderId="10" xfId="38178" applyNumberFormat="1" applyFont="1" applyBorder="1" applyAlignment="1">
      <alignment horizontal="center" vertical="top" wrapText="1"/>
    </xf>
    <xf numFmtId="9" fontId="64" fillId="0" borderId="10" xfId="38178" applyNumberFormat="1" applyFont="1" applyBorder="1" applyAlignment="1">
      <alignment horizontal="center" vertical="top" wrapText="1"/>
    </xf>
    <xf numFmtId="9" fontId="66" fillId="0" borderId="10" xfId="38178" applyNumberFormat="1" applyFont="1" applyFill="1" applyBorder="1" applyAlignment="1">
      <alignment horizontal="center" vertical="center" wrapText="1"/>
    </xf>
    <xf numFmtId="1" fontId="64" fillId="0" borderId="10" xfId="38178" applyNumberFormat="1" applyFont="1" applyFill="1" applyBorder="1" applyAlignment="1">
      <alignment horizontal="center" vertical="center" wrapText="1"/>
    </xf>
    <xf numFmtId="0" fontId="74" fillId="0" borderId="0" xfId="38178" applyFont="1" applyAlignment="1">
      <alignment horizontal="center" vertical="top"/>
    </xf>
    <xf numFmtId="0" fontId="68" fillId="0" borderId="0" xfId="38178" applyAlignment="1">
      <alignment horizontal="center" vertical="top"/>
    </xf>
    <xf numFmtId="0" fontId="73" fillId="0" borderId="0" xfId="38178" applyFont="1" applyFill="1"/>
    <xf numFmtId="0" fontId="74" fillId="0" borderId="0" xfId="38178" applyFont="1"/>
    <xf numFmtId="0" fontId="68" fillId="0" borderId="0" xfId="38178" applyFont="1" applyBorder="1" applyAlignment="1"/>
    <xf numFmtId="0" fontId="68" fillId="0" borderId="0" xfId="38178" applyFont="1" applyAlignment="1"/>
    <xf numFmtId="0" fontId="69" fillId="75" borderId="10" xfId="38178" applyFont="1" applyFill="1" applyBorder="1" applyAlignment="1">
      <alignment horizontal="center" wrapText="1"/>
    </xf>
    <xf numFmtId="0" fontId="69" fillId="0" borderId="0" xfId="38178" applyFont="1" applyAlignment="1">
      <alignment horizontal="center" wrapText="1"/>
    </xf>
    <xf numFmtId="0" fontId="69" fillId="75" borderId="10" xfId="38178" applyFont="1" applyFill="1" applyBorder="1" applyAlignment="1">
      <alignment horizontal="center"/>
    </xf>
    <xf numFmtId="0" fontId="69" fillId="75" borderId="10" xfId="38178" applyFont="1" applyFill="1" applyBorder="1" applyAlignment="1">
      <alignment horizontal="left" vertical="top" wrapText="1"/>
    </xf>
    <xf numFmtId="0" fontId="69" fillId="75" borderId="10" xfId="38178" applyFont="1" applyFill="1" applyBorder="1"/>
    <xf numFmtId="0" fontId="69" fillId="0" borderId="0" xfId="38178" applyFont="1"/>
    <xf numFmtId="0" fontId="63" fillId="76" borderId="44" xfId="38178" applyFont="1" applyFill="1" applyBorder="1" applyAlignment="1">
      <alignment horizontal="center" vertical="top" wrapText="1"/>
    </xf>
    <xf numFmtId="0" fontId="64" fillId="76" borderId="44" xfId="38178" applyFont="1" applyFill="1" applyBorder="1" applyAlignment="1">
      <alignment horizontal="center" vertical="top" wrapText="1"/>
    </xf>
    <xf numFmtId="0" fontId="63" fillId="76" borderId="44" xfId="38178" applyFont="1" applyFill="1" applyBorder="1" applyAlignment="1">
      <alignment horizontal="left" vertical="top" wrapText="1"/>
    </xf>
    <xf numFmtId="0" fontId="64" fillId="0" borderId="44" xfId="38178" applyFont="1" applyBorder="1" applyAlignment="1">
      <alignment horizontal="center" vertical="top" wrapText="1"/>
    </xf>
    <xf numFmtId="0" fontId="66" fillId="0" borderId="44" xfId="38178" applyFont="1" applyBorder="1" applyAlignment="1">
      <alignment horizontal="center" vertical="top" wrapText="1"/>
    </xf>
    <xf numFmtId="0" fontId="75" fillId="0" borderId="44" xfId="38178" applyFont="1" applyFill="1" applyBorder="1" applyAlignment="1">
      <alignment horizontal="center" vertical="top" wrapText="1"/>
    </xf>
    <xf numFmtId="0" fontId="66" fillId="0" borderId="44" xfId="38178" applyFont="1" applyFill="1" applyBorder="1" applyAlignment="1">
      <alignment horizontal="center" vertical="top" wrapText="1"/>
    </xf>
    <xf numFmtId="9" fontId="66" fillId="0" borderId="44" xfId="38178" applyNumberFormat="1" applyFont="1" applyBorder="1" applyAlignment="1">
      <alignment horizontal="center" vertical="top" wrapText="1"/>
    </xf>
    <xf numFmtId="0" fontId="23" fillId="0" borderId="0" xfId="38176" applyFont="1" applyAlignment="1">
      <alignment vertical="top" wrapText="1"/>
    </xf>
    <xf numFmtId="0" fontId="64" fillId="0" borderId="38" xfId="38178" applyFont="1" applyBorder="1" applyAlignment="1">
      <alignment horizontal="left" vertical="top" wrapText="1"/>
    </xf>
    <xf numFmtId="0" fontId="56" fillId="0" borderId="38" xfId="38178" applyFont="1" applyBorder="1" applyAlignment="1">
      <alignment horizontal="center" vertical="top" wrapText="1"/>
    </xf>
    <xf numFmtId="0" fontId="56" fillId="0" borderId="38" xfId="38178" applyFont="1" applyFill="1" applyBorder="1" applyAlignment="1">
      <alignment horizontal="center" vertical="top" wrapText="1"/>
    </xf>
    <xf numFmtId="0" fontId="66" fillId="0" borderId="0" xfId="38178" applyFont="1" applyFill="1" applyAlignment="1">
      <alignment horizontal="center" vertical="top" wrapText="1"/>
    </xf>
    <xf numFmtId="0" fontId="64" fillId="0" borderId="45" xfId="38178" applyFont="1" applyBorder="1" applyAlignment="1">
      <alignment horizontal="center" vertical="top" wrapText="1"/>
    </xf>
    <xf numFmtId="0" fontId="64" fillId="0" borderId="45" xfId="38178" applyFont="1" applyBorder="1" applyAlignment="1">
      <alignment horizontal="left" vertical="top" wrapText="1"/>
    </xf>
    <xf numFmtId="0" fontId="63" fillId="76" borderId="45" xfId="38178" applyFont="1" applyFill="1" applyBorder="1" applyAlignment="1">
      <alignment horizontal="center" vertical="top" wrapText="1"/>
    </xf>
    <xf numFmtId="0" fontId="64" fillId="76" borderId="45" xfId="38178" applyFont="1" applyFill="1" applyBorder="1" applyAlignment="1">
      <alignment horizontal="center" vertical="top" wrapText="1"/>
    </xf>
    <xf numFmtId="0" fontId="63" fillId="76" borderId="45" xfId="38178" applyFont="1" applyFill="1" applyBorder="1" applyAlignment="1">
      <alignment horizontal="left" vertical="top" wrapText="1"/>
    </xf>
    <xf numFmtId="170" fontId="64" fillId="0" borderId="10" xfId="38178" applyNumberFormat="1" applyFont="1" applyBorder="1" applyAlignment="1">
      <alignment horizontal="center" vertical="top" wrapText="1"/>
    </xf>
    <xf numFmtId="0" fontId="64" fillId="0" borderId="50" xfId="38178" applyFont="1" applyBorder="1" applyAlignment="1">
      <alignment horizontal="center" vertical="top" wrapText="1"/>
    </xf>
    <xf numFmtId="0" fontId="64" fillId="0" borderId="50" xfId="38178" applyFont="1" applyBorder="1" applyAlignment="1">
      <alignment horizontal="left" vertical="top" wrapText="1"/>
    </xf>
    <xf numFmtId="0" fontId="64" fillId="0" borderId="51" xfId="38178" applyFont="1" applyBorder="1" applyAlignment="1">
      <alignment horizontal="left" vertical="top" wrapText="1"/>
    </xf>
    <xf numFmtId="0" fontId="63" fillId="76" borderId="52" xfId="38178" applyFont="1" applyFill="1" applyBorder="1" applyAlignment="1">
      <alignment horizontal="left" vertical="top" wrapText="1"/>
    </xf>
    <xf numFmtId="0" fontId="64" fillId="0" borderId="47" xfId="38178" applyFont="1" applyBorder="1" applyAlignment="1">
      <alignment horizontal="center" vertical="top" wrapText="1"/>
    </xf>
    <xf numFmtId="0" fontId="23" fillId="0" borderId="10" xfId="38176" applyFont="1" applyBorder="1" applyAlignment="1">
      <alignment vertical="top" wrapText="1"/>
    </xf>
    <xf numFmtId="0" fontId="64" fillId="0" borderId="10" xfId="38178" applyFont="1" applyBorder="1" applyAlignment="1">
      <alignment horizontal="center" vertical="top" wrapText="1"/>
    </xf>
    <xf numFmtId="0" fontId="23" fillId="0" borderId="50" xfId="38176" applyFont="1" applyBorder="1" applyAlignment="1">
      <alignment vertical="top" wrapText="1"/>
    </xf>
    <xf numFmtId="0" fontId="66" fillId="0" borderId="42" xfId="38178" applyFont="1" applyBorder="1" applyAlignment="1">
      <alignment horizontal="center" vertical="top" wrapText="1"/>
    </xf>
    <xf numFmtId="0" fontId="63" fillId="76" borderId="52" xfId="38184" applyFont="1" applyFill="1" applyBorder="1" applyAlignment="1">
      <alignment horizontal="center" vertical="top"/>
    </xf>
    <xf numFmtId="0" fontId="64" fillId="76" borderId="52" xfId="38184" applyFont="1" applyFill="1" applyBorder="1" applyAlignment="1">
      <alignment horizontal="center" vertical="top"/>
    </xf>
    <xf numFmtId="0" fontId="63" fillId="76" borderId="45" xfId="38184" applyFont="1" applyFill="1" applyBorder="1" applyAlignment="1">
      <alignment horizontal="left" vertical="top" wrapText="1"/>
    </xf>
    <xf numFmtId="0" fontId="64" fillId="0" borderId="44" xfId="38184" applyFont="1" applyBorder="1" applyAlignment="1">
      <alignment horizontal="left" vertical="top" wrapText="1"/>
    </xf>
    <xf numFmtId="0" fontId="66" fillId="0" borderId="38" xfId="38184" applyFont="1" applyBorder="1" applyAlignment="1">
      <alignment horizontal="center" vertical="center" wrapText="1"/>
    </xf>
    <xf numFmtId="0" fontId="66" fillId="0" borderId="45" xfId="38184" applyFont="1" applyBorder="1" applyAlignment="1" applyProtection="1">
      <alignment horizontal="center" vertical="center" wrapText="1"/>
      <protection locked="0"/>
    </xf>
    <xf numFmtId="0" fontId="66" fillId="0" borderId="45" xfId="38184" applyFont="1" applyFill="1" applyBorder="1" applyAlignment="1" applyProtection="1">
      <alignment horizontal="center" vertical="center" wrapText="1"/>
      <protection locked="0"/>
    </xf>
    <xf numFmtId="0" fontId="64" fillId="0" borderId="10" xfId="38184" applyFont="1" applyFill="1" applyBorder="1" applyAlignment="1">
      <alignment horizontal="center" vertical="top"/>
    </xf>
    <xf numFmtId="0" fontId="64" fillId="0" borderId="10" xfId="38184" applyFont="1" applyFill="1" applyBorder="1" applyAlignment="1">
      <alignment horizontal="left" vertical="top" wrapText="1"/>
    </xf>
    <xf numFmtId="0" fontId="64" fillId="0" borderId="38" xfId="38184" applyFont="1" applyBorder="1" applyAlignment="1">
      <alignment horizontal="left" vertical="top" wrapText="1"/>
    </xf>
    <xf numFmtId="0" fontId="66" fillId="0" borderId="41" xfId="38184" applyFont="1" applyBorder="1" applyAlignment="1">
      <alignment horizontal="center" vertical="center" wrapText="1"/>
    </xf>
    <xf numFmtId="0" fontId="66" fillId="0" borderId="10" xfId="38184" applyFont="1" applyBorder="1" applyAlignment="1" applyProtection="1">
      <alignment horizontal="center" vertical="center" wrapText="1"/>
      <protection locked="0"/>
    </xf>
    <xf numFmtId="0" fontId="66" fillId="0" borderId="42" xfId="38184" applyFont="1" applyBorder="1" applyAlignment="1">
      <alignment horizontal="center" vertical="center" wrapText="1"/>
    </xf>
    <xf numFmtId="0" fontId="66" fillId="0" borderId="10" xfId="38184" applyFont="1" applyFill="1" applyBorder="1" applyAlignment="1" applyProtection="1">
      <alignment horizontal="center" vertical="center" wrapText="1"/>
      <protection locked="0"/>
    </xf>
    <xf numFmtId="0" fontId="64" fillId="0" borderId="14" xfId="38184" applyFont="1" applyBorder="1" applyAlignment="1">
      <alignment horizontal="center" vertical="top"/>
    </xf>
    <xf numFmtId="170" fontId="64" fillId="0" borderId="14" xfId="38184" applyNumberFormat="1" applyFont="1" applyBorder="1" applyAlignment="1">
      <alignment horizontal="center" vertical="top"/>
    </xf>
    <xf numFmtId="0" fontId="72" fillId="0" borderId="10" xfId="38176" applyFont="1" applyBorder="1" applyAlignment="1">
      <alignment horizontal="center" wrapText="1"/>
    </xf>
    <xf numFmtId="0" fontId="72" fillId="0" borderId="10" xfId="38176" applyFont="1" applyFill="1" applyBorder="1" applyAlignment="1">
      <alignment horizontal="center" wrapText="1"/>
    </xf>
    <xf numFmtId="0" fontId="64" fillId="0" borderId="11" xfId="38184" applyFont="1" applyBorder="1" applyAlignment="1">
      <alignment horizontal="center" vertical="top"/>
    </xf>
    <xf numFmtId="170" fontId="64" fillId="0" borderId="10" xfId="38184" applyNumberFormat="1" applyFont="1" applyBorder="1" applyAlignment="1">
      <alignment horizontal="center" vertical="top"/>
    </xf>
    <xf numFmtId="0" fontId="64" fillId="0" borderId="10" xfId="38184" applyFont="1" applyBorder="1" applyAlignment="1">
      <alignment horizontal="center" vertical="top"/>
    </xf>
    <xf numFmtId="170" fontId="64" fillId="0" borderId="53" xfId="38184" applyNumberFormat="1" applyFont="1" applyBorder="1" applyAlignment="1">
      <alignment horizontal="center" vertical="top"/>
    </xf>
    <xf numFmtId="0" fontId="23" fillId="0" borderId="54" xfId="38176" applyFont="1" applyFill="1" applyBorder="1" applyAlignment="1">
      <alignment vertical="top" wrapText="1"/>
    </xf>
    <xf numFmtId="0" fontId="23" fillId="0" borderId="11" xfId="38176" applyFont="1" applyBorder="1" applyAlignment="1">
      <alignment vertical="top" wrapText="1"/>
    </xf>
    <xf numFmtId="0" fontId="66" fillId="0" borderId="45" xfId="38184" applyFont="1" applyBorder="1" applyAlignment="1">
      <alignment horizontal="center" vertical="center" wrapText="1"/>
    </xf>
    <xf numFmtId="0" fontId="64" fillId="0" borderId="47" xfId="38178" applyFont="1" applyBorder="1" applyAlignment="1">
      <alignment horizontal="left" vertical="top" wrapText="1"/>
    </xf>
    <xf numFmtId="0" fontId="73" fillId="0" borderId="10" xfId="38178" applyFont="1" applyBorder="1" applyAlignment="1" applyProtection="1">
      <alignment horizontal="center" wrapText="1"/>
      <protection locked="0"/>
    </xf>
    <xf numFmtId="0" fontId="73" fillId="0" borderId="10" xfId="38178" applyFont="1" applyFill="1" applyBorder="1" applyAlignment="1" applyProtection="1">
      <alignment horizontal="center" wrapText="1"/>
      <protection locked="0"/>
    </xf>
    <xf numFmtId="0" fontId="66" fillId="0" borderId="42" xfId="38178" applyFont="1" applyBorder="1" applyAlignment="1">
      <alignment horizontal="center" vertical="center"/>
    </xf>
    <xf numFmtId="0" fontId="64" fillId="0" borderId="41" xfId="38178" applyFont="1" applyBorder="1" applyAlignment="1">
      <alignment horizontal="left" vertical="top" wrapText="1"/>
    </xf>
    <xf numFmtId="9" fontId="66" fillId="0" borderId="49" xfId="38178" applyNumberFormat="1" applyFont="1" applyBorder="1" applyAlignment="1">
      <alignment horizontal="center" vertical="center" wrapText="1"/>
    </xf>
    <xf numFmtId="9" fontId="66" fillId="0" borderId="44" xfId="38178" applyNumberFormat="1" applyFont="1" applyBorder="1" applyAlignment="1">
      <alignment horizontal="center" vertical="center" wrapText="1"/>
    </xf>
    <xf numFmtId="9" fontId="66" fillId="0" borderId="44" xfId="38178" applyNumberFormat="1" applyFont="1" applyBorder="1" applyAlignment="1" applyProtection="1">
      <alignment horizontal="center" vertical="center" wrapText="1"/>
      <protection locked="0"/>
    </xf>
    <xf numFmtId="9" fontId="66" fillId="0" borderId="44" xfId="38178" applyNumberFormat="1" applyFont="1" applyFill="1" applyBorder="1" applyAlignment="1" applyProtection="1">
      <alignment horizontal="center" vertical="center" wrapText="1"/>
      <protection locked="0"/>
    </xf>
    <xf numFmtId="15" fontId="66" fillId="0" borderId="49" xfId="38178" applyNumberFormat="1" applyFont="1" applyBorder="1" applyAlignment="1">
      <alignment horizontal="center" vertical="center" wrapText="1"/>
    </xf>
    <xf numFmtId="9" fontId="66" fillId="0" borderId="38" xfId="38178" applyNumberFormat="1" applyFont="1" applyBorder="1" applyAlignment="1" applyProtection="1">
      <alignment horizontal="center" vertical="center" wrapText="1"/>
      <protection locked="0"/>
    </xf>
    <xf numFmtId="9" fontId="66" fillId="0" borderId="38" xfId="38178" applyNumberFormat="1" applyFont="1" applyFill="1" applyBorder="1" applyAlignment="1" applyProtection="1">
      <alignment horizontal="center" vertical="center" wrapText="1"/>
      <protection locked="0"/>
    </xf>
    <xf numFmtId="0" fontId="63" fillId="76" borderId="41" xfId="38178" applyFont="1" applyFill="1" applyBorder="1" applyAlignment="1">
      <alignment horizontal="left" vertical="top" wrapText="1"/>
    </xf>
    <xf numFmtId="9" fontId="66" fillId="0" borderId="42" xfId="38178" applyNumberFormat="1" applyFont="1" applyBorder="1" applyAlignment="1">
      <alignment horizontal="center" vertical="center" wrapText="1"/>
    </xf>
    <xf numFmtId="9" fontId="66" fillId="0" borderId="41" xfId="38178" applyNumberFormat="1" applyFont="1" applyBorder="1" applyAlignment="1">
      <alignment horizontal="center" vertical="center" wrapText="1"/>
    </xf>
    <xf numFmtId="0" fontId="64" fillId="77" borderId="38" xfId="38178" applyFont="1" applyFill="1" applyBorder="1" applyAlignment="1">
      <alignment horizontal="center" vertical="top"/>
    </xf>
    <xf numFmtId="0" fontId="64" fillId="77" borderId="41" xfId="38178" applyFont="1" applyFill="1" applyBorder="1" applyAlignment="1">
      <alignment horizontal="left" vertical="top" wrapText="1"/>
    </xf>
    <xf numFmtId="0" fontId="66" fillId="0" borderId="38" xfId="38178" applyFont="1" applyBorder="1" applyAlignment="1" applyProtection="1">
      <alignment horizontal="center" vertical="center" wrapText="1"/>
      <protection locked="0"/>
    </xf>
    <xf numFmtId="0" fontId="66" fillId="0" borderId="41" xfId="38178" applyFont="1" applyBorder="1" applyAlignment="1">
      <alignment horizontal="center" vertical="center" wrapText="1"/>
    </xf>
    <xf numFmtId="0" fontId="66" fillId="0" borderId="38" xfId="38178" applyFont="1" applyFill="1" applyBorder="1" applyAlignment="1" applyProtection="1">
      <alignment horizontal="center" vertical="center" wrapText="1"/>
      <protection locked="0"/>
    </xf>
    <xf numFmtId="0" fontId="66" fillId="0" borderId="42" xfId="38178" applyFont="1" applyBorder="1" applyAlignment="1">
      <alignment horizontal="center" vertical="center" wrapText="1"/>
    </xf>
    <xf numFmtId="0" fontId="63" fillId="76" borderId="10" xfId="38184" applyFont="1" applyFill="1" applyBorder="1" applyAlignment="1">
      <alignment horizontal="center" vertical="top"/>
    </xf>
    <xf numFmtId="0" fontId="64" fillId="76" borderId="10" xfId="38184" applyFont="1" applyFill="1" applyBorder="1" applyAlignment="1">
      <alignment horizontal="center" vertical="top"/>
    </xf>
    <xf numFmtId="0" fontId="63" fillId="76" borderId="10" xfId="38184" applyFont="1" applyFill="1" applyBorder="1" applyAlignment="1">
      <alignment horizontal="left" vertical="top" wrapText="1"/>
    </xf>
    <xf numFmtId="0" fontId="64" fillId="0" borderId="10" xfId="38184" applyFont="1" applyBorder="1" applyAlignment="1">
      <alignment horizontal="left" vertical="top" wrapText="1"/>
    </xf>
    <xf numFmtId="0" fontId="66" fillId="0" borderId="10" xfId="38184" applyFont="1" applyBorder="1" applyAlignment="1">
      <alignment horizontal="center" vertical="center" wrapText="1"/>
    </xf>
    <xf numFmtId="0" fontId="64" fillId="0" borderId="38" xfId="38184" applyFont="1" applyBorder="1" applyAlignment="1">
      <alignment horizontal="center" vertical="top"/>
    </xf>
    <xf numFmtId="0" fontId="66" fillId="0" borderId="10" xfId="38178" applyFont="1" applyBorder="1" applyAlignment="1" applyProtection="1">
      <alignment horizontal="center" wrapText="1"/>
      <protection locked="0"/>
    </xf>
    <xf numFmtId="0" fontId="66" fillId="0" borderId="10" xfId="38178" applyFont="1" applyFill="1" applyBorder="1" applyAlignment="1" applyProtection="1">
      <alignment horizontal="center" wrapText="1"/>
      <protection locked="0"/>
    </xf>
    <xf numFmtId="0" fontId="64" fillId="0" borderId="45" xfId="38184" applyFont="1" applyBorder="1" applyAlignment="1">
      <alignment horizontal="left" vertical="top" wrapText="1"/>
    </xf>
    <xf numFmtId="0" fontId="66" fillId="0" borderId="47" xfId="38184" applyFont="1" applyBorder="1" applyAlignment="1">
      <alignment horizontal="center" vertical="center" wrapText="1"/>
    </xf>
    <xf numFmtId="0" fontId="66" fillId="0" borderId="47" xfId="38184" applyFont="1" applyFill="1" applyBorder="1" applyAlignment="1">
      <alignment horizontal="center" vertical="center" wrapText="1"/>
    </xf>
    <xf numFmtId="0" fontId="64" fillId="0" borderId="41" xfId="38184" applyFont="1" applyBorder="1" applyAlignment="1">
      <alignment horizontal="center" vertical="top"/>
    </xf>
    <xf numFmtId="0" fontId="66" fillId="0" borderId="10" xfId="38184" applyFont="1" applyFill="1" applyBorder="1" applyAlignment="1">
      <alignment horizontal="center" vertical="center" wrapText="1"/>
    </xf>
    <xf numFmtId="0" fontId="64" fillId="0" borderId="45" xfId="38184" applyFont="1" applyBorder="1" applyAlignment="1">
      <alignment horizontal="center" vertical="top"/>
    </xf>
    <xf numFmtId="0" fontId="64" fillId="0" borderId="47" xfId="38184" applyFont="1" applyBorder="1" applyAlignment="1">
      <alignment horizontal="center" vertical="top"/>
    </xf>
    <xf numFmtId="0" fontId="66" fillId="0" borderId="11" xfId="38184" applyFont="1" applyBorder="1" applyAlignment="1">
      <alignment horizontal="center" vertical="center" wrapText="1"/>
    </xf>
    <xf numFmtId="0" fontId="66" fillId="0" borderId="11" xfId="38184" applyFont="1" applyFill="1" applyBorder="1" applyAlignment="1">
      <alignment horizontal="center" vertical="center" wrapText="1"/>
    </xf>
    <xf numFmtId="0" fontId="63" fillId="76" borderId="10" xfId="38178" applyFont="1" applyFill="1" applyBorder="1" applyAlignment="1">
      <alignment horizontal="center" vertical="top" wrapText="1"/>
    </xf>
    <xf numFmtId="0" fontId="64" fillId="76" borderId="10" xfId="38178" applyFont="1" applyFill="1" applyBorder="1" applyAlignment="1">
      <alignment horizontal="center" vertical="top" wrapText="1"/>
    </xf>
    <xf numFmtId="0" fontId="66" fillId="0" borderId="10" xfId="38178" applyFont="1" applyBorder="1" applyAlignment="1">
      <alignment horizontal="center" vertical="top" wrapText="1"/>
    </xf>
    <xf numFmtId="0" fontId="66" fillId="0" borderId="10" xfId="38178" applyFont="1" applyBorder="1" applyAlignment="1" applyProtection="1">
      <alignment horizontal="center" vertical="top" wrapText="1"/>
      <protection locked="0"/>
    </xf>
    <xf numFmtId="0" fontId="66" fillId="0" borderId="49" xfId="38178" applyFont="1" applyBorder="1" applyAlignment="1">
      <alignment horizontal="center" vertical="top" wrapText="1"/>
    </xf>
    <xf numFmtId="0" fontId="66" fillId="0" borderId="10" xfId="38178" applyFont="1" applyFill="1" applyBorder="1" applyAlignment="1" applyProtection="1">
      <alignment horizontal="center" vertical="top" wrapText="1"/>
      <protection locked="0"/>
    </xf>
    <xf numFmtId="0" fontId="66" fillId="0" borderId="44" xfId="38178" applyFont="1" applyBorder="1" applyAlignment="1" applyProtection="1">
      <alignment horizontal="center" vertical="top" wrapText="1"/>
      <protection locked="0"/>
    </xf>
    <xf numFmtId="0" fontId="66" fillId="0" borderId="44" xfId="38178" applyFont="1" applyFill="1" applyBorder="1" applyAlignment="1" applyProtection="1">
      <alignment horizontal="center" vertical="top" wrapText="1"/>
      <protection locked="0"/>
    </xf>
    <xf numFmtId="0" fontId="66" fillId="0" borderId="10" xfId="38178" applyFont="1" applyBorder="1" applyAlignment="1">
      <alignment vertical="top" wrapText="1"/>
    </xf>
    <xf numFmtId="0" fontId="66" fillId="0" borderId="10" xfId="38178" applyFont="1" applyBorder="1" applyAlignment="1">
      <alignment horizontal="center"/>
    </xf>
    <xf numFmtId="0" fontId="66" fillId="0" borderId="10" xfId="38178" applyFont="1" applyFill="1" applyBorder="1"/>
    <xf numFmtId="0" fontId="66" fillId="0" borderId="0" xfId="38178" applyFont="1" applyAlignment="1">
      <alignment horizontal="center"/>
    </xf>
    <xf numFmtId="0" fontId="66" fillId="0" borderId="0" xfId="38178" applyFont="1" applyAlignment="1">
      <alignment horizontal="left" vertical="top" wrapText="1"/>
    </xf>
    <xf numFmtId="0" fontId="66" fillId="0" borderId="0" xfId="38178" applyFont="1" applyFill="1" applyAlignment="1">
      <alignment horizontal="center"/>
    </xf>
    <xf numFmtId="0" fontId="66" fillId="0" borderId="0" xfId="38178" applyFont="1" applyFill="1" applyAlignment="1" applyProtection="1">
      <alignment horizontal="center" wrapText="1"/>
      <protection locked="0"/>
    </xf>
    <xf numFmtId="16" fontId="66" fillId="0" borderId="0" xfId="38178" applyNumberFormat="1" applyFont="1" applyAlignment="1">
      <alignment horizontal="center"/>
    </xf>
    <xf numFmtId="0" fontId="66" fillId="0" borderId="0" xfId="38178" applyFont="1" applyAlignment="1" applyProtection="1">
      <alignment horizontal="center" wrapText="1"/>
      <protection locked="0"/>
    </xf>
    <xf numFmtId="0" fontId="69" fillId="0" borderId="0" xfId="38178" applyFont="1" applyAlignment="1">
      <alignment horizontal="left" vertical="top" wrapText="1"/>
    </xf>
    <xf numFmtId="0" fontId="66" fillId="0" borderId="0" xfId="38178" applyFont="1" applyFill="1" applyAlignment="1">
      <alignment horizontal="left" vertical="top" wrapText="1"/>
    </xf>
    <xf numFmtId="3" fontId="66" fillId="0" borderId="0" xfId="38178" applyNumberFormat="1" applyFont="1" applyAlignment="1">
      <alignment horizontal="center"/>
    </xf>
    <xf numFmtId="0" fontId="68" fillId="0" borderId="0" xfId="38178" applyFont="1" applyAlignment="1">
      <alignment horizontal="center"/>
    </xf>
    <xf numFmtId="0" fontId="68" fillId="0" borderId="0" xfId="38178" applyFont="1" applyAlignment="1">
      <alignment wrapText="1"/>
    </xf>
    <xf numFmtId="0" fontId="66" fillId="0" borderId="0" xfId="38188" applyFont="1" applyFill="1"/>
    <xf numFmtId="0" fontId="66" fillId="0" borderId="0" xfId="38188" applyFont="1" applyFill="1" applyAlignment="1">
      <alignment horizontal="center"/>
    </xf>
    <xf numFmtId="0" fontId="66" fillId="0" borderId="0" xfId="38188" applyFont="1" applyFill="1" applyAlignment="1">
      <alignment wrapText="1"/>
    </xf>
    <xf numFmtId="0" fontId="69" fillId="0" borderId="0" xfId="38188" applyFont="1" applyFill="1" applyAlignment="1">
      <alignment vertical="center" wrapText="1"/>
    </xf>
    <xf numFmtId="0" fontId="69" fillId="0" borderId="0" xfId="38188" applyFont="1" applyFill="1" applyAlignment="1">
      <alignment horizontal="center" vertical="center" wrapText="1"/>
    </xf>
    <xf numFmtId="167" fontId="69" fillId="0" borderId="0" xfId="38188" applyNumberFormat="1" applyFont="1" applyFill="1" applyAlignment="1">
      <alignment vertical="center" wrapText="1"/>
    </xf>
    <xf numFmtId="0" fontId="69" fillId="0" borderId="0" xfId="38188" applyFont="1" applyFill="1" applyAlignment="1">
      <alignment horizontal="center" vertical="center"/>
    </xf>
    <xf numFmtId="167" fontId="69" fillId="0" borderId="0" xfId="38188" applyNumberFormat="1" applyFont="1" applyFill="1" applyAlignment="1">
      <alignment horizontal="center" vertical="center"/>
    </xf>
    <xf numFmtId="17" fontId="69" fillId="0" borderId="0" xfId="38188" applyNumberFormat="1" applyFont="1" applyFill="1" applyAlignment="1">
      <alignment horizontal="center" vertical="center"/>
    </xf>
    <xf numFmtId="167" fontId="66" fillId="0" borderId="0" xfId="38188" applyNumberFormat="1" applyFont="1" applyFill="1" applyAlignment="1">
      <alignment vertical="center"/>
    </xf>
    <xf numFmtId="165" fontId="66" fillId="0" borderId="0" xfId="38189" applyNumberFormat="1" applyFont="1" applyFill="1"/>
    <xf numFmtId="167" fontId="66" fillId="0" borderId="0" xfId="38188" quotePrefix="1" applyNumberFormat="1" applyFont="1" applyFill="1" applyAlignment="1">
      <alignment vertical="center"/>
    </xf>
    <xf numFmtId="0" fontId="66" fillId="0" borderId="0" xfId="38188" applyFont="1" applyFill="1" applyAlignment="1">
      <alignment vertical="center"/>
    </xf>
    <xf numFmtId="0" fontId="66" fillId="0" borderId="0" xfId="38188" applyFont="1" applyFill="1" applyAlignment="1">
      <alignment vertical="center" wrapText="1"/>
    </xf>
    <xf numFmtId="165" fontId="66" fillId="0" borderId="0" xfId="38188" applyNumberFormat="1" applyFont="1" applyFill="1"/>
    <xf numFmtId="167" fontId="66" fillId="0" borderId="0" xfId="38188" applyNumberFormat="1" applyFont="1" applyFill="1"/>
    <xf numFmtId="0" fontId="69" fillId="0" borderId="0" xfId="38188" applyFont="1" applyFill="1" applyAlignment="1">
      <alignment vertical="center"/>
    </xf>
    <xf numFmtId="167" fontId="69" fillId="0" borderId="0" xfId="38188" applyNumberFormat="1" applyFont="1" applyFill="1" applyAlignment="1">
      <alignment vertical="center"/>
    </xf>
    <xf numFmtId="165" fontId="69" fillId="0" borderId="12" xfId="38189" applyNumberFormat="1" applyFont="1" applyFill="1" applyBorder="1" applyAlignment="1">
      <alignment vertical="center"/>
    </xf>
    <xf numFmtId="165" fontId="69" fillId="0" borderId="0" xfId="38188" applyNumberFormat="1" applyFont="1" applyFill="1" applyAlignment="1">
      <alignment vertical="center"/>
    </xf>
    <xf numFmtId="3" fontId="66" fillId="0" borderId="0" xfId="38188" applyNumberFormat="1" applyFont="1" applyFill="1"/>
    <xf numFmtId="0" fontId="23" fillId="0" borderId="0" xfId="38176" applyFont="1" applyFill="1" applyAlignment="1">
      <alignment vertical="center"/>
    </xf>
    <xf numFmtId="17" fontId="67" fillId="0" borderId="0" xfId="38176" applyNumberFormat="1" applyFont="1" applyFill="1" applyAlignment="1">
      <alignment horizontal="center" vertical="center"/>
    </xf>
    <xf numFmtId="0" fontId="67" fillId="0" borderId="0" xfId="38176" applyFont="1" applyFill="1" applyAlignment="1">
      <alignment horizontal="center" vertical="center" wrapText="1"/>
    </xf>
    <xf numFmtId="0" fontId="23" fillId="0" borderId="0" xfId="38176" applyFont="1" applyFill="1"/>
    <xf numFmtId="166" fontId="23" fillId="0" borderId="0" xfId="38176" applyNumberFormat="1" applyFont="1" applyFill="1"/>
    <xf numFmtId="0" fontId="22" fillId="0" borderId="0" xfId="45206" applyFont="1" applyFill="1" applyBorder="1" applyAlignment="1">
      <alignment shrinkToFit="1"/>
    </xf>
    <xf numFmtId="0" fontId="79" fillId="0" borderId="0" xfId="45206" applyFont="1" applyFill="1" applyBorder="1" applyAlignment="1">
      <alignment shrinkToFit="1"/>
    </xf>
    <xf numFmtId="166" fontId="67" fillId="0" borderId="12" xfId="38176" applyNumberFormat="1" applyFont="1" applyFill="1" applyBorder="1"/>
    <xf numFmtId="168" fontId="23" fillId="0" borderId="0" xfId="38176" applyNumberFormat="1" applyFont="1" applyFill="1"/>
    <xf numFmtId="10" fontId="23" fillId="0" borderId="0" xfId="37803" applyNumberFormat="1" applyFont="1" applyFill="1"/>
    <xf numFmtId="0" fontId="66" fillId="0" borderId="0" xfId="38188" applyFont="1" applyFill="1" applyAlignment="1">
      <alignment horizontal="left" vertical="center" wrapText="1"/>
    </xf>
    <xf numFmtId="0" fontId="66" fillId="0" borderId="0" xfId="38188" quotePrefix="1" applyFont="1" applyFill="1" applyAlignment="1">
      <alignment horizontal="left" vertical="center" wrapText="1"/>
    </xf>
    <xf numFmtId="0" fontId="76" fillId="0" borderId="0" xfId="34328" applyFont="1" applyFill="1" applyAlignment="1" applyProtection="1">
      <alignment horizontal="left" vertical="center" wrapText="1"/>
    </xf>
    <xf numFmtId="0" fontId="69" fillId="0" borderId="0" xfId="38188" applyFont="1" applyFill="1" applyAlignment="1">
      <alignment horizontal="left" vertical="center"/>
    </xf>
    <xf numFmtId="167" fontId="69" fillId="0" borderId="0" xfId="38188" applyNumberFormat="1" applyFont="1" applyFill="1" applyAlignment="1">
      <alignment horizontal="left" vertical="center" wrapText="1"/>
    </xf>
    <xf numFmtId="0" fontId="69" fillId="0" borderId="0" xfId="38188" applyFont="1" applyFill="1" applyAlignment="1">
      <alignment horizontal="left" vertical="center" wrapText="1"/>
    </xf>
    <xf numFmtId="0" fontId="66" fillId="33" borderId="10" xfId="5" applyFont="1" applyFill="1" applyBorder="1" applyAlignment="1">
      <alignment horizontal="center" vertical="center"/>
    </xf>
    <xf numFmtId="0" fontId="69" fillId="33" borderId="10" xfId="45207" applyNumberFormat="1" applyFont="1" applyFill="1" applyBorder="1" applyAlignment="1">
      <alignment horizontal="center" vertical="center" wrapText="1"/>
    </xf>
    <xf numFmtId="0" fontId="69" fillId="33" borderId="10" xfId="3" applyNumberFormat="1" applyFont="1" applyFill="1" applyBorder="1" applyAlignment="1">
      <alignment horizontal="center" vertical="center" wrapText="1"/>
    </xf>
    <xf numFmtId="17" fontId="69" fillId="33" borderId="10" xfId="1" applyNumberFormat="1" applyFont="1" applyFill="1" applyBorder="1" applyAlignment="1">
      <alignment horizontal="center" vertical="center" wrapText="1"/>
    </xf>
    <xf numFmtId="165" fontId="69" fillId="33" borderId="10" xfId="1" applyNumberFormat="1" applyFont="1" applyFill="1" applyBorder="1" applyAlignment="1">
      <alignment horizontal="center" vertical="center" wrapText="1"/>
    </xf>
    <xf numFmtId="165" fontId="69" fillId="33" borderId="10" xfId="45208" applyNumberFormat="1" applyFont="1" applyFill="1" applyBorder="1" applyAlignment="1">
      <alignment horizontal="center" vertical="center" wrapText="1"/>
    </xf>
    <xf numFmtId="165" fontId="69" fillId="33" borderId="10" xfId="4" applyNumberFormat="1" applyFont="1" applyFill="1" applyBorder="1" applyAlignment="1">
      <alignment horizontal="center" vertical="center" wrapText="1"/>
    </xf>
    <xf numFmtId="165" fontId="66" fillId="33" borderId="10" xfId="5" applyNumberFormat="1" applyFont="1" applyFill="1" applyBorder="1" applyAlignment="1">
      <alignment horizontal="center" vertical="center"/>
    </xf>
    <xf numFmtId="165" fontId="66" fillId="33" borderId="0" xfId="5" applyNumberFormat="1" applyFont="1" applyFill="1" applyBorder="1" applyAlignment="1">
      <alignment horizontal="center" vertical="center"/>
    </xf>
    <xf numFmtId="0" fontId="66" fillId="33" borderId="0" xfId="5" applyFont="1" applyFill="1" applyBorder="1" applyAlignment="1">
      <alignment horizontal="center" vertical="center"/>
    </xf>
    <xf numFmtId="0" fontId="66" fillId="0" borderId="10" xfId="5" applyFont="1" applyFill="1" applyBorder="1" applyAlignment="1">
      <alignment vertical="center"/>
    </xf>
    <xf numFmtId="0" fontId="66" fillId="0" borderId="10" xfId="35942" applyFont="1" applyFill="1" applyBorder="1" applyAlignment="1">
      <alignment vertical="center"/>
    </xf>
    <xf numFmtId="167" fontId="66" fillId="0" borderId="10" xfId="35942" applyNumberFormat="1" applyFont="1" applyFill="1" applyBorder="1" applyAlignment="1">
      <alignment horizontal="right" vertical="center"/>
    </xf>
    <xf numFmtId="0" fontId="66" fillId="0" borderId="10" xfId="35942" applyFont="1" applyFill="1" applyBorder="1" applyAlignment="1">
      <alignment horizontal="right" vertical="center"/>
    </xf>
    <xf numFmtId="0" fontId="66" fillId="0" borderId="10" xfId="45209" applyNumberFormat="1" applyFont="1" applyFill="1" applyBorder="1" applyAlignment="1">
      <alignment vertical="center" wrapText="1"/>
    </xf>
    <xf numFmtId="164" fontId="66" fillId="0" borderId="10" xfId="6" applyNumberFormat="1" applyFont="1" applyFill="1" applyBorder="1" applyAlignment="1">
      <alignment horizontal="right" vertical="center"/>
    </xf>
    <xf numFmtId="0" fontId="66" fillId="0" borderId="10" xfId="6" applyFont="1" applyFill="1" applyBorder="1" applyAlignment="1">
      <alignment vertical="center" wrapText="1"/>
    </xf>
    <xf numFmtId="0" fontId="66" fillId="0" borderId="10" xfId="35942" applyFont="1" applyFill="1" applyBorder="1" applyAlignment="1">
      <alignment vertical="center" wrapText="1"/>
    </xf>
    <xf numFmtId="0" fontId="66" fillId="0" borderId="10" xfId="6" applyFont="1" applyFill="1" applyBorder="1" applyAlignment="1">
      <alignment horizontal="center" vertical="center" wrapText="1"/>
    </xf>
    <xf numFmtId="165" fontId="66" fillId="0" borderId="10" xfId="45207" applyNumberFormat="1" applyFont="1" applyFill="1" applyBorder="1" applyAlignment="1">
      <alignment horizontal="center" vertical="center"/>
    </xf>
    <xf numFmtId="169" fontId="66" fillId="0" borderId="10" xfId="10" applyNumberFormat="1" applyFont="1" applyFill="1" applyBorder="1" applyAlignment="1" applyProtection="1">
      <alignment horizontal="center" vertical="center"/>
    </xf>
    <xf numFmtId="0" fontId="66" fillId="0" borderId="10" xfId="35942" applyFont="1" applyFill="1" applyBorder="1" applyAlignment="1">
      <alignment horizontal="center" vertical="center"/>
    </xf>
    <xf numFmtId="17" fontId="66" fillId="0" borderId="10" xfId="35774" applyNumberFormat="1" applyFont="1" applyFill="1" applyBorder="1" applyAlignment="1">
      <alignment horizontal="center" vertical="center"/>
    </xf>
    <xf numFmtId="17" fontId="66" fillId="0" borderId="10" xfId="35942" applyNumberFormat="1" applyFont="1" applyFill="1" applyBorder="1" applyAlignment="1">
      <alignment horizontal="center" vertical="center"/>
    </xf>
    <xf numFmtId="165" fontId="66" fillId="0" borderId="10" xfId="35942" applyNumberFormat="1" applyFont="1" applyFill="1" applyBorder="1" applyAlignment="1">
      <alignment horizontal="center" vertical="center"/>
    </xf>
    <xf numFmtId="165" fontId="66" fillId="0" borderId="10" xfId="35942" applyNumberFormat="1" applyFont="1" applyFill="1" applyBorder="1" applyAlignment="1">
      <alignment horizontal="right" vertical="center"/>
    </xf>
    <xf numFmtId="165" fontId="66" fillId="0" borderId="10" xfId="35942" applyNumberFormat="1" applyFont="1" applyFill="1" applyBorder="1" applyAlignment="1">
      <alignment vertical="center"/>
    </xf>
    <xf numFmtId="165" fontId="66" fillId="0" borderId="0" xfId="5" applyNumberFormat="1" applyFont="1" applyFill="1" applyBorder="1" applyAlignment="1">
      <alignment vertical="center"/>
    </xf>
    <xf numFmtId="0" fontId="66" fillId="0" borderId="0" xfId="5" applyFont="1" applyFill="1" applyBorder="1" applyAlignment="1">
      <alignment vertical="center"/>
    </xf>
    <xf numFmtId="1" fontId="66" fillId="0" borderId="10" xfId="6" applyNumberFormat="1" applyFont="1" applyFill="1" applyBorder="1" applyAlignment="1">
      <alignment horizontal="right" vertical="center"/>
    </xf>
    <xf numFmtId="0" fontId="66" fillId="0" borderId="10" xfId="35774" applyFont="1" applyFill="1" applyBorder="1" applyAlignment="1">
      <alignment vertical="center"/>
    </xf>
    <xf numFmtId="0" fontId="66" fillId="0" borderId="10" xfId="35774" applyFont="1" applyFill="1" applyBorder="1" applyAlignment="1">
      <alignment horizontal="right" vertical="center"/>
    </xf>
    <xf numFmtId="0" fontId="66" fillId="0" borderId="10" xfId="35774" applyFont="1" applyFill="1" applyBorder="1" applyAlignment="1">
      <alignment vertical="center" wrapText="1"/>
    </xf>
    <xf numFmtId="165" fontId="66" fillId="0" borderId="10" xfId="35774" applyNumberFormat="1" applyFont="1" applyFill="1" applyBorder="1" applyAlignment="1">
      <alignment horizontal="center" vertical="center"/>
    </xf>
    <xf numFmtId="165" fontId="66" fillId="0" borderId="10" xfId="16" applyNumberFormat="1" applyFont="1" applyFill="1" applyBorder="1" applyAlignment="1">
      <alignment horizontal="center" vertical="center"/>
    </xf>
    <xf numFmtId="165" fontId="66" fillId="0" borderId="10" xfId="35774" applyNumberFormat="1" applyFont="1" applyFill="1" applyBorder="1" applyAlignment="1">
      <alignment vertical="center"/>
    </xf>
    <xf numFmtId="169" fontId="66" fillId="0" borderId="0" xfId="5" applyNumberFormat="1" applyFont="1" applyFill="1" applyBorder="1" applyAlignment="1">
      <alignment vertical="center"/>
    </xf>
    <xf numFmtId="0" fontId="66" fillId="0" borderId="10" xfId="14" applyNumberFormat="1" applyFont="1" applyFill="1" applyBorder="1" applyAlignment="1">
      <alignment horizontal="center" vertical="center" wrapText="1"/>
    </xf>
    <xf numFmtId="167" fontId="66" fillId="0" borderId="10" xfId="14" applyNumberFormat="1" applyFont="1" applyFill="1" applyBorder="1" applyAlignment="1">
      <alignment horizontal="right" vertical="center" wrapText="1"/>
    </xf>
    <xf numFmtId="0" fontId="66" fillId="0" borderId="10" xfId="14" applyNumberFormat="1" applyFont="1" applyFill="1" applyBorder="1" applyAlignment="1">
      <alignment horizontal="right" vertical="center" wrapText="1"/>
    </xf>
    <xf numFmtId="0" fontId="66" fillId="0" borderId="10" xfId="6" applyFont="1" applyFill="1" applyBorder="1" applyAlignment="1">
      <alignment vertical="center"/>
    </xf>
    <xf numFmtId="0" fontId="66" fillId="0" borderId="10" xfId="6" applyFont="1" applyFill="1" applyBorder="1" applyAlignment="1">
      <alignment horizontal="right" vertical="center"/>
    </xf>
    <xf numFmtId="169" fontId="66" fillId="0" borderId="10" xfId="10" applyNumberFormat="1" applyFont="1" applyFill="1" applyBorder="1" applyAlignment="1" applyProtection="1">
      <alignment horizontal="center" vertical="center" wrapText="1"/>
    </xf>
    <xf numFmtId="165" fontId="66" fillId="0" borderId="10" xfId="6" applyNumberFormat="1" applyFont="1" applyFill="1" applyBorder="1" applyAlignment="1">
      <alignment horizontal="center" vertical="center"/>
    </xf>
    <xf numFmtId="165" fontId="66" fillId="0" borderId="10" xfId="10" applyNumberFormat="1" applyFont="1" applyFill="1" applyBorder="1" applyAlignment="1" applyProtection="1">
      <alignment horizontal="right" vertical="center"/>
    </xf>
    <xf numFmtId="169" fontId="66" fillId="0" borderId="10" xfId="17" applyNumberFormat="1" applyFont="1" applyFill="1" applyBorder="1" applyAlignment="1" applyProtection="1">
      <alignment horizontal="center" vertical="center"/>
    </xf>
    <xf numFmtId="0" fontId="66" fillId="0" borderId="10" xfId="6" applyNumberFormat="1" applyFont="1" applyFill="1" applyBorder="1" applyAlignment="1">
      <alignment horizontal="center" vertical="center" wrapText="1"/>
    </xf>
    <xf numFmtId="165" fontId="66" fillId="0" borderId="10" xfId="10" applyNumberFormat="1" applyFont="1" applyFill="1" applyBorder="1" applyAlignment="1" applyProtection="1">
      <alignment horizontal="center" vertical="center"/>
    </xf>
    <xf numFmtId="0" fontId="66" fillId="0" borderId="10" xfId="45210" applyFont="1" applyFill="1" applyBorder="1" applyAlignment="1">
      <alignment horizontal="center" vertical="center"/>
    </xf>
    <xf numFmtId="0" fontId="66" fillId="0" borderId="10" xfId="45210" applyFont="1" applyFill="1" applyBorder="1" applyAlignment="1">
      <alignment vertical="center"/>
    </xf>
    <xf numFmtId="167" fontId="66" fillId="0" borderId="10" xfId="45210" applyNumberFormat="1" applyFont="1" applyFill="1" applyBorder="1" applyAlignment="1">
      <alignment horizontal="right" vertical="center"/>
    </xf>
    <xf numFmtId="0" fontId="66" fillId="0" borderId="10" xfId="45210" applyFont="1" applyFill="1" applyBorder="1" applyAlignment="1">
      <alignment horizontal="right" vertical="center"/>
    </xf>
    <xf numFmtId="165" fontId="66" fillId="0" borderId="10" xfId="45210" applyNumberFormat="1" applyFont="1" applyFill="1" applyBorder="1" applyAlignment="1">
      <alignment vertical="center"/>
    </xf>
    <xf numFmtId="0" fontId="66" fillId="0" borderId="0" xfId="45210" applyFont="1" applyFill="1" applyAlignment="1">
      <alignment vertical="center"/>
    </xf>
    <xf numFmtId="1" fontId="66" fillId="0" borderId="10" xfId="11" applyNumberFormat="1" applyFont="1" applyFill="1" applyBorder="1" applyAlignment="1">
      <alignment horizontal="right" vertical="center"/>
    </xf>
    <xf numFmtId="0" fontId="66" fillId="0" borderId="10" xfId="35942" applyFont="1" applyFill="1" applyBorder="1" applyAlignment="1">
      <alignment horizontal="center" vertical="center" wrapText="1"/>
    </xf>
    <xf numFmtId="17" fontId="66" fillId="0" borderId="10" xfId="10" applyNumberFormat="1" applyFont="1" applyFill="1" applyBorder="1" applyAlignment="1" applyProtection="1">
      <alignment horizontal="center" vertical="center"/>
    </xf>
    <xf numFmtId="165" fontId="66" fillId="0" borderId="10" xfId="13" applyNumberFormat="1" applyFont="1" applyFill="1" applyBorder="1" applyAlignment="1">
      <alignment horizontal="center" vertical="center"/>
    </xf>
    <xf numFmtId="169" fontId="66" fillId="0" borderId="10" xfId="13" applyNumberFormat="1" applyFont="1" applyFill="1" applyBorder="1" applyAlignment="1">
      <alignment horizontal="center" vertical="center" wrapText="1"/>
    </xf>
    <xf numFmtId="0" fontId="66" fillId="0" borderId="10" xfId="35774" applyFont="1" applyFill="1" applyBorder="1" applyAlignment="1">
      <alignment horizontal="center" vertical="center"/>
    </xf>
    <xf numFmtId="165" fontId="66" fillId="0" borderId="10" xfId="13" applyNumberFormat="1" applyFont="1" applyFill="1" applyBorder="1" applyAlignment="1">
      <alignment vertical="center"/>
    </xf>
    <xf numFmtId="0" fontId="66" fillId="0" borderId="10" xfId="35774" applyFont="1" applyFill="1" applyBorder="1" applyAlignment="1">
      <alignment horizontal="center" vertical="center" wrapText="1"/>
    </xf>
    <xf numFmtId="165" fontId="66" fillId="0" borderId="10" xfId="35774" applyNumberFormat="1" applyFont="1" applyFill="1" applyBorder="1" applyAlignment="1">
      <alignment horizontal="right" vertical="center"/>
    </xf>
    <xf numFmtId="165" fontId="66" fillId="0" borderId="0" xfId="35774" applyNumberFormat="1" applyFont="1" applyFill="1" applyAlignment="1">
      <alignment vertical="center"/>
    </xf>
    <xf numFmtId="0" fontId="66" fillId="0" borderId="0" xfId="35774" applyFont="1" applyFill="1" applyAlignment="1">
      <alignment vertical="center"/>
    </xf>
    <xf numFmtId="165" fontId="66" fillId="0" borderId="10" xfId="5" applyNumberFormat="1" applyFont="1" applyFill="1" applyBorder="1" applyAlignment="1">
      <alignment vertical="center"/>
    </xf>
    <xf numFmtId="0" fontId="66" fillId="0" borderId="10" xfId="6" applyFont="1" applyFill="1" applyBorder="1" applyAlignment="1">
      <alignment horizontal="left" vertical="center" wrapText="1"/>
    </xf>
    <xf numFmtId="0" fontId="66" fillId="0" borderId="10" xfId="45211" applyFont="1" applyFill="1" applyBorder="1" applyAlignment="1">
      <alignment vertical="center"/>
    </xf>
    <xf numFmtId="0" fontId="66" fillId="0" borderId="10" xfId="45211" applyFont="1" applyFill="1" applyBorder="1" applyAlignment="1">
      <alignment horizontal="right" vertical="center"/>
    </xf>
    <xf numFmtId="0" fontId="66" fillId="0" borderId="10" xfId="6" applyNumberFormat="1" applyFont="1" applyFill="1" applyBorder="1" applyAlignment="1">
      <alignment horizontal="left" vertical="center" wrapText="1"/>
    </xf>
    <xf numFmtId="0" fontId="66" fillId="0" borderId="10" xfId="45211" applyFont="1" applyFill="1" applyBorder="1" applyAlignment="1">
      <alignment vertical="center" wrapText="1"/>
    </xf>
    <xf numFmtId="167" fontId="66" fillId="0" borderId="10" xfId="35774" applyNumberFormat="1" applyFont="1" applyFill="1" applyBorder="1" applyAlignment="1">
      <alignment horizontal="right" vertical="center"/>
    </xf>
    <xf numFmtId="169" fontId="66" fillId="0" borderId="10" xfId="12" applyNumberFormat="1" applyFont="1" applyFill="1" applyBorder="1" applyAlignment="1" applyProtection="1">
      <alignment horizontal="center" vertical="center"/>
    </xf>
    <xf numFmtId="17" fontId="66" fillId="0" borderId="10" xfId="10" quotePrefix="1" applyNumberFormat="1" applyFont="1" applyFill="1" applyBorder="1" applyAlignment="1" applyProtection="1">
      <alignment horizontal="center" vertical="center"/>
    </xf>
    <xf numFmtId="165" fontId="66" fillId="0" borderId="10" xfId="6" applyNumberFormat="1" applyFont="1" applyFill="1" applyBorder="1" applyAlignment="1">
      <alignment vertical="center"/>
    </xf>
    <xf numFmtId="165" fontId="66" fillId="0" borderId="10" xfId="10" quotePrefix="1" applyNumberFormat="1" applyFont="1" applyFill="1" applyBorder="1" applyAlignment="1" applyProtection="1">
      <alignment horizontal="center" vertical="center"/>
    </xf>
    <xf numFmtId="0" fontId="66" fillId="0" borderId="10" xfId="11" applyFont="1" applyFill="1" applyBorder="1" applyAlignment="1">
      <alignment horizontal="center" vertical="center"/>
    </xf>
    <xf numFmtId="165" fontId="66" fillId="0" borderId="10" xfId="16" applyNumberFormat="1" applyFont="1" applyFill="1" applyBorder="1" applyAlignment="1">
      <alignment vertical="center"/>
    </xf>
    <xf numFmtId="0" fontId="66" fillId="0" borderId="10" xfId="19" applyFont="1" applyFill="1" applyBorder="1" applyAlignment="1">
      <alignment vertical="center" wrapText="1"/>
    </xf>
    <xf numFmtId="0" fontId="71" fillId="0" borderId="10" xfId="45212" applyFont="1" applyFill="1" applyBorder="1" applyAlignment="1">
      <alignment vertical="center"/>
    </xf>
    <xf numFmtId="0" fontId="71" fillId="0" borderId="10" xfId="45212" applyFont="1" applyFill="1" applyBorder="1" applyAlignment="1">
      <alignment horizontal="right" vertical="center"/>
    </xf>
    <xf numFmtId="0" fontId="71" fillId="0" borderId="10" xfId="45212" applyFont="1" applyFill="1" applyBorder="1" applyAlignment="1">
      <alignment horizontal="center" vertical="center"/>
    </xf>
    <xf numFmtId="165" fontId="71" fillId="0" borderId="10" xfId="45212" applyNumberFormat="1" applyFont="1" applyFill="1" applyBorder="1" applyAlignment="1">
      <alignment horizontal="center" vertical="center"/>
    </xf>
    <xf numFmtId="165" fontId="71" fillId="0" borderId="10" xfId="45212" applyNumberFormat="1" applyFont="1" applyFill="1" applyBorder="1" applyAlignment="1">
      <alignment horizontal="right" vertical="center"/>
    </xf>
    <xf numFmtId="165" fontId="71" fillId="0" borderId="10" xfId="45212" applyNumberFormat="1" applyFont="1" applyFill="1" applyBorder="1" applyAlignment="1">
      <alignment vertical="center"/>
    </xf>
    <xf numFmtId="0" fontId="71" fillId="0" borderId="10" xfId="45212" applyFont="1" applyFill="1" applyBorder="1" applyAlignment="1">
      <alignment vertical="center" wrapText="1"/>
    </xf>
    <xf numFmtId="43" fontId="66" fillId="0" borderId="10" xfId="45213" applyFont="1" applyFill="1" applyBorder="1" applyAlignment="1">
      <alignment horizontal="center" vertical="center"/>
    </xf>
    <xf numFmtId="0" fontId="66" fillId="0" borderId="10" xfId="45208" applyFont="1" applyFill="1" applyBorder="1" applyAlignment="1">
      <alignment horizontal="center" vertical="center"/>
    </xf>
    <xf numFmtId="0" fontId="66" fillId="0" borderId="10" xfId="6" applyNumberFormat="1" applyFont="1" applyFill="1" applyBorder="1" applyAlignment="1">
      <alignment horizontal="center" vertical="center"/>
    </xf>
    <xf numFmtId="0" fontId="66" fillId="0" borderId="10" xfId="6" applyNumberFormat="1" applyFont="1" applyFill="1" applyBorder="1" applyAlignment="1">
      <alignment vertical="center" wrapText="1"/>
    </xf>
    <xf numFmtId="0" fontId="66" fillId="0" borderId="10" xfId="6" applyFont="1" applyFill="1" applyBorder="1" applyAlignment="1">
      <alignment horizontal="center" vertical="center"/>
    </xf>
    <xf numFmtId="164" fontId="66" fillId="0" borderId="10" xfId="45211" applyNumberFormat="1" applyFont="1" applyFill="1" applyBorder="1" applyAlignment="1">
      <alignment horizontal="right" vertical="center"/>
    </xf>
    <xf numFmtId="0" fontId="66" fillId="0" borderId="10" xfId="19" applyFont="1" applyFill="1" applyBorder="1" applyAlignment="1">
      <alignment horizontal="left" vertical="center" wrapText="1"/>
    </xf>
    <xf numFmtId="164" fontId="66" fillId="0" borderId="10" xfId="11" applyNumberFormat="1" applyFont="1" applyFill="1" applyBorder="1" applyAlignment="1">
      <alignment horizontal="right" vertical="center"/>
    </xf>
    <xf numFmtId="167" fontId="23" fillId="0" borderId="10" xfId="9" applyNumberFormat="1" applyFont="1" applyFill="1" applyBorder="1" applyAlignment="1">
      <alignment vertical="center"/>
    </xf>
    <xf numFmtId="0" fontId="23" fillId="0" borderId="10" xfId="9" applyFont="1" applyFill="1" applyBorder="1" applyAlignment="1">
      <alignment vertical="center"/>
    </xf>
    <xf numFmtId="0" fontId="66" fillId="0" borderId="10" xfId="5" applyFont="1" applyFill="1" applyBorder="1" applyAlignment="1">
      <alignment horizontal="center" vertical="center"/>
    </xf>
    <xf numFmtId="0" fontId="66" fillId="0" borderId="10" xfId="11" applyFont="1" applyFill="1" applyBorder="1" applyAlignment="1">
      <alignment horizontal="right" vertical="center"/>
    </xf>
    <xf numFmtId="1" fontId="66" fillId="0" borderId="10" xfId="13" applyNumberFormat="1" applyFont="1" applyFill="1" applyBorder="1" applyAlignment="1">
      <alignment horizontal="right" vertical="center"/>
    </xf>
    <xf numFmtId="0" fontId="66" fillId="0" borderId="10" xfId="6" applyNumberFormat="1" applyFont="1" applyFill="1" applyBorder="1" applyAlignment="1">
      <alignment horizontal="left" vertical="center"/>
    </xf>
    <xf numFmtId="0" fontId="66" fillId="0" borderId="10" xfId="45214" applyFont="1" applyFill="1" applyBorder="1" applyAlignment="1">
      <alignment horizontal="left" vertical="center" wrapText="1"/>
    </xf>
    <xf numFmtId="165" fontId="66" fillId="0" borderId="10" xfId="45209" applyNumberFormat="1" applyFont="1" applyFill="1" applyBorder="1" applyAlignment="1">
      <alignment horizontal="center" vertical="center"/>
    </xf>
    <xf numFmtId="169" fontId="66" fillId="0" borderId="10" xfId="10" applyNumberFormat="1" applyFont="1" applyFill="1" applyBorder="1" applyAlignment="1" applyProtection="1">
      <alignment horizontal="right" vertical="center"/>
    </xf>
    <xf numFmtId="0" fontId="66" fillId="0" borderId="10" xfId="6" applyNumberFormat="1" applyFont="1" applyFill="1" applyBorder="1" applyAlignment="1">
      <alignment horizontal="right" vertical="center"/>
    </xf>
    <xf numFmtId="0" fontId="66" fillId="0" borderId="10" xfId="5" applyFont="1" applyFill="1" applyBorder="1" applyAlignment="1">
      <alignment vertical="center" wrapText="1"/>
    </xf>
    <xf numFmtId="0" fontId="66" fillId="0" borderId="14" xfId="5" applyFont="1" applyFill="1" applyBorder="1" applyAlignment="1">
      <alignment vertical="center"/>
    </xf>
    <xf numFmtId="167" fontId="66" fillId="0" borderId="14" xfId="5" applyNumberFormat="1" applyFont="1" applyFill="1" applyBorder="1" applyAlignment="1">
      <alignment horizontal="right" vertical="center"/>
    </xf>
    <xf numFmtId="0" fontId="66" fillId="0" borderId="14" xfId="5" applyFont="1" applyFill="1" applyBorder="1" applyAlignment="1">
      <alignment horizontal="right" vertical="center"/>
    </xf>
    <xf numFmtId="0" fontId="66" fillId="0" borderId="14" xfId="5" applyFont="1" applyFill="1" applyBorder="1" applyAlignment="1">
      <alignment vertical="center" wrapText="1"/>
    </xf>
    <xf numFmtId="0" fontId="66" fillId="0" borderId="14" xfId="5" applyFont="1" applyFill="1" applyBorder="1" applyAlignment="1">
      <alignment horizontal="center" vertical="center" wrapText="1"/>
    </xf>
    <xf numFmtId="0" fontId="66" fillId="0" borderId="14" xfId="5" applyFont="1" applyFill="1" applyBorder="1" applyAlignment="1">
      <alignment horizontal="center" vertical="center"/>
    </xf>
    <xf numFmtId="178" fontId="66" fillId="0" borderId="14" xfId="45215" applyNumberFormat="1" applyFont="1" applyFill="1" applyBorder="1" applyAlignment="1" applyProtection="1">
      <alignment horizontal="center" vertical="center"/>
    </xf>
    <xf numFmtId="166" fontId="66" fillId="0" borderId="14" xfId="5" applyNumberFormat="1" applyFont="1" applyFill="1" applyBorder="1" applyAlignment="1">
      <alignment horizontal="center" vertical="center"/>
    </xf>
    <xf numFmtId="169" fontId="66" fillId="0" borderId="14" xfId="5" applyNumberFormat="1" applyFont="1" applyFill="1" applyBorder="1" applyAlignment="1">
      <alignment vertical="center"/>
    </xf>
    <xf numFmtId="0" fontId="66" fillId="0" borderId="0" xfId="5" applyFont="1" applyFill="1" applyAlignment="1">
      <alignment vertical="center"/>
    </xf>
    <xf numFmtId="167" fontId="66" fillId="0" borderId="0" xfId="5" applyNumberFormat="1" applyFont="1" applyFill="1" applyAlignment="1">
      <alignment horizontal="right" vertical="center"/>
    </xf>
    <xf numFmtId="0" fontId="66" fillId="0" borderId="0" xfId="5" applyFont="1" applyFill="1" applyAlignment="1">
      <alignment horizontal="right" vertical="center"/>
    </xf>
    <xf numFmtId="0" fontId="66" fillId="0" borderId="0" xfId="5" applyFont="1" applyFill="1" applyAlignment="1">
      <alignment vertical="center" wrapText="1"/>
    </xf>
    <xf numFmtId="0" fontId="66" fillId="0" borderId="0" xfId="5" applyFont="1" applyFill="1" applyAlignment="1">
      <alignment horizontal="center" vertical="center" wrapText="1"/>
    </xf>
    <xf numFmtId="0" fontId="66" fillId="0" borderId="0" xfId="5" applyFont="1" applyFill="1" applyAlignment="1">
      <alignment horizontal="center" vertical="center"/>
    </xf>
    <xf numFmtId="178" fontId="66" fillId="0" borderId="0" xfId="45215" applyNumberFormat="1" applyFont="1" applyFill="1" applyBorder="1" applyAlignment="1" applyProtection="1">
      <alignment horizontal="center" vertical="center"/>
    </xf>
    <xf numFmtId="166" fontId="66" fillId="0" borderId="0" xfId="5" applyNumberFormat="1" applyFont="1" applyFill="1" applyAlignment="1">
      <alignment horizontal="center" vertical="center"/>
    </xf>
    <xf numFmtId="169" fontId="66" fillId="0" borderId="0" xfId="5" applyNumberFormat="1" applyFont="1" applyFill="1" applyAlignment="1">
      <alignment vertical="center"/>
    </xf>
    <xf numFmtId="165" fontId="66" fillId="0" borderId="0" xfId="5" applyNumberFormat="1" applyFont="1" applyFill="1" applyAlignment="1">
      <alignment vertical="center"/>
    </xf>
    <xf numFmtId="165" fontId="66" fillId="0" borderId="0" xfId="16" applyNumberFormat="1" applyFont="1" applyFill="1" applyAlignment="1">
      <alignment horizontal="center" vertical="center"/>
    </xf>
    <xf numFmtId="167" fontId="66" fillId="0" borderId="0" xfId="35774" applyNumberFormat="1" applyFont="1" applyFill="1" applyAlignment="1">
      <alignment horizontal="right" vertical="center"/>
    </xf>
    <xf numFmtId="0" fontId="66" fillId="0" borderId="0" xfId="35774" applyFont="1" applyFill="1" applyAlignment="1">
      <alignment horizontal="right" vertical="center"/>
    </xf>
    <xf numFmtId="0" fontId="66" fillId="0" borderId="0" xfId="35774" applyFont="1" applyFill="1" applyAlignment="1">
      <alignment vertical="center" wrapText="1"/>
    </xf>
    <xf numFmtId="0" fontId="66" fillId="0" borderId="0" xfId="35774" applyFont="1" applyFill="1" applyAlignment="1">
      <alignment horizontal="center" vertical="center" wrapText="1"/>
    </xf>
    <xf numFmtId="0" fontId="66" fillId="0" borderId="0" xfId="35774" applyFont="1" applyFill="1" applyAlignment="1">
      <alignment horizontal="center" vertical="center"/>
    </xf>
    <xf numFmtId="165" fontId="69" fillId="0" borderId="12" xfId="35774" applyNumberFormat="1" applyFont="1" applyFill="1" applyBorder="1" applyAlignment="1">
      <alignment vertical="center"/>
    </xf>
    <xf numFmtId="165" fontId="66" fillId="0" borderId="0" xfId="5" applyNumberFormat="1" applyFont="1" applyFill="1" applyAlignment="1">
      <alignment horizontal="center" vertical="center"/>
    </xf>
    <xf numFmtId="1" fontId="66" fillId="0" borderId="0" xfId="5" applyNumberFormat="1" applyFont="1" applyFill="1" applyAlignment="1">
      <alignment vertical="center"/>
    </xf>
    <xf numFmtId="167" fontId="69" fillId="33" borderId="10" xfId="2" applyNumberFormat="1" applyFont="1" applyFill="1" applyBorder="1" applyAlignment="1">
      <alignment horizontal="center" vertical="center" wrapText="1"/>
    </xf>
    <xf numFmtId="0" fontId="69" fillId="33" borderId="10" xfId="2" applyNumberFormat="1" applyFont="1" applyFill="1" applyBorder="1" applyAlignment="1">
      <alignment horizontal="center" vertical="center" wrapText="1"/>
    </xf>
    <xf numFmtId="167" fontId="66" fillId="0" borderId="10" xfId="9" applyNumberFormat="1" applyFont="1" applyFill="1" applyBorder="1" applyAlignment="1">
      <alignment vertical="center"/>
    </xf>
    <xf numFmtId="0" fontId="66" fillId="0" borderId="10" xfId="9" applyFont="1" applyFill="1" applyBorder="1" applyAlignment="1">
      <alignment vertical="center"/>
    </xf>
    <xf numFmtId="0" fontId="66" fillId="0" borderId="10" xfId="35774" applyFont="1" applyFill="1" applyBorder="1"/>
    <xf numFmtId="167" fontId="66" fillId="0" borderId="10" xfId="34987" applyNumberFormat="1" applyFont="1" applyFill="1" applyBorder="1"/>
    <xf numFmtId="0" fontId="66" fillId="0" borderId="10" xfId="34987" applyFont="1" applyFill="1" applyBorder="1"/>
    <xf numFmtId="167" fontId="71" fillId="0" borderId="10" xfId="0" applyNumberFormat="1" applyFont="1" applyFill="1" applyBorder="1"/>
    <xf numFmtId="0" fontId="71" fillId="0" borderId="10" xfId="0" applyFont="1" applyFill="1" applyBorder="1"/>
    <xf numFmtId="165" fontId="66" fillId="0" borderId="10" xfId="5" applyNumberFormat="1" applyFont="1" applyFill="1" applyBorder="1" applyAlignment="1">
      <alignment horizontal="center" vertical="center"/>
    </xf>
    <xf numFmtId="0" fontId="67" fillId="0" borderId="10" xfId="5" applyFont="1" applyFill="1" applyBorder="1" applyAlignment="1">
      <alignment horizontal="left" vertical="center"/>
    </xf>
    <xf numFmtId="0" fontId="67" fillId="0" borderId="10" xfId="45207" applyNumberFormat="1" applyFont="1" applyFill="1" applyBorder="1" applyAlignment="1">
      <alignment horizontal="center" vertical="center" wrapText="1"/>
    </xf>
    <xf numFmtId="167" fontId="67" fillId="0" borderId="10" xfId="2" applyNumberFormat="1" applyFont="1" applyFill="1" applyBorder="1" applyAlignment="1">
      <alignment horizontal="center" vertical="center" wrapText="1"/>
    </xf>
    <xf numFmtId="0" fontId="67" fillId="0" borderId="10" xfId="2" applyNumberFormat="1" applyFont="1" applyFill="1" applyBorder="1" applyAlignment="1">
      <alignment horizontal="center" vertical="center" wrapText="1"/>
    </xf>
    <xf numFmtId="0" fontId="67" fillId="0" borderId="10" xfId="45208" applyNumberFormat="1" applyFont="1" applyFill="1" applyBorder="1" applyAlignment="1">
      <alignment horizontal="center" vertical="center" wrapText="1"/>
    </xf>
    <xf numFmtId="0" fontId="67" fillId="0" borderId="10" xfId="3" applyNumberFormat="1" applyFont="1" applyFill="1" applyBorder="1" applyAlignment="1">
      <alignment horizontal="center" vertical="center" wrapText="1"/>
    </xf>
    <xf numFmtId="0" fontId="67" fillId="0" borderId="10" xfId="4" applyNumberFormat="1" applyFont="1" applyFill="1" applyBorder="1" applyAlignment="1">
      <alignment horizontal="center" vertical="center" wrapText="1"/>
    </xf>
    <xf numFmtId="0" fontId="67" fillId="0" borderId="10" xfId="1" applyNumberFormat="1" applyFont="1" applyFill="1" applyBorder="1" applyAlignment="1">
      <alignment horizontal="center" vertical="center" wrapText="1"/>
    </xf>
    <xf numFmtId="17" fontId="67" fillId="0" borderId="10" xfId="1" applyNumberFormat="1" applyFont="1" applyFill="1" applyBorder="1" applyAlignment="1">
      <alignment horizontal="center" vertical="center" wrapText="1"/>
    </xf>
    <xf numFmtId="1" fontId="67" fillId="0" borderId="10" xfId="1" applyNumberFormat="1" applyFont="1" applyFill="1" applyBorder="1" applyAlignment="1">
      <alignment horizontal="center" vertical="center" wrapText="1"/>
    </xf>
    <xf numFmtId="165" fontId="67" fillId="0" borderId="10" xfId="1" applyNumberFormat="1" applyFont="1" applyFill="1" applyBorder="1" applyAlignment="1">
      <alignment horizontal="center" vertical="center" wrapText="1"/>
    </xf>
    <xf numFmtId="165" fontId="67" fillId="0" borderId="10" xfId="45208" applyNumberFormat="1" applyFont="1" applyFill="1" applyBorder="1" applyAlignment="1">
      <alignment horizontal="center" vertical="center" wrapText="1"/>
    </xf>
    <xf numFmtId="165" fontId="67" fillId="0" borderId="10" xfId="4" applyNumberFormat="1" applyFont="1" applyFill="1" applyBorder="1" applyAlignment="1">
      <alignment horizontal="center" vertical="center" wrapText="1"/>
    </xf>
    <xf numFmtId="165" fontId="23" fillId="0" borderId="10" xfId="5" applyNumberFormat="1" applyFont="1" applyFill="1" applyBorder="1" applyAlignment="1">
      <alignment horizontal="center" vertical="center"/>
    </xf>
    <xf numFmtId="0" fontId="23" fillId="0" borderId="0" xfId="5" applyFont="1" applyFill="1" applyBorder="1" applyAlignment="1">
      <alignment horizontal="center" vertical="center"/>
    </xf>
    <xf numFmtId="0" fontId="67" fillId="0" borderId="10" xfId="5" applyFont="1" applyFill="1" applyBorder="1" applyAlignment="1">
      <alignment vertical="center"/>
    </xf>
    <xf numFmtId="0" fontId="23" fillId="0" borderId="10" xfId="14" applyNumberFormat="1" applyFont="1" applyFill="1" applyBorder="1" applyAlignment="1">
      <alignment horizontal="center" vertical="center" wrapText="1"/>
    </xf>
    <xf numFmtId="167" fontId="23" fillId="0" borderId="10" xfId="14" applyNumberFormat="1" applyFont="1" applyFill="1" applyBorder="1" applyAlignment="1">
      <alignment horizontal="right" vertical="center" wrapText="1"/>
    </xf>
    <xf numFmtId="0" fontId="23" fillId="0" borderId="10" xfId="14" applyNumberFormat="1" applyFont="1" applyFill="1" applyBorder="1" applyAlignment="1">
      <alignment horizontal="right" vertical="center" wrapText="1"/>
    </xf>
    <xf numFmtId="0" fontId="23" fillId="0" borderId="10" xfId="6" applyFont="1" applyFill="1" applyBorder="1" applyAlignment="1">
      <alignment vertical="center"/>
    </xf>
    <xf numFmtId="0" fontId="23" fillId="0" borderId="10" xfId="6" applyFont="1" applyFill="1" applyBorder="1" applyAlignment="1">
      <alignment horizontal="right" vertical="center"/>
    </xf>
    <xf numFmtId="1" fontId="23" fillId="0" borderId="10" xfId="6" applyNumberFormat="1" applyFont="1" applyFill="1" applyBorder="1" applyAlignment="1">
      <alignment horizontal="right" vertical="center"/>
    </xf>
    <xf numFmtId="0" fontId="23" fillId="0" borderId="10" xfId="6" applyFont="1" applyFill="1" applyBorder="1" applyAlignment="1">
      <alignment vertical="center" wrapText="1"/>
    </xf>
    <xf numFmtId="0" fontId="23" fillId="0" borderId="10" xfId="35774" applyFont="1" applyFill="1" applyBorder="1" applyAlignment="1">
      <alignment horizontal="center" vertical="center" wrapText="1"/>
    </xf>
    <xf numFmtId="0" fontId="23" fillId="0" borderId="10" xfId="11" applyFont="1" applyFill="1" applyBorder="1" applyAlignment="1">
      <alignment horizontal="center" vertical="center"/>
    </xf>
    <xf numFmtId="169" fontId="23" fillId="0" borderId="10" xfId="10" applyNumberFormat="1" applyFont="1" applyFill="1" applyBorder="1" applyAlignment="1" applyProtection="1">
      <alignment horizontal="center" vertical="center"/>
    </xf>
    <xf numFmtId="17" fontId="23" fillId="0" borderId="10" xfId="10" applyNumberFormat="1" applyFont="1" applyFill="1" applyBorder="1" applyAlignment="1" applyProtection="1">
      <alignment horizontal="center" vertical="center"/>
    </xf>
    <xf numFmtId="165" fontId="23" fillId="0" borderId="0" xfId="5" applyNumberFormat="1" applyFont="1" applyFill="1" applyBorder="1" applyAlignment="1">
      <alignment vertical="center"/>
    </xf>
    <xf numFmtId="0" fontId="23" fillId="0" borderId="0" xfId="5" applyFont="1" applyFill="1" applyBorder="1" applyAlignment="1">
      <alignment vertical="center"/>
    </xf>
    <xf numFmtId="0" fontId="67" fillId="0" borderId="10" xfId="14" applyNumberFormat="1" applyFont="1" applyFill="1" applyBorder="1" applyAlignment="1">
      <alignment horizontal="center" vertical="center" wrapText="1"/>
    </xf>
    <xf numFmtId="167" fontId="67" fillId="0" borderId="10" xfId="14" applyNumberFormat="1" applyFont="1" applyFill="1" applyBorder="1" applyAlignment="1">
      <alignment horizontal="right" vertical="center" wrapText="1"/>
    </xf>
    <xf numFmtId="167" fontId="67" fillId="0" borderId="10" xfId="9" applyNumberFormat="1" applyFont="1" applyFill="1" applyBorder="1" applyAlignment="1">
      <alignment vertical="center"/>
    </xf>
    <xf numFmtId="0" fontId="67" fillId="0" borderId="10" xfId="9" applyFont="1" applyFill="1" applyBorder="1" applyAlignment="1">
      <alignment vertical="center"/>
    </xf>
    <xf numFmtId="0" fontId="67" fillId="0" borderId="10" xfId="14" applyNumberFormat="1" applyFont="1" applyFill="1" applyBorder="1" applyAlignment="1">
      <alignment horizontal="right" vertical="center" wrapText="1"/>
    </xf>
    <xf numFmtId="0" fontId="67" fillId="0" borderId="10" xfId="6" applyFont="1" applyFill="1" applyBorder="1" applyAlignment="1">
      <alignment vertical="center"/>
    </xf>
    <xf numFmtId="0" fontId="67" fillId="0" borderId="10" xfId="6" applyFont="1" applyFill="1" applyBorder="1" applyAlignment="1">
      <alignment horizontal="right" vertical="center"/>
    </xf>
    <xf numFmtId="1" fontId="67" fillId="0" borderId="10" xfId="6" applyNumberFormat="1" applyFont="1" applyFill="1" applyBorder="1" applyAlignment="1">
      <alignment horizontal="right" vertical="center"/>
    </xf>
    <xf numFmtId="0" fontId="67" fillId="0" borderId="10" xfId="6" applyFont="1" applyFill="1" applyBorder="1" applyAlignment="1">
      <alignment vertical="center" wrapText="1"/>
    </xf>
    <xf numFmtId="0" fontId="67" fillId="0" borderId="10" xfId="35774" applyFont="1" applyFill="1" applyBorder="1" applyAlignment="1">
      <alignment horizontal="center" vertical="center" wrapText="1"/>
    </xf>
    <xf numFmtId="0" fontId="67" fillId="0" borderId="10" xfId="11" applyFont="1" applyFill="1" applyBorder="1" applyAlignment="1">
      <alignment horizontal="center" vertical="center"/>
    </xf>
    <xf numFmtId="169" fontId="67" fillId="0" borderId="10" xfId="10" applyNumberFormat="1" applyFont="1" applyFill="1" applyBorder="1" applyAlignment="1" applyProtection="1">
      <alignment horizontal="center" vertical="center"/>
    </xf>
    <xf numFmtId="17" fontId="67" fillId="0" borderId="10" xfId="10" applyNumberFormat="1" applyFont="1" applyFill="1" applyBorder="1" applyAlignment="1" applyProtection="1">
      <alignment horizontal="center" vertical="center"/>
    </xf>
    <xf numFmtId="165" fontId="67" fillId="0" borderId="10" xfId="16" applyNumberFormat="1" applyFont="1" applyFill="1" applyBorder="1" applyAlignment="1">
      <alignment vertical="center"/>
    </xf>
    <xf numFmtId="165" fontId="67" fillId="0" borderId="10" xfId="13" applyNumberFormat="1" applyFont="1" applyFill="1" applyBorder="1" applyAlignment="1">
      <alignment vertical="center"/>
    </xf>
    <xf numFmtId="165" fontId="67" fillId="0" borderId="10" xfId="35942" applyNumberFormat="1" applyFont="1" applyFill="1" applyBorder="1" applyAlignment="1">
      <alignment vertical="center"/>
    </xf>
    <xf numFmtId="165" fontId="67" fillId="0" borderId="0" xfId="5" applyNumberFormat="1" applyFont="1" applyFill="1" applyBorder="1" applyAlignment="1">
      <alignment vertical="center"/>
    </xf>
    <xf numFmtId="0" fontId="67" fillId="0" borderId="0" xfId="5" applyFont="1" applyFill="1" applyBorder="1" applyAlignment="1">
      <alignment vertical="center"/>
    </xf>
    <xf numFmtId="0" fontId="69" fillId="0" borderId="10" xfId="14" applyNumberFormat="1" applyFont="1" applyFill="1" applyBorder="1" applyAlignment="1">
      <alignment horizontal="center" vertical="center" wrapText="1"/>
    </xf>
    <xf numFmtId="167" fontId="69" fillId="0" borderId="10" xfId="14" applyNumberFormat="1" applyFont="1" applyFill="1" applyBorder="1" applyAlignment="1">
      <alignment horizontal="right" vertical="center" wrapText="1"/>
    </xf>
    <xf numFmtId="0" fontId="69" fillId="0" borderId="10" xfId="9" applyFont="1" applyFill="1" applyBorder="1" applyAlignment="1">
      <alignment vertical="center"/>
    </xf>
    <xf numFmtId="0" fontId="69" fillId="0" borderId="10" xfId="35774" applyFont="1" applyFill="1" applyBorder="1" applyAlignment="1">
      <alignment horizontal="right" vertical="center"/>
    </xf>
    <xf numFmtId="0" fontId="69" fillId="0" borderId="10" xfId="6" applyFont="1" applyFill="1" applyBorder="1" applyAlignment="1">
      <alignment horizontal="right" vertical="center"/>
    </xf>
    <xf numFmtId="1" fontId="69" fillId="0" borderId="10" xfId="13" applyNumberFormat="1" applyFont="1" applyFill="1" applyBorder="1" applyAlignment="1">
      <alignment horizontal="right" vertical="center"/>
    </xf>
    <xf numFmtId="0" fontId="69" fillId="0" borderId="10" xfId="6" applyFont="1" applyFill="1" applyBorder="1" applyAlignment="1">
      <alignment horizontal="left" vertical="center" wrapText="1"/>
    </xf>
    <xf numFmtId="0" fontId="69" fillId="0" borderId="10" xfId="6" applyFont="1" applyFill="1" applyBorder="1" applyAlignment="1">
      <alignment horizontal="center" vertical="center" wrapText="1"/>
    </xf>
    <xf numFmtId="165" fontId="69" fillId="0" borderId="10" xfId="45207" applyNumberFormat="1" applyFont="1" applyFill="1" applyBorder="1" applyAlignment="1">
      <alignment horizontal="center" vertical="center"/>
    </xf>
    <xf numFmtId="169" fontId="69" fillId="0" borderId="10" xfId="10" applyNumberFormat="1" applyFont="1" applyFill="1" applyBorder="1" applyAlignment="1" applyProtection="1">
      <alignment horizontal="center" vertical="center"/>
    </xf>
    <xf numFmtId="17" fontId="69" fillId="0" borderId="10" xfId="35774" applyNumberFormat="1" applyFont="1" applyFill="1" applyBorder="1" applyAlignment="1">
      <alignment horizontal="center" vertical="center"/>
    </xf>
    <xf numFmtId="17" fontId="69" fillId="0" borderId="10" xfId="35942" applyNumberFormat="1" applyFont="1" applyFill="1" applyBorder="1" applyAlignment="1">
      <alignment horizontal="center" vertical="center"/>
    </xf>
    <xf numFmtId="165" fontId="69" fillId="0" borderId="0" xfId="5" applyNumberFormat="1" applyFont="1" applyFill="1" applyBorder="1" applyAlignment="1">
      <alignment vertical="center"/>
    </xf>
    <xf numFmtId="0" fontId="69" fillId="0" borderId="0" xfId="5" applyFont="1" applyFill="1" applyBorder="1" applyAlignment="1">
      <alignment vertical="center"/>
    </xf>
    <xf numFmtId="0" fontId="67" fillId="0" borderId="10" xfId="35774" applyFont="1" applyFill="1" applyBorder="1" applyAlignment="1">
      <alignment horizontal="right" vertical="center"/>
    </xf>
    <xf numFmtId="1" fontId="67" fillId="0" borderId="10" xfId="13" applyNumberFormat="1" applyFont="1" applyFill="1" applyBorder="1" applyAlignment="1">
      <alignment horizontal="right" vertical="center"/>
    </xf>
    <xf numFmtId="0" fontId="67" fillId="0" borderId="10" xfId="6" applyFont="1" applyFill="1" applyBorder="1" applyAlignment="1">
      <alignment horizontal="left" vertical="center" wrapText="1"/>
    </xf>
    <xf numFmtId="0" fontId="67" fillId="0" borderId="10" xfId="6" applyFont="1" applyFill="1" applyBorder="1" applyAlignment="1">
      <alignment horizontal="center" vertical="center" wrapText="1"/>
    </xf>
    <xf numFmtId="165" fontId="67" fillId="0" borderId="10" xfId="45207" applyNumberFormat="1" applyFont="1" applyFill="1" applyBorder="1" applyAlignment="1">
      <alignment horizontal="center" vertical="center"/>
    </xf>
    <xf numFmtId="17" fontId="67" fillId="0" borderId="10" xfId="35774" applyNumberFormat="1" applyFont="1" applyFill="1" applyBorder="1" applyAlignment="1">
      <alignment horizontal="center" vertical="center"/>
    </xf>
    <xf numFmtId="17" fontId="67" fillId="0" borderId="10" xfId="35942" applyNumberFormat="1" applyFont="1" applyFill="1" applyBorder="1" applyAlignment="1">
      <alignment horizontal="center" vertical="center"/>
    </xf>
    <xf numFmtId="165" fontId="67" fillId="0" borderId="10" xfId="10" applyNumberFormat="1" applyFont="1" applyFill="1" applyBorder="1" applyAlignment="1" applyProtection="1">
      <alignment horizontal="right" vertical="center"/>
    </xf>
    <xf numFmtId="165" fontId="67" fillId="0" borderId="10" xfId="13" applyNumberFormat="1" applyFont="1" applyFill="1" applyBorder="1" applyAlignment="1">
      <alignment horizontal="center" vertical="center"/>
    </xf>
    <xf numFmtId="0" fontId="66" fillId="0" borderId="14" xfId="14" applyNumberFormat="1" applyFont="1" applyFill="1" applyBorder="1" applyAlignment="1">
      <alignment horizontal="center" vertical="center" wrapText="1"/>
    </xf>
    <xf numFmtId="167" fontId="66" fillId="0" borderId="14" xfId="14" applyNumberFormat="1" applyFont="1" applyFill="1" applyBorder="1" applyAlignment="1">
      <alignment horizontal="right" vertical="center" wrapText="1"/>
    </xf>
    <xf numFmtId="167" fontId="66" fillId="0" borderId="14" xfId="9" applyNumberFormat="1" applyFont="1" applyFill="1" applyBorder="1" applyAlignment="1">
      <alignment vertical="center"/>
    </xf>
    <xf numFmtId="0" fontId="66" fillId="0" borderId="14" xfId="9" applyFont="1" applyFill="1" applyBorder="1" applyAlignment="1">
      <alignment vertical="center"/>
    </xf>
    <xf numFmtId="0" fontId="66" fillId="0" borderId="14" xfId="14" applyNumberFormat="1" applyFont="1" applyFill="1" applyBorder="1" applyAlignment="1">
      <alignment horizontal="right" vertical="center" wrapText="1"/>
    </xf>
    <xf numFmtId="0" fontId="66" fillId="0" borderId="14" xfId="6" applyFont="1" applyFill="1" applyBorder="1" applyAlignment="1">
      <alignment vertical="center"/>
    </xf>
    <xf numFmtId="0" fontId="66" fillId="0" borderId="14" xfId="6" applyFont="1" applyFill="1" applyBorder="1" applyAlignment="1">
      <alignment horizontal="right" vertical="center"/>
    </xf>
    <xf numFmtId="164" fontId="66" fillId="0" borderId="14" xfId="6" applyNumberFormat="1" applyFont="1" applyFill="1" applyBorder="1" applyAlignment="1">
      <alignment horizontal="right" vertical="center"/>
    </xf>
    <xf numFmtId="0" fontId="66" fillId="0" borderId="14" xfId="6" applyFont="1" applyFill="1" applyBorder="1" applyAlignment="1">
      <alignment vertical="center" wrapText="1"/>
    </xf>
    <xf numFmtId="0" fontId="66" fillId="0" borderId="14" xfId="6" applyNumberFormat="1" applyFont="1" applyFill="1" applyBorder="1" applyAlignment="1">
      <alignment horizontal="center" vertical="center" wrapText="1"/>
    </xf>
    <xf numFmtId="165" fontId="66" fillId="0" borderId="14" xfId="45207" applyNumberFormat="1" applyFont="1" applyFill="1" applyBorder="1" applyAlignment="1">
      <alignment horizontal="center" vertical="center"/>
    </xf>
    <xf numFmtId="169" fontId="66" fillId="0" borderId="14" xfId="10" applyNumberFormat="1" applyFont="1" applyFill="1" applyBorder="1" applyAlignment="1" applyProtection="1">
      <alignment horizontal="center" vertical="center"/>
    </xf>
    <xf numFmtId="17" fontId="66" fillId="0" borderId="14" xfId="35774" applyNumberFormat="1" applyFont="1" applyFill="1" applyBorder="1" applyAlignment="1">
      <alignment horizontal="center" vertical="center"/>
    </xf>
    <xf numFmtId="17" fontId="66" fillId="0" borderId="14" xfId="35942" applyNumberFormat="1" applyFont="1" applyFill="1" applyBorder="1" applyAlignment="1">
      <alignment horizontal="center" vertical="center"/>
    </xf>
    <xf numFmtId="165" fontId="66" fillId="0" borderId="0" xfId="10" applyNumberFormat="1" applyFont="1" applyFill="1" applyBorder="1" applyAlignment="1" applyProtection="1">
      <alignment horizontal="center" vertical="center"/>
    </xf>
    <xf numFmtId="165" fontId="66" fillId="0" borderId="0" xfId="10" applyNumberFormat="1" applyFont="1" applyFill="1" applyBorder="1" applyAlignment="1" applyProtection="1">
      <alignment horizontal="right" vertical="center"/>
    </xf>
    <xf numFmtId="165" fontId="66" fillId="0" borderId="0" xfId="16" applyNumberFormat="1" applyFont="1" applyFill="1" applyBorder="1" applyAlignment="1">
      <alignment horizontal="center" vertical="center"/>
    </xf>
    <xf numFmtId="169" fontId="66" fillId="0" borderId="10" xfId="10" quotePrefix="1" applyNumberFormat="1" applyFont="1" applyFill="1" applyBorder="1" applyAlignment="1" applyProtection="1">
      <alignment horizontal="center" vertical="center"/>
    </xf>
    <xf numFmtId="0" fontId="66" fillId="0" borderId="10" xfId="12" applyNumberFormat="1" applyFont="1" applyFill="1" applyBorder="1" applyAlignment="1" applyProtection="1">
      <alignment horizontal="right" vertical="center"/>
    </xf>
    <xf numFmtId="1" fontId="66" fillId="0" borderId="10" xfId="10" applyNumberFormat="1" applyFont="1" applyFill="1" applyBorder="1" applyAlignment="1" applyProtection="1">
      <alignment vertical="center"/>
    </xf>
    <xf numFmtId="0" fontId="66" fillId="0" borderId="10" xfId="10" applyNumberFormat="1" applyFont="1" applyFill="1" applyBorder="1" applyAlignment="1" applyProtection="1">
      <alignment horizontal="right" vertical="center"/>
    </xf>
    <xf numFmtId="170" fontId="66" fillId="0" borderId="10" xfId="10" applyNumberFormat="1" applyFont="1" applyFill="1" applyBorder="1" applyAlignment="1" applyProtection="1">
      <alignment horizontal="right" vertical="center"/>
    </xf>
    <xf numFmtId="1" fontId="66" fillId="0" borderId="10" xfId="35774" applyNumberFormat="1" applyFont="1" applyFill="1" applyBorder="1" applyAlignment="1">
      <alignment vertical="center"/>
    </xf>
    <xf numFmtId="2" fontId="66" fillId="0" borderId="10" xfId="10" applyNumberFormat="1" applyFont="1" applyFill="1" applyBorder="1" applyAlignment="1" applyProtection="1">
      <alignment horizontal="right" vertical="center"/>
    </xf>
    <xf numFmtId="170" fontId="66" fillId="0" borderId="10" xfId="17" applyNumberFormat="1" applyFont="1" applyFill="1" applyBorder="1" applyAlignment="1" applyProtection="1">
      <alignment horizontal="right" vertical="center"/>
    </xf>
    <xf numFmtId="0" fontId="23" fillId="0" borderId="10" xfId="11" applyFont="1" applyFill="1" applyBorder="1" applyAlignment="1">
      <alignment horizontal="right" vertical="center"/>
    </xf>
    <xf numFmtId="2" fontId="23" fillId="0" borderId="10" xfId="10" applyNumberFormat="1" applyFont="1" applyFill="1" applyBorder="1" applyAlignment="1" applyProtection="1">
      <alignment horizontal="right" vertical="center"/>
    </xf>
    <xf numFmtId="1" fontId="23" fillId="0" borderId="36" xfId="10" applyNumberFormat="1" applyFont="1" applyFill="1" applyBorder="1" applyAlignment="1" applyProtection="1">
      <alignment vertical="center"/>
    </xf>
    <xf numFmtId="165" fontId="67" fillId="0" borderId="12" xfId="10" applyNumberFormat="1" applyFont="1" applyFill="1" applyBorder="1" applyAlignment="1" applyProtection="1">
      <alignment horizontal="center" vertical="center"/>
    </xf>
    <xf numFmtId="0" fontId="67" fillId="0" borderId="10" xfId="11" applyFont="1" applyFill="1" applyBorder="1" applyAlignment="1">
      <alignment horizontal="right" vertical="center"/>
    </xf>
    <xf numFmtId="2" fontId="67" fillId="0" borderId="10" xfId="10" applyNumberFormat="1" applyFont="1" applyFill="1" applyBorder="1" applyAlignment="1" applyProtection="1">
      <alignment horizontal="right" vertical="center"/>
    </xf>
    <xf numFmtId="1" fontId="67" fillId="0" borderId="10" xfId="10" applyNumberFormat="1" applyFont="1" applyFill="1" applyBorder="1" applyAlignment="1" applyProtection="1">
      <alignment vertical="center"/>
    </xf>
    <xf numFmtId="165" fontId="67" fillId="0" borderId="10" xfId="10" applyNumberFormat="1" applyFont="1" applyFill="1" applyBorder="1" applyAlignment="1" applyProtection="1">
      <alignment horizontal="center" vertical="center"/>
    </xf>
    <xf numFmtId="1" fontId="66" fillId="0" borderId="10" xfId="35942" applyNumberFormat="1" applyFont="1" applyFill="1" applyBorder="1" applyAlignment="1">
      <alignment vertical="center"/>
    </xf>
    <xf numFmtId="2" fontId="66" fillId="0" borderId="10" xfId="17" applyNumberFormat="1" applyFont="1" applyFill="1" applyBorder="1" applyAlignment="1" applyProtection="1">
      <alignment horizontal="right" vertical="center"/>
    </xf>
    <xf numFmtId="170" fontId="66" fillId="0" borderId="10" xfId="12" applyNumberFormat="1" applyFont="1" applyFill="1" applyBorder="1" applyAlignment="1" applyProtection="1">
      <alignment horizontal="right" vertical="center"/>
    </xf>
    <xf numFmtId="1" fontId="66" fillId="0" borderId="36" xfId="35774" applyNumberFormat="1" applyFont="1" applyFill="1" applyBorder="1" applyAlignment="1">
      <alignment vertical="center"/>
    </xf>
    <xf numFmtId="165" fontId="69" fillId="0" borderId="12" xfId="35774" applyNumberFormat="1" applyFont="1" applyFill="1" applyBorder="1" applyAlignment="1">
      <alignment horizontal="center" vertical="center"/>
    </xf>
    <xf numFmtId="165" fontId="69" fillId="0" borderId="0" xfId="35774" applyNumberFormat="1" applyFont="1" applyFill="1" applyBorder="1" applyAlignment="1">
      <alignment horizontal="center" vertical="center"/>
    </xf>
    <xf numFmtId="2" fontId="66" fillId="0" borderId="10" xfId="12" applyNumberFormat="1" applyFont="1" applyFill="1" applyBorder="1" applyAlignment="1" applyProtection="1">
      <alignment horizontal="right" vertical="center"/>
    </xf>
    <xf numFmtId="1" fontId="71" fillId="0" borderId="10" xfId="45212" applyNumberFormat="1" applyFont="1" applyFill="1" applyBorder="1" applyAlignment="1">
      <alignment vertical="center"/>
    </xf>
    <xf numFmtId="1" fontId="66" fillId="0" borderId="36" xfId="10" applyNumberFormat="1" applyFont="1" applyFill="1" applyBorder="1" applyAlignment="1" applyProtection="1">
      <alignment vertical="center"/>
    </xf>
    <xf numFmtId="165" fontId="69" fillId="0" borderId="12" xfId="10" applyNumberFormat="1" applyFont="1" applyFill="1" applyBorder="1" applyAlignment="1" applyProtection="1">
      <alignment horizontal="center" vertical="center"/>
    </xf>
    <xf numFmtId="165" fontId="69" fillId="0" borderId="0" xfId="10" applyNumberFormat="1" applyFont="1" applyFill="1" applyBorder="1" applyAlignment="1" applyProtection="1">
      <alignment horizontal="center" vertical="center"/>
    </xf>
    <xf numFmtId="0" fontId="66" fillId="0" borderId="10" xfId="17" applyNumberFormat="1" applyFont="1" applyFill="1" applyBorder="1" applyAlignment="1" applyProtection="1">
      <alignment horizontal="right" vertical="center"/>
    </xf>
    <xf numFmtId="0" fontId="69" fillId="0" borderId="10" xfId="11" applyFont="1" applyFill="1" applyBorder="1" applyAlignment="1">
      <alignment horizontal="right" vertical="center"/>
    </xf>
    <xf numFmtId="2" fontId="69" fillId="0" borderId="10" xfId="10" applyNumberFormat="1" applyFont="1" applyFill="1" applyBorder="1" applyAlignment="1" applyProtection="1">
      <alignment horizontal="right" vertical="center"/>
    </xf>
    <xf numFmtId="1" fontId="69" fillId="0" borderId="36" xfId="10" applyNumberFormat="1" applyFont="1" applyFill="1" applyBorder="1" applyAlignment="1" applyProtection="1">
      <alignment vertical="center"/>
    </xf>
    <xf numFmtId="0" fontId="66" fillId="0" borderId="10" xfId="10" applyNumberFormat="1" applyFont="1" applyFill="1" applyBorder="1" applyAlignment="1" applyProtection="1">
      <alignment horizontal="center" vertical="center"/>
    </xf>
    <xf numFmtId="1" fontId="66" fillId="0" borderId="10" xfId="10" quotePrefix="1" applyNumberFormat="1" applyFont="1" applyFill="1" applyBorder="1" applyAlignment="1" applyProtection="1">
      <alignment vertical="center"/>
    </xf>
    <xf numFmtId="0" fontId="66" fillId="0" borderId="14" xfId="11" applyFont="1" applyFill="1" applyBorder="1" applyAlignment="1">
      <alignment horizontal="right" vertical="center"/>
    </xf>
    <xf numFmtId="0" fontId="66" fillId="0" borderId="14" xfId="12" applyNumberFormat="1" applyFont="1" applyFill="1" applyBorder="1" applyAlignment="1" applyProtection="1">
      <alignment horizontal="right" vertical="center"/>
    </xf>
    <xf numFmtId="1" fontId="66" fillId="0" borderId="37" xfId="10" applyNumberFormat="1" applyFont="1" applyFill="1" applyBorder="1" applyAlignment="1" applyProtection="1">
      <alignment vertical="center"/>
    </xf>
    <xf numFmtId="0" fontId="66" fillId="0" borderId="14" xfId="35774" applyFont="1" applyFill="1" applyBorder="1" applyAlignment="1">
      <alignment vertical="center"/>
    </xf>
    <xf numFmtId="1" fontId="66" fillId="0" borderId="37" xfId="5" applyNumberFormat="1" applyFont="1" applyFill="1" applyBorder="1" applyAlignment="1">
      <alignment vertical="center"/>
    </xf>
    <xf numFmtId="166" fontId="66" fillId="0" borderId="0" xfId="5" applyNumberFormat="1" applyFont="1" applyFill="1" applyAlignment="1">
      <alignment horizontal="right" vertical="center"/>
    </xf>
    <xf numFmtId="166" fontId="69" fillId="0" borderId="0" xfId="5" applyNumberFormat="1" applyFont="1" applyFill="1" applyAlignment="1">
      <alignment vertical="center"/>
    </xf>
    <xf numFmtId="1" fontId="66" fillId="0" borderId="0" xfId="35774" applyNumberFormat="1" applyFont="1" applyFill="1" applyAlignment="1">
      <alignment vertical="center"/>
    </xf>
    <xf numFmtId="0" fontId="69" fillId="33" borderId="10" xfId="4" applyNumberFormat="1" applyFont="1" applyFill="1" applyBorder="1" applyAlignment="1">
      <alignment horizontal="center" vertical="center" wrapText="1"/>
    </xf>
    <xf numFmtId="0" fontId="69" fillId="33" borderId="10" xfId="1" applyNumberFormat="1" applyFont="1" applyFill="1" applyBorder="1" applyAlignment="1">
      <alignment horizontal="center" vertical="center" wrapText="1"/>
    </xf>
    <xf numFmtId="1" fontId="69" fillId="33" borderId="10" xfId="1" applyNumberFormat="1" applyFont="1" applyFill="1" applyBorder="1" applyAlignment="1">
      <alignment horizontal="center" vertical="center" wrapText="1"/>
    </xf>
    <xf numFmtId="165" fontId="69" fillId="0" borderId="12" xfId="16" applyNumberFormat="1" applyFont="1" applyFill="1" applyBorder="1" applyAlignment="1">
      <alignment horizontal="center" vertical="center"/>
    </xf>
    <xf numFmtId="0" fontId="67" fillId="0" borderId="0" xfId="38176" applyFont="1" applyFill="1" applyAlignment="1">
      <alignment horizontal="center" vertical="center"/>
    </xf>
    <xf numFmtId="1" fontId="66" fillId="0" borderId="10" xfId="35942" applyNumberFormat="1" applyFont="1" applyFill="1" applyBorder="1" applyAlignment="1">
      <alignment horizontal="center"/>
    </xf>
    <xf numFmtId="165" fontId="66" fillId="0" borderId="10" xfId="35942" applyNumberFormat="1" applyFont="1" applyFill="1" applyBorder="1" applyAlignment="1">
      <alignment horizontal="center"/>
    </xf>
    <xf numFmtId="165" fontId="66" fillId="0" borderId="10" xfId="35942" applyNumberFormat="1" applyFont="1" applyFill="1" applyBorder="1" applyAlignment="1">
      <alignment horizontal="right"/>
    </xf>
    <xf numFmtId="0" fontId="71" fillId="0" borderId="0" xfId="45217" applyFont="1" applyFill="1"/>
    <xf numFmtId="164" fontId="56" fillId="0" borderId="10" xfId="45216" applyNumberFormat="1" applyFont="1" applyFill="1" applyBorder="1" applyAlignment="1">
      <alignment wrapText="1"/>
    </xf>
    <xf numFmtId="1" fontId="66" fillId="0" borderId="10" xfId="35774" applyNumberFormat="1" applyFont="1" applyFill="1" applyBorder="1" applyAlignment="1">
      <alignment horizontal="center"/>
    </xf>
    <xf numFmtId="165" fontId="66" fillId="0" borderId="10" xfId="35774" applyNumberFormat="1" applyFont="1" applyFill="1" applyBorder="1" applyAlignment="1">
      <alignment horizontal="center"/>
    </xf>
    <xf numFmtId="1" fontId="66" fillId="0" borderId="10" xfId="10" applyNumberFormat="1" applyFont="1" applyFill="1" applyBorder="1" applyAlignment="1" applyProtection="1">
      <alignment horizontal="center" vertical="center"/>
    </xf>
    <xf numFmtId="0" fontId="66" fillId="0" borderId="10" xfId="45217" applyFont="1" applyFill="1" applyBorder="1" applyAlignment="1">
      <alignment vertical="center"/>
    </xf>
    <xf numFmtId="0" fontId="66" fillId="0" borderId="10" xfId="45217" applyFont="1" applyFill="1" applyBorder="1" applyAlignment="1">
      <alignment horizontal="right" vertical="center"/>
    </xf>
    <xf numFmtId="165" fontId="66" fillId="0" borderId="10" xfId="45217" applyNumberFormat="1" applyFont="1" applyFill="1" applyBorder="1"/>
    <xf numFmtId="0" fontId="66" fillId="0" borderId="0" xfId="45217" applyFont="1" applyFill="1"/>
    <xf numFmtId="0" fontId="66" fillId="0" borderId="10" xfId="35942" applyFont="1" applyFill="1" applyBorder="1" applyAlignment="1">
      <alignment horizontal="center"/>
    </xf>
    <xf numFmtId="169" fontId="66" fillId="0" borderId="10" xfId="13" applyNumberFormat="1" applyFont="1" applyFill="1" applyBorder="1" applyAlignment="1">
      <alignment horizontal="center" vertical="center"/>
    </xf>
    <xf numFmtId="0" fontId="66" fillId="0" borderId="10" xfId="35774" applyFont="1" applyFill="1" applyBorder="1" applyAlignment="1">
      <alignment horizontal="center"/>
    </xf>
    <xf numFmtId="165" fontId="66" fillId="0" borderId="10" xfId="35774" applyNumberFormat="1" applyFont="1" applyFill="1" applyBorder="1"/>
    <xf numFmtId="0" fontId="71" fillId="0" borderId="10" xfId="45217" applyFont="1" applyFill="1" applyBorder="1"/>
    <xf numFmtId="0" fontId="56" fillId="0" borderId="10" xfId="45216" applyFont="1" applyFill="1" applyBorder="1" applyAlignment="1">
      <alignment wrapText="1"/>
    </xf>
    <xf numFmtId="0" fontId="71" fillId="0" borderId="10" xfId="45218" applyFont="1" applyFill="1" applyBorder="1" applyAlignment="1">
      <alignment vertical="center"/>
    </xf>
    <xf numFmtId="0" fontId="71" fillId="0" borderId="10" xfId="45218" applyFont="1" applyFill="1" applyBorder="1" applyAlignment="1">
      <alignment horizontal="right" vertical="center"/>
    </xf>
    <xf numFmtId="0" fontId="71" fillId="0" borderId="10" xfId="45218" applyFont="1" applyFill="1" applyBorder="1" applyAlignment="1">
      <alignment vertical="center" wrapText="1"/>
    </xf>
    <xf numFmtId="1" fontId="71" fillId="0" borderId="10" xfId="45218" applyNumberFormat="1" applyFont="1" applyFill="1" applyBorder="1" applyAlignment="1">
      <alignment horizontal="center"/>
    </xf>
    <xf numFmtId="165" fontId="71" fillId="0" borderId="10" xfId="45218" applyNumberFormat="1" applyFont="1" applyFill="1" applyBorder="1" applyAlignment="1">
      <alignment horizontal="center"/>
    </xf>
    <xf numFmtId="165" fontId="71" fillId="0" borderId="10" xfId="45218" applyNumberFormat="1" applyFont="1" applyFill="1" applyBorder="1" applyAlignment="1">
      <alignment horizontal="right"/>
    </xf>
    <xf numFmtId="0" fontId="71" fillId="0" borderId="10" xfId="45218" applyFont="1" applyFill="1" applyBorder="1" applyAlignment="1">
      <alignment horizontal="center"/>
    </xf>
    <xf numFmtId="165" fontId="66" fillId="0" borderId="10" xfId="35774" applyNumberFormat="1" applyFont="1" applyFill="1" applyBorder="1" applyAlignment="1">
      <alignment horizontal="right"/>
    </xf>
    <xf numFmtId="0" fontId="66" fillId="0" borderId="10" xfId="35774" applyFont="1" applyFill="1" applyBorder="1" applyAlignment="1">
      <alignment horizontal="center" wrapText="1"/>
    </xf>
    <xf numFmtId="1" fontId="66" fillId="0" borderId="10" xfId="35774" applyNumberFormat="1" applyFont="1" applyFill="1" applyBorder="1" applyAlignment="1">
      <alignment horizontal="center" vertical="center"/>
    </xf>
    <xf numFmtId="0" fontId="66" fillId="0" borderId="10" xfId="6" applyFont="1" applyFill="1" applyBorder="1" applyAlignment="1">
      <alignment horizontal="left" vertical="center"/>
    </xf>
    <xf numFmtId="1" fontId="66" fillId="0" borderId="10" xfId="10" quotePrefix="1" applyNumberFormat="1" applyFont="1" applyFill="1" applyBorder="1" applyAlignment="1" applyProtection="1">
      <alignment horizontal="center" vertical="center"/>
    </xf>
    <xf numFmtId="0" fontId="66" fillId="0" borderId="10" xfId="45217" applyFont="1" applyFill="1" applyBorder="1" applyAlignment="1">
      <alignment vertical="center" wrapText="1"/>
    </xf>
    <xf numFmtId="0" fontId="66" fillId="0" borderId="10" xfId="45217" applyFont="1" applyFill="1" applyBorder="1" applyAlignment="1">
      <alignment horizontal="center" wrapText="1"/>
    </xf>
    <xf numFmtId="165" fontId="66" fillId="0" borderId="10" xfId="45217" applyNumberFormat="1" applyFont="1" applyFill="1" applyBorder="1" applyAlignment="1">
      <alignment horizontal="right"/>
    </xf>
    <xf numFmtId="0" fontId="66" fillId="0" borderId="10" xfId="45217" applyFont="1" applyFill="1" applyBorder="1" applyAlignment="1">
      <alignment horizontal="center"/>
    </xf>
    <xf numFmtId="0" fontId="66" fillId="0" borderId="10" xfId="45217" applyFont="1" applyFill="1" applyBorder="1" applyAlignment="1">
      <alignment horizontal="right" vertical="center" wrapText="1"/>
    </xf>
    <xf numFmtId="0" fontId="66" fillId="0" borderId="10" xfId="13" applyFont="1" applyFill="1" applyBorder="1" applyAlignment="1">
      <alignment vertical="center" wrapText="1"/>
    </xf>
    <xf numFmtId="0" fontId="56" fillId="0" borderId="10" xfId="45216" applyFont="1" applyFill="1" applyBorder="1" applyAlignment="1">
      <alignment horizontal="center" wrapText="1"/>
    </xf>
    <xf numFmtId="0" fontId="66" fillId="0" borderId="10" xfId="5" applyFont="1" applyFill="1" applyBorder="1" applyAlignment="1">
      <alignment horizontal="right" vertical="center"/>
    </xf>
    <xf numFmtId="0" fontId="66" fillId="0" borderId="0" xfId="5" applyFont="1" applyFill="1" applyBorder="1" applyAlignment="1">
      <alignment vertical="center" wrapText="1"/>
    </xf>
    <xf numFmtId="0" fontId="69" fillId="0" borderId="0" xfId="5" applyFont="1" applyFill="1" applyBorder="1" applyAlignment="1">
      <alignment horizontal="right" vertical="center" wrapText="1"/>
    </xf>
    <xf numFmtId="0" fontId="69" fillId="0" borderId="0" xfId="5" applyFont="1" applyFill="1" applyBorder="1" applyAlignment="1">
      <alignment horizontal="center" vertical="center"/>
    </xf>
    <xf numFmtId="0" fontId="66" fillId="0" borderId="0" xfId="14" applyFont="1" applyFill="1" applyBorder="1" applyAlignment="1">
      <alignment horizontal="center" wrapText="1"/>
    </xf>
    <xf numFmtId="0" fontId="66" fillId="0" borderId="10" xfId="14" applyFont="1" applyFill="1" applyBorder="1" applyAlignment="1">
      <alignment horizontal="center"/>
    </xf>
    <xf numFmtId="0" fontId="66" fillId="0" borderId="0" xfId="5" applyFont="1" applyFill="1" applyBorder="1" applyAlignment="1">
      <alignment horizontal="left" vertical="center"/>
    </xf>
    <xf numFmtId="166" fontId="66" fillId="0" borderId="0" xfId="5" applyNumberFormat="1" applyFont="1" applyFill="1" applyAlignment="1">
      <alignment vertical="center"/>
    </xf>
    <xf numFmtId="0" fontId="66" fillId="0" borderId="0" xfId="5" applyFont="1" applyFill="1" applyBorder="1" applyAlignment="1">
      <alignment horizontal="right" vertical="center" wrapText="1"/>
    </xf>
    <xf numFmtId="0" fontId="66" fillId="0" borderId="0" xfId="5" applyFont="1" applyFill="1" applyBorder="1" applyAlignment="1">
      <alignment horizontal="center" vertical="center"/>
    </xf>
    <xf numFmtId="1" fontId="66" fillId="0" borderId="10" xfId="45217" applyNumberFormat="1" applyFont="1" applyFill="1" applyBorder="1" applyAlignment="1">
      <alignment horizontal="center"/>
    </xf>
    <xf numFmtId="1" fontId="66" fillId="0" borderId="10" xfId="5" applyNumberFormat="1" applyFont="1" applyFill="1" applyBorder="1" applyAlignment="1">
      <alignment horizontal="center" vertical="center"/>
    </xf>
    <xf numFmtId="1" fontId="66" fillId="0" borderId="0" xfId="5" applyNumberFormat="1" applyFont="1" applyFill="1" applyAlignment="1">
      <alignment horizontal="center" vertical="center"/>
    </xf>
    <xf numFmtId="165" fontId="66" fillId="0" borderId="38" xfId="45219" applyNumberFormat="1" applyFont="1" applyFill="1" applyBorder="1" applyAlignment="1" applyProtection="1">
      <alignment vertical="center"/>
    </xf>
    <xf numFmtId="166" fontId="69" fillId="0" borderId="12" xfId="35774" applyNumberFormat="1" applyFont="1" applyFill="1" applyBorder="1" applyAlignment="1">
      <alignment vertical="center"/>
    </xf>
    <xf numFmtId="0" fontId="81" fillId="33" borderId="10" xfId="45216" applyFont="1" applyFill="1" applyBorder="1" applyAlignment="1">
      <alignment horizontal="center" vertical="center" wrapText="1"/>
    </xf>
    <xf numFmtId="170" fontId="66" fillId="0" borderId="10" xfId="12" applyNumberFormat="1" applyFont="1" applyFill="1" applyBorder="1" applyAlignment="1" applyProtection="1">
      <alignment horizontal="center" vertical="center"/>
    </xf>
    <xf numFmtId="2" fontId="66" fillId="0" borderId="10" xfId="12" applyNumberFormat="1" applyFont="1" applyFill="1" applyBorder="1" applyAlignment="1" applyProtection="1">
      <alignment horizontal="center" vertical="center"/>
    </xf>
    <xf numFmtId="170" fontId="66" fillId="0" borderId="10" xfId="10" applyNumberFormat="1" applyFont="1" applyFill="1" applyBorder="1" applyAlignment="1" applyProtection="1">
      <alignment horizontal="center" vertical="center"/>
    </xf>
    <xf numFmtId="2" fontId="66" fillId="0" borderId="10" xfId="17" applyNumberFormat="1" applyFont="1" applyFill="1" applyBorder="1" applyAlignment="1" applyProtection="1">
      <alignment horizontal="center" vertical="center"/>
    </xf>
    <xf numFmtId="0" fontId="66" fillId="0" borderId="10" xfId="12" applyNumberFormat="1" applyFont="1" applyFill="1" applyBorder="1" applyAlignment="1" applyProtection="1">
      <alignment horizontal="center" vertical="center"/>
    </xf>
    <xf numFmtId="0" fontId="71" fillId="0" borderId="10" xfId="45217" applyFont="1" applyFill="1" applyBorder="1" applyAlignment="1">
      <alignment horizontal="center"/>
    </xf>
    <xf numFmtId="2" fontId="66" fillId="0" borderId="10" xfId="10" applyNumberFormat="1" applyFont="1" applyFill="1" applyBorder="1" applyAlignment="1" applyProtection="1">
      <alignment horizontal="center" vertical="center"/>
    </xf>
    <xf numFmtId="0" fontId="66" fillId="0" borderId="10" xfId="17" applyNumberFormat="1" applyFont="1" applyFill="1" applyBorder="1" applyAlignment="1" applyProtection="1">
      <alignment horizontal="center" vertical="center"/>
    </xf>
    <xf numFmtId="170" fontId="66" fillId="0" borderId="10" xfId="17" applyNumberFormat="1" applyFont="1" applyFill="1" applyBorder="1" applyAlignment="1" applyProtection="1">
      <alignment horizontal="center" vertical="center"/>
    </xf>
    <xf numFmtId="166" fontId="69" fillId="0" borderId="0" xfId="5" applyNumberFormat="1" applyFont="1" applyFill="1" applyAlignment="1">
      <alignment horizontal="center" vertical="center"/>
    </xf>
    <xf numFmtId="1" fontId="66" fillId="0" borderId="0" xfId="5" applyNumberFormat="1" applyFont="1" applyFill="1" applyBorder="1" applyAlignment="1">
      <alignment horizontal="center" vertical="center"/>
    </xf>
    <xf numFmtId="1" fontId="66" fillId="0" borderId="0" xfId="14" applyNumberFormat="1" applyFont="1" applyFill="1" applyBorder="1" applyAlignment="1">
      <alignment horizontal="center"/>
    </xf>
    <xf numFmtId="0" fontId="66" fillId="0" borderId="0" xfId="14" applyFont="1" applyFill="1" applyBorder="1" applyAlignment="1">
      <alignment horizontal="center"/>
    </xf>
    <xf numFmtId="166" fontId="69" fillId="33" borderId="10" xfId="1" applyNumberFormat="1" applyFont="1" applyFill="1" applyBorder="1" applyAlignment="1">
      <alignment horizontal="center" vertical="center" wrapText="1"/>
    </xf>
    <xf numFmtId="166" fontId="66" fillId="0" borderId="10" xfId="35942" applyNumberFormat="1" applyFont="1" applyFill="1" applyBorder="1" applyAlignment="1">
      <alignment horizontal="center"/>
    </xf>
    <xf numFmtId="166" fontId="66" fillId="0" borderId="10" xfId="35774" applyNumberFormat="1" applyFont="1" applyFill="1" applyBorder="1" applyAlignment="1">
      <alignment horizontal="center"/>
    </xf>
    <xf numFmtId="166" fontId="66" fillId="0" borderId="10" xfId="10" applyNumberFormat="1" applyFont="1" applyFill="1" applyBorder="1" applyAlignment="1" applyProtection="1">
      <alignment horizontal="center" vertical="center"/>
    </xf>
    <xf numFmtId="166" fontId="66" fillId="0" borderId="10" xfId="35774" applyNumberFormat="1" applyFont="1" applyFill="1" applyBorder="1"/>
    <xf numFmtId="166" fontId="71" fillId="0" borderId="10" xfId="45218" applyNumberFormat="1" applyFont="1" applyFill="1" applyBorder="1" applyAlignment="1">
      <alignment horizontal="center"/>
    </xf>
    <xf numFmtId="166" fontId="66" fillId="0" borderId="10" xfId="35774" applyNumberFormat="1" applyFont="1" applyFill="1" applyBorder="1" applyAlignment="1">
      <alignment horizontal="center" vertical="center"/>
    </xf>
    <xf numFmtId="166" fontId="66" fillId="0" borderId="10" xfId="10" quotePrefix="1" applyNumberFormat="1" applyFont="1" applyFill="1" applyBorder="1" applyAlignment="1" applyProtection="1">
      <alignment horizontal="center" vertical="center"/>
    </xf>
    <xf numFmtId="166" fontId="56" fillId="0" borderId="10" xfId="45216" applyNumberFormat="1" applyFont="1" applyFill="1" applyBorder="1" applyAlignment="1">
      <alignment horizontal="right" wrapText="1"/>
    </xf>
    <xf numFmtId="166" fontId="66" fillId="0" borderId="10" xfId="45217" applyNumberFormat="1" applyFont="1" applyFill="1" applyBorder="1" applyAlignment="1">
      <alignment horizontal="right"/>
    </xf>
    <xf numFmtId="166" fontId="66" fillId="0" borderId="38" xfId="45219" applyNumberFormat="1" applyFont="1" applyFill="1" applyBorder="1" applyAlignment="1" applyProtection="1">
      <alignment vertical="center"/>
    </xf>
    <xf numFmtId="0" fontId="66" fillId="0" borderId="36" xfId="5" applyFont="1" applyFill="1" applyBorder="1" applyAlignment="1">
      <alignment horizontal="center" vertical="center"/>
    </xf>
    <xf numFmtId="166" fontId="56" fillId="0" borderId="11" xfId="45216" applyNumberFormat="1" applyFont="1" applyFill="1" applyBorder="1" applyAlignment="1">
      <alignment horizontal="right" wrapText="1"/>
    </xf>
    <xf numFmtId="166" fontId="69" fillId="0" borderId="12" xfId="16" applyNumberFormat="1" applyFont="1" applyFill="1" applyBorder="1" applyAlignment="1">
      <alignment horizontal="center" vertical="center"/>
    </xf>
    <xf numFmtId="166" fontId="66" fillId="0" borderId="45" xfId="45219" applyNumberFormat="1" applyFont="1" applyFill="1" applyBorder="1" applyAlignment="1" applyProtection="1">
      <alignment vertical="center"/>
    </xf>
    <xf numFmtId="0" fontId="82" fillId="0" borderId="0" xfId="0" applyFont="1"/>
    <xf numFmtId="0" fontId="82" fillId="0" borderId="0" xfId="0" applyFont="1" applyAlignment="1">
      <alignment vertical="center"/>
    </xf>
    <xf numFmtId="166" fontId="83" fillId="0" borderId="12" xfId="0" applyNumberFormat="1" applyFont="1" applyBorder="1" applyAlignment="1">
      <alignment vertical="center"/>
    </xf>
    <xf numFmtId="165" fontId="66" fillId="0" borderId="11" xfId="10" quotePrefix="1" applyNumberFormat="1" applyFont="1" applyFill="1" applyBorder="1" applyAlignment="1" applyProtection="1">
      <alignment horizontal="center" vertical="center"/>
    </xf>
    <xf numFmtId="0" fontId="69" fillId="33" borderId="10" xfId="45208" applyNumberFormat="1" applyFont="1" applyFill="1" applyBorder="1" applyAlignment="1">
      <alignment horizontal="center" vertical="center" wrapText="1"/>
    </xf>
    <xf numFmtId="0" fontId="69" fillId="33" borderId="10" xfId="45208" applyNumberFormat="1" applyFont="1" applyFill="1" applyBorder="1" applyAlignment="1">
      <alignment horizontal="center" vertical="center" wrapText="1"/>
    </xf>
    <xf numFmtId="0" fontId="66" fillId="0" borderId="0" xfId="35942" applyFont="1" applyFill="1" applyBorder="1" applyAlignment="1">
      <alignment vertical="center" wrapText="1"/>
    </xf>
    <xf numFmtId="166" fontId="69" fillId="0" borderId="10" xfId="1" applyNumberFormat="1" applyFont="1" applyFill="1" applyBorder="1" applyAlignment="1">
      <alignment horizontal="center" vertical="center" wrapText="1"/>
    </xf>
    <xf numFmtId="165" fontId="69" fillId="0" borderId="10" xfId="1" applyNumberFormat="1" applyFont="1" applyFill="1" applyBorder="1" applyAlignment="1">
      <alignment horizontal="center" vertical="center" wrapText="1"/>
    </xf>
    <xf numFmtId="165" fontId="69" fillId="0" borderId="10" xfId="45208" applyNumberFormat="1" applyFont="1" applyFill="1" applyBorder="1" applyAlignment="1">
      <alignment horizontal="center" vertical="center" wrapText="1"/>
    </xf>
    <xf numFmtId="0" fontId="67" fillId="0" borderId="0" xfId="38176" applyFont="1" applyFill="1" applyAlignment="1">
      <alignment horizontal="center" vertical="center"/>
    </xf>
    <xf numFmtId="0" fontId="69" fillId="0" borderId="0" xfId="38188" applyFont="1" applyFill="1" applyAlignment="1">
      <alignment horizontal="left" vertical="center"/>
    </xf>
    <xf numFmtId="0" fontId="69" fillId="0" borderId="0" xfId="38188" applyFont="1" applyFill="1" applyAlignment="1">
      <alignment horizontal="left" vertical="center" wrapText="1"/>
    </xf>
    <xf numFmtId="17" fontId="69" fillId="0" borderId="0" xfId="38188" applyNumberFormat="1" applyFont="1" applyFill="1" applyAlignment="1">
      <alignment horizontal="center" vertical="center" wrapText="1"/>
    </xf>
    <xf numFmtId="167" fontId="69" fillId="0" borderId="0" xfId="38188" applyNumberFormat="1" applyFont="1" applyFill="1" applyAlignment="1">
      <alignment horizontal="left" vertical="center" wrapText="1"/>
    </xf>
    <xf numFmtId="0" fontId="67" fillId="0" borderId="0" xfId="38175" applyFont="1" applyBorder="1" applyAlignment="1">
      <alignment horizontal="center" vertical="center"/>
    </xf>
    <xf numFmtId="0" fontId="64" fillId="0" borderId="0" xfId="38175" applyFont="1" applyBorder="1" applyAlignment="1">
      <alignment horizontal="center"/>
    </xf>
    <xf numFmtId="0" fontId="63" fillId="75" borderId="10" xfId="38175" applyFont="1" applyFill="1" applyBorder="1" applyAlignment="1">
      <alignment horizontal="center" wrapText="1"/>
    </xf>
    <xf numFmtId="0" fontId="67" fillId="0" borderId="0" xfId="38176" applyFont="1" applyBorder="1" applyAlignment="1">
      <alignment horizontal="center" vertical="center"/>
    </xf>
    <xf numFmtId="0" fontId="64" fillId="0" borderId="0" xfId="38176" applyFont="1" applyBorder="1" applyAlignment="1">
      <alignment horizontal="center"/>
    </xf>
    <xf numFmtId="0" fontId="67" fillId="0" borderId="39" xfId="38176" applyFont="1" applyBorder="1" applyAlignment="1">
      <alignment horizontal="center" vertical="center"/>
    </xf>
    <xf numFmtId="0" fontId="63" fillId="75" borderId="38" xfId="38176" applyFont="1" applyFill="1" applyBorder="1" applyAlignment="1">
      <alignment horizontal="center" wrapText="1"/>
    </xf>
    <xf numFmtId="0" fontId="67" fillId="0" borderId="0" xfId="38178" applyFont="1" applyBorder="1" applyAlignment="1">
      <alignment horizontal="center" vertical="center"/>
    </xf>
    <xf numFmtId="0" fontId="64" fillId="0" borderId="0" xfId="38178" applyFont="1" applyBorder="1" applyAlignment="1">
      <alignment horizontal="center"/>
    </xf>
    <xf numFmtId="0" fontId="63" fillId="75" borderId="38" xfId="38178" applyFont="1" applyFill="1" applyBorder="1" applyAlignment="1">
      <alignment horizontal="center" wrapText="1"/>
    </xf>
    <xf numFmtId="0" fontId="67" fillId="0" borderId="0" xfId="38185" applyFont="1" applyBorder="1" applyAlignment="1">
      <alignment horizontal="center" vertical="center" wrapText="1"/>
    </xf>
    <xf numFmtId="0" fontId="64" fillId="0" borderId="0" xfId="38185" applyFont="1" applyBorder="1" applyAlignment="1">
      <alignment horizontal="center"/>
    </xf>
    <xf numFmtId="0" fontId="63" fillId="75" borderId="38" xfId="38185" applyFont="1" applyFill="1" applyBorder="1" applyAlignment="1">
      <alignment horizontal="center" wrapText="1"/>
    </xf>
    <xf numFmtId="0" fontId="67" fillId="0" borderId="0" xfId="38178" applyFont="1" applyBorder="1" applyAlignment="1">
      <alignment horizontal="center" vertical="center" wrapText="1"/>
    </xf>
    <xf numFmtId="0" fontId="63" fillId="75" borderId="10" xfId="38178" applyFont="1" applyFill="1" applyBorder="1" applyAlignment="1">
      <alignment horizontal="center" wrapText="1"/>
    </xf>
    <xf numFmtId="0" fontId="68" fillId="0" borderId="0" xfId="38178" applyFont="1" applyBorder="1" applyAlignment="1">
      <alignment horizontal="center"/>
    </xf>
    <xf numFmtId="0" fontId="69" fillId="75" borderId="10" xfId="38178" applyFont="1" applyFill="1" applyBorder="1" applyAlignment="1">
      <alignment horizontal="center" wrapText="1"/>
    </xf>
    <xf numFmtId="0" fontId="69" fillId="33" borderId="10" xfId="45208" applyNumberFormat="1" applyFont="1" applyFill="1" applyBorder="1" applyAlignment="1">
      <alignment horizontal="center" vertical="center" wrapText="1"/>
    </xf>
  </cellXfs>
  <cellStyles count="45220">
    <cellStyle name="20% - Accent1 10" xfId="20"/>
    <cellStyle name="20% - Accent1 10 2" xfId="21"/>
    <cellStyle name="20% - Accent1 10 2 2" xfId="22"/>
    <cellStyle name="20% - Accent1 10 3" xfId="23"/>
    <cellStyle name="20% - Accent1 10 4" xfId="24"/>
    <cellStyle name="20% - Accent1 10 5" xfId="38190"/>
    <cellStyle name="20% - Accent1 10 6" xfId="38191"/>
    <cellStyle name="20% - Accent1 11" xfId="25"/>
    <cellStyle name="20% - Accent1 11 2" xfId="26"/>
    <cellStyle name="20% - Accent1 11 2 2" xfId="27"/>
    <cellStyle name="20% - Accent1 11 3" xfId="28"/>
    <cellStyle name="20% - Accent1 11 4" xfId="29"/>
    <cellStyle name="20% - Accent1 11 5" xfId="38192"/>
    <cellStyle name="20% - Accent1 11 6" xfId="38193"/>
    <cellStyle name="20% - Accent1 12" xfId="30"/>
    <cellStyle name="20% - Accent1 12 2" xfId="31"/>
    <cellStyle name="20% - Accent1 12 2 2" xfId="32"/>
    <cellStyle name="20% - Accent1 12 3" xfId="33"/>
    <cellStyle name="20% - Accent1 12 4" xfId="34"/>
    <cellStyle name="20% - Accent1 12 5" xfId="38194"/>
    <cellStyle name="20% - Accent1 12 6" xfId="38195"/>
    <cellStyle name="20% - Accent1 13" xfId="35"/>
    <cellStyle name="20% - Accent1 13 2" xfId="36"/>
    <cellStyle name="20% - Accent1 14" xfId="37"/>
    <cellStyle name="20% - Accent1 14 2" xfId="38"/>
    <cellStyle name="20% - Accent1 15" xfId="39"/>
    <cellStyle name="20% - Accent1 2" xfId="40"/>
    <cellStyle name="20% - Accent1 2 2" xfId="41"/>
    <cellStyle name="20% - Accent1 2 2 2" xfId="42"/>
    <cellStyle name="20% - Accent1 2 3" xfId="43"/>
    <cellStyle name="20% - Accent1 2 3 2" xfId="44"/>
    <cellStyle name="20% - Accent1 2 4" xfId="45"/>
    <cellStyle name="20% - Accent1 2 4 2" xfId="46"/>
    <cellStyle name="20% - Accent1 3" xfId="47"/>
    <cellStyle name="20% - Accent1 3 10" xfId="48"/>
    <cellStyle name="20% - Accent1 3 10 2" xfId="49"/>
    <cellStyle name="20% - Accent1 3 10 2 2" xfId="50"/>
    <cellStyle name="20% - Accent1 3 10 3" xfId="51"/>
    <cellStyle name="20% - Accent1 3 10 4" xfId="52"/>
    <cellStyle name="20% - Accent1 3 10 5" xfId="38196"/>
    <cellStyle name="20% - Accent1 3 10 6" xfId="38197"/>
    <cellStyle name="20% - Accent1 3 11" xfId="53"/>
    <cellStyle name="20% - Accent1 3 11 2" xfId="54"/>
    <cellStyle name="20% - Accent1 3 12" xfId="55"/>
    <cellStyle name="20% - Accent1 3 12 2" xfId="56"/>
    <cellStyle name="20% - Accent1 3 13" xfId="57"/>
    <cellStyle name="20% - Accent1 3 14" xfId="58"/>
    <cellStyle name="20% - Accent1 3 15" xfId="38198"/>
    <cellStyle name="20% - Accent1 3 2" xfId="59"/>
    <cellStyle name="20% - Accent1 3 2 10" xfId="38199"/>
    <cellStyle name="20% - Accent1 3 2 2" xfId="60"/>
    <cellStyle name="20% - Accent1 3 2 2 2" xfId="61"/>
    <cellStyle name="20% - Accent1 3 2 2 2 2" xfId="62"/>
    <cellStyle name="20% - Accent1 3 2 2 2 2 2" xfId="63"/>
    <cellStyle name="20% - Accent1 3 2 2 2 2 2 2" xfId="64"/>
    <cellStyle name="20% - Accent1 3 2 2 2 2 3" xfId="65"/>
    <cellStyle name="20% - Accent1 3 2 2 2 2 4" xfId="66"/>
    <cellStyle name="20% - Accent1 3 2 2 2 2 5" xfId="38200"/>
    <cellStyle name="20% - Accent1 3 2 2 2 2 6" xfId="38201"/>
    <cellStyle name="20% - Accent1 3 2 2 2 3" xfId="67"/>
    <cellStyle name="20% - Accent1 3 2 2 2 3 2" xfId="68"/>
    <cellStyle name="20% - Accent1 3 2 2 2 4" xfId="69"/>
    <cellStyle name="20% - Accent1 3 2 2 2 5" xfId="70"/>
    <cellStyle name="20% - Accent1 3 2 2 2 6" xfId="38202"/>
    <cellStyle name="20% - Accent1 3 2 2 2 7" xfId="38203"/>
    <cellStyle name="20% - Accent1 3 2 2 3" xfId="71"/>
    <cellStyle name="20% - Accent1 3 2 2 3 2" xfId="72"/>
    <cellStyle name="20% - Accent1 3 2 2 3 2 2" xfId="73"/>
    <cellStyle name="20% - Accent1 3 2 2 3 3" xfId="74"/>
    <cellStyle name="20% - Accent1 3 2 2 3 4" xfId="75"/>
    <cellStyle name="20% - Accent1 3 2 2 3 5" xfId="38204"/>
    <cellStyle name="20% - Accent1 3 2 2 3 6" xfId="38205"/>
    <cellStyle name="20% - Accent1 3 2 2 4" xfId="76"/>
    <cellStyle name="20% - Accent1 3 2 2 4 2" xfId="77"/>
    <cellStyle name="20% - Accent1 3 2 2 5" xfId="78"/>
    <cellStyle name="20% - Accent1 3 2 2 6" xfId="79"/>
    <cellStyle name="20% - Accent1 3 2 2 7" xfId="38206"/>
    <cellStyle name="20% - Accent1 3 2 2 8" xfId="38207"/>
    <cellStyle name="20% - Accent1 3 2 3" xfId="80"/>
    <cellStyle name="20% - Accent1 3 2 3 2" xfId="81"/>
    <cellStyle name="20% - Accent1 3 2 3 2 2" xfId="82"/>
    <cellStyle name="20% - Accent1 3 2 3 2 2 2" xfId="83"/>
    <cellStyle name="20% - Accent1 3 2 3 2 3" xfId="84"/>
    <cellStyle name="20% - Accent1 3 2 3 2 4" xfId="85"/>
    <cellStyle name="20% - Accent1 3 2 3 2 5" xfId="38208"/>
    <cellStyle name="20% - Accent1 3 2 3 2 6" xfId="38209"/>
    <cellStyle name="20% - Accent1 3 2 3 3" xfId="86"/>
    <cellStyle name="20% - Accent1 3 2 3 3 2" xfId="87"/>
    <cellStyle name="20% - Accent1 3 2 3 4" xfId="88"/>
    <cellStyle name="20% - Accent1 3 2 3 5" xfId="89"/>
    <cellStyle name="20% - Accent1 3 2 3 6" xfId="38210"/>
    <cellStyle name="20% - Accent1 3 2 3 7" xfId="38211"/>
    <cellStyle name="20% - Accent1 3 2 4" xfId="90"/>
    <cellStyle name="20% - Accent1 3 2 5" xfId="91"/>
    <cellStyle name="20% - Accent1 3 2 5 2" xfId="92"/>
    <cellStyle name="20% - Accent1 3 2 5 2 2" xfId="93"/>
    <cellStyle name="20% - Accent1 3 2 5 3" xfId="94"/>
    <cellStyle name="20% - Accent1 3 2 5 4" xfId="95"/>
    <cellStyle name="20% - Accent1 3 2 5 5" xfId="38212"/>
    <cellStyle name="20% - Accent1 3 2 5 6" xfId="38213"/>
    <cellStyle name="20% - Accent1 3 2 6" xfId="96"/>
    <cellStyle name="20% - Accent1 3 2 6 2" xfId="97"/>
    <cellStyle name="20% - Accent1 3 2 7" xfId="98"/>
    <cellStyle name="20% - Accent1 3 2 8" xfId="99"/>
    <cellStyle name="20% - Accent1 3 2 9" xfId="100"/>
    <cellStyle name="20% - Accent1 3 3" xfId="101"/>
    <cellStyle name="20% - Accent1 3 3 10" xfId="102"/>
    <cellStyle name="20% - Accent1 3 3 11" xfId="103"/>
    <cellStyle name="20% - Accent1 3 3 12" xfId="38214"/>
    <cellStyle name="20% - Accent1 3 3 2" xfId="104"/>
    <cellStyle name="20% - Accent1 3 3 2 10" xfId="38215"/>
    <cellStyle name="20% - Accent1 3 3 2 11" xfId="38216"/>
    <cellStyle name="20% - Accent1 3 3 2 2" xfId="105"/>
    <cellStyle name="20% - Accent1 3 3 2 2 10" xfId="38217"/>
    <cellStyle name="20% - Accent1 3 3 2 2 2" xfId="106"/>
    <cellStyle name="20% - Accent1 3 3 2 2 2 2" xfId="107"/>
    <cellStyle name="20% - Accent1 3 3 2 2 2 2 2" xfId="108"/>
    <cellStyle name="20% - Accent1 3 3 2 2 2 2 2 2" xfId="109"/>
    <cellStyle name="20% - Accent1 3 3 2 2 2 2 3" xfId="110"/>
    <cellStyle name="20% - Accent1 3 3 2 2 2 2 4" xfId="111"/>
    <cellStyle name="20% - Accent1 3 3 2 2 2 2 5" xfId="38218"/>
    <cellStyle name="20% - Accent1 3 3 2 2 2 2 6" xfId="38219"/>
    <cellStyle name="20% - Accent1 3 3 2 2 2 3" xfId="112"/>
    <cellStyle name="20% - Accent1 3 3 2 2 2 3 2" xfId="113"/>
    <cellStyle name="20% - Accent1 3 3 2 2 2 4" xfId="114"/>
    <cellStyle name="20% - Accent1 3 3 2 2 2 5" xfId="115"/>
    <cellStyle name="20% - Accent1 3 3 2 2 2 6" xfId="38220"/>
    <cellStyle name="20% - Accent1 3 3 2 2 2 7" xfId="38221"/>
    <cellStyle name="20% - Accent1 3 3 2 2 3" xfId="116"/>
    <cellStyle name="20% - Accent1 3 3 2 2 3 2" xfId="117"/>
    <cellStyle name="20% - Accent1 3 3 2 2 3 2 2" xfId="118"/>
    <cellStyle name="20% - Accent1 3 3 2 2 3 3" xfId="119"/>
    <cellStyle name="20% - Accent1 3 3 2 2 3 4" xfId="120"/>
    <cellStyle name="20% - Accent1 3 3 2 2 3 5" xfId="38222"/>
    <cellStyle name="20% - Accent1 3 3 2 2 3 6" xfId="38223"/>
    <cellStyle name="20% - Accent1 3 3 2 2 4" xfId="121"/>
    <cellStyle name="20% - Accent1 3 3 2 2 4 2" xfId="122"/>
    <cellStyle name="20% - Accent1 3 3 2 2 4 2 2" xfId="123"/>
    <cellStyle name="20% - Accent1 3 3 2 2 4 3" xfId="124"/>
    <cellStyle name="20% - Accent1 3 3 2 2 4 4" xfId="125"/>
    <cellStyle name="20% - Accent1 3 3 2 2 4 5" xfId="38224"/>
    <cellStyle name="20% - Accent1 3 3 2 2 4 6" xfId="38225"/>
    <cellStyle name="20% - Accent1 3 3 2 2 5" xfId="126"/>
    <cellStyle name="20% - Accent1 3 3 2 2 5 2" xfId="127"/>
    <cellStyle name="20% - Accent1 3 3 2 2 5 2 2" xfId="128"/>
    <cellStyle name="20% - Accent1 3 3 2 2 5 3" xfId="129"/>
    <cellStyle name="20% - Accent1 3 3 2 2 5 4" xfId="130"/>
    <cellStyle name="20% - Accent1 3 3 2 2 5 5" xfId="38226"/>
    <cellStyle name="20% - Accent1 3 3 2 2 5 6" xfId="38227"/>
    <cellStyle name="20% - Accent1 3 3 2 2 6" xfId="131"/>
    <cellStyle name="20% - Accent1 3 3 2 2 6 2" xfId="132"/>
    <cellStyle name="20% - Accent1 3 3 2 2 7" xfId="133"/>
    <cellStyle name="20% - Accent1 3 3 2 2 8" xfId="134"/>
    <cellStyle name="20% - Accent1 3 3 2 2 9" xfId="38228"/>
    <cellStyle name="20% - Accent1 3 3 2 3" xfId="135"/>
    <cellStyle name="20% - Accent1 3 3 2 3 2" xfId="136"/>
    <cellStyle name="20% - Accent1 3 3 2 3 2 2" xfId="137"/>
    <cellStyle name="20% - Accent1 3 3 2 3 2 2 2" xfId="138"/>
    <cellStyle name="20% - Accent1 3 3 2 3 2 3" xfId="139"/>
    <cellStyle name="20% - Accent1 3 3 2 3 2 4" xfId="140"/>
    <cellStyle name="20% - Accent1 3 3 2 3 2 5" xfId="38229"/>
    <cellStyle name="20% - Accent1 3 3 2 3 2 6" xfId="38230"/>
    <cellStyle name="20% - Accent1 3 3 2 3 3" xfId="141"/>
    <cellStyle name="20% - Accent1 3 3 2 3 3 2" xfId="142"/>
    <cellStyle name="20% - Accent1 3 3 2 3 4" xfId="143"/>
    <cellStyle name="20% - Accent1 3 3 2 3 5" xfId="144"/>
    <cellStyle name="20% - Accent1 3 3 2 3 6" xfId="38231"/>
    <cellStyle name="20% - Accent1 3 3 2 3 7" xfId="38232"/>
    <cellStyle name="20% - Accent1 3 3 2 4" xfId="145"/>
    <cellStyle name="20% - Accent1 3 3 2 4 2" xfId="146"/>
    <cellStyle name="20% - Accent1 3 3 2 4 2 2" xfId="147"/>
    <cellStyle name="20% - Accent1 3 3 2 4 3" xfId="148"/>
    <cellStyle name="20% - Accent1 3 3 2 4 4" xfId="149"/>
    <cellStyle name="20% - Accent1 3 3 2 4 5" xfId="38233"/>
    <cellStyle name="20% - Accent1 3 3 2 4 6" xfId="38234"/>
    <cellStyle name="20% - Accent1 3 3 2 5" xfId="150"/>
    <cellStyle name="20% - Accent1 3 3 2 5 2" xfId="151"/>
    <cellStyle name="20% - Accent1 3 3 2 5 2 2" xfId="152"/>
    <cellStyle name="20% - Accent1 3 3 2 5 3" xfId="153"/>
    <cellStyle name="20% - Accent1 3 3 2 5 4" xfId="154"/>
    <cellStyle name="20% - Accent1 3 3 2 5 5" xfId="38235"/>
    <cellStyle name="20% - Accent1 3 3 2 5 6" xfId="38236"/>
    <cellStyle name="20% - Accent1 3 3 2 6" xfId="155"/>
    <cellStyle name="20% - Accent1 3 3 2 6 2" xfId="156"/>
    <cellStyle name="20% - Accent1 3 3 2 6 2 2" xfId="157"/>
    <cellStyle name="20% - Accent1 3 3 2 6 3" xfId="158"/>
    <cellStyle name="20% - Accent1 3 3 2 6 4" xfId="159"/>
    <cellStyle name="20% - Accent1 3 3 2 6 5" xfId="38237"/>
    <cellStyle name="20% - Accent1 3 3 2 6 6" xfId="38238"/>
    <cellStyle name="20% - Accent1 3 3 2 7" xfId="160"/>
    <cellStyle name="20% - Accent1 3 3 2 7 2" xfId="161"/>
    <cellStyle name="20% - Accent1 3 3 2 8" xfId="162"/>
    <cellStyle name="20% - Accent1 3 3 2 9" xfId="163"/>
    <cellStyle name="20% - Accent1 3 3 3" xfId="164"/>
    <cellStyle name="20% - Accent1 3 3 3 10" xfId="38239"/>
    <cellStyle name="20% - Accent1 3 3 3 2" xfId="165"/>
    <cellStyle name="20% - Accent1 3 3 3 2 2" xfId="166"/>
    <cellStyle name="20% - Accent1 3 3 3 2 2 2" xfId="167"/>
    <cellStyle name="20% - Accent1 3 3 3 2 2 2 2" xfId="168"/>
    <cellStyle name="20% - Accent1 3 3 3 2 2 3" xfId="169"/>
    <cellStyle name="20% - Accent1 3 3 3 2 2 4" xfId="170"/>
    <cellStyle name="20% - Accent1 3 3 3 2 2 5" xfId="38240"/>
    <cellStyle name="20% - Accent1 3 3 3 2 2 6" xfId="38241"/>
    <cellStyle name="20% - Accent1 3 3 3 2 3" xfId="171"/>
    <cellStyle name="20% - Accent1 3 3 3 2 3 2" xfId="172"/>
    <cellStyle name="20% - Accent1 3 3 3 2 4" xfId="173"/>
    <cellStyle name="20% - Accent1 3 3 3 2 5" xfId="174"/>
    <cellStyle name="20% - Accent1 3 3 3 2 6" xfId="38242"/>
    <cellStyle name="20% - Accent1 3 3 3 2 7" xfId="38243"/>
    <cellStyle name="20% - Accent1 3 3 3 3" xfId="175"/>
    <cellStyle name="20% - Accent1 3 3 3 3 2" xfId="176"/>
    <cellStyle name="20% - Accent1 3 3 3 3 2 2" xfId="177"/>
    <cellStyle name="20% - Accent1 3 3 3 3 3" xfId="178"/>
    <cellStyle name="20% - Accent1 3 3 3 3 4" xfId="179"/>
    <cellStyle name="20% - Accent1 3 3 3 3 5" xfId="38244"/>
    <cellStyle name="20% - Accent1 3 3 3 3 6" xfId="38245"/>
    <cellStyle name="20% - Accent1 3 3 3 4" xfId="180"/>
    <cellStyle name="20% - Accent1 3 3 3 4 2" xfId="181"/>
    <cellStyle name="20% - Accent1 3 3 3 4 2 2" xfId="182"/>
    <cellStyle name="20% - Accent1 3 3 3 4 3" xfId="183"/>
    <cellStyle name="20% - Accent1 3 3 3 4 4" xfId="184"/>
    <cellStyle name="20% - Accent1 3 3 3 4 5" xfId="38246"/>
    <cellStyle name="20% - Accent1 3 3 3 4 6" xfId="38247"/>
    <cellStyle name="20% - Accent1 3 3 3 5" xfId="185"/>
    <cellStyle name="20% - Accent1 3 3 3 5 2" xfId="186"/>
    <cellStyle name="20% - Accent1 3 3 3 5 2 2" xfId="187"/>
    <cellStyle name="20% - Accent1 3 3 3 5 3" xfId="188"/>
    <cellStyle name="20% - Accent1 3 3 3 5 4" xfId="189"/>
    <cellStyle name="20% - Accent1 3 3 3 5 5" xfId="38248"/>
    <cellStyle name="20% - Accent1 3 3 3 5 6" xfId="38249"/>
    <cellStyle name="20% - Accent1 3 3 3 6" xfId="190"/>
    <cellStyle name="20% - Accent1 3 3 3 6 2" xfId="191"/>
    <cellStyle name="20% - Accent1 3 3 3 7" xfId="192"/>
    <cellStyle name="20% - Accent1 3 3 3 8" xfId="193"/>
    <cellStyle name="20% - Accent1 3 3 3 9" xfId="38250"/>
    <cellStyle name="20% - Accent1 3 3 4" xfId="194"/>
    <cellStyle name="20% - Accent1 3 3 4 2" xfId="195"/>
    <cellStyle name="20% - Accent1 3 3 4 2 2" xfId="196"/>
    <cellStyle name="20% - Accent1 3 3 4 2 2 2" xfId="197"/>
    <cellStyle name="20% - Accent1 3 3 4 2 3" xfId="198"/>
    <cellStyle name="20% - Accent1 3 3 4 2 4" xfId="199"/>
    <cellStyle name="20% - Accent1 3 3 4 2 5" xfId="38251"/>
    <cellStyle name="20% - Accent1 3 3 4 2 6" xfId="38252"/>
    <cellStyle name="20% - Accent1 3 3 4 3" xfId="200"/>
    <cellStyle name="20% - Accent1 3 3 4 3 2" xfId="201"/>
    <cellStyle name="20% - Accent1 3 3 4 4" xfId="202"/>
    <cellStyle name="20% - Accent1 3 3 4 5" xfId="203"/>
    <cellStyle name="20% - Accent1 3 3 4 6" xfId="38253"/>
    <cellStyle name="20% - Accent1 3 3 4 7" xfId="38254"/>
    <cellStyle name="20% - Accent1 3 3 5" xfId="204"/>
    <cellStyle name="20% - Accent1 3 3 5 2" xfId="205"/>
    <cellStyle name="20% - Accent1 3 3 5 2 2" xfId="206"/>
    <cellStyle name="20% - Accent1 3 3 5 3" xfId="207"/>
    <cellStyle name="20% - Accent1 3 3 5 4" xfId="208"/>
    <cellStyle name="20% - Accent1 3 3 5 5" xfId="38255"/>
    <cellStyle name="20% - Accent1 3 3 5 6" xfId="38256"/>
    <cellStyle name="20% - Accent1 3 3 6" xfId="209"/>
    <cellStyle name="20% - Accent1 3 3 6 2" xfId="210"/>
    <cellStyle name="20% - Accent1 3 3 6 2 2" xfId="211"/>
    <cellStyle name="20% - Accent1 3 3 6 3" xfId="212"/>
    <cellStyle name="20% - Accent1 3 3 6 4" xfId="213"/>
    <cellStyle name="20% - Accent1 3 3 6 5" xfId="38257"/>
    <cellStyle name="20% - Accent1 3 3 6 6" xfId="38258"/>
    <cellStyle name="20% - Accent1 3 3 7" xfId="214"/>
    <cellStyle name="20% - Accent1 3 3 7 2" xfId="215"/>
    <cellStyle name="20% - Accent1 3 3 7 2 2" xfId="216"/>
    <cellStyle name="20% - Accent1 3 3 7 3" xfId="217"/>
    <cellStyle name="20% - Accent1 3 3 7 4" xfId="218"/>
    <cellStyle name="20% - Accent1 3 3 7 5" xfId="38259"/>
    <cellStyle name="20% - Accent1 3 3 7 6" xfId="38260"/>
    <cellStyle name="20% - Accent1 3 3 8" xfId="219"/>
    <cellStyle name="20% - Accent1 3 3 8 2" xfId="220"/>
    <cellStyle name="20% - Accent1 3 3 9" xfId="221"/>
    <cellStyle name="20% - Accent1 3 4" xfId="222"/>
    <cellStyle name="20% - Accent1 3 4 2" xfId="223"/>
    <cellStyle name="20% - Accent1 3 4 2 2" xfId="224"/>
    <cellStyle name="20% - Accent1 3 4 2 2 2" xfId="225"/>
    <cellStyle name="20% - Accent1 3 4 2 2 2 2" xfId="226"/>
    <cellStyle name="20% - Accent1 3 4 2 2 3" xfId="227"/>
    <cellStyle name="20% - Accent1 3 4 2 2 4" xfId="228"/>
    <cellStyle name="20% - Accent1 3 4 2 2 5" xfId="38261"/>
    <cellStyle name="20% - Accent1 3 4 2 2 6" xfId="38262"/>
    <cellStyle name="20% - Accent1 3 4 2 3" xfId="229"/>
    <cellStyle name="20% - Accent1 3 4 2 3 2" xfId="230"/>
    <cellStyle name="20% - Accent1 3 4 2 4" xfId="231"/>
    <cellStyle name="20% - Accent1 3 4 2 5" xfId="232"/>
    <cellStyle name="20% - Accent1 3 4 2 6" xfId="38263"/>
    <cellStyle name="20% - Accent1 3 4 2 7" xfId="38264"/>
    <cellStyle name="20% - Accent1 3 4 3" xfId="233"/>
    <cellStyle name="20% - Accent1 3 4 3 2" xfId="234"/>
    <cellStyle name="20% - Accent1 3 4 3 2 2" xfId="235"/>
    <cellStyle name="20% - Accent1 3 4 3 3" xfId="236"/>
    <cellStyle name="20% - Accent1 3 4 3 4" xfId="237"/>
    <cellStyle name="20% - Accent1 3 4 3 5" xfId="38265"/>
    <cellStyle name="20% - Accent1 3 4 3 6" xfId="38266"/>
    <cellStyle name="20% - Accent1 3 4 4" xfId="238"/>
    <cellStyle name="20% - Accent1 3 4 4 2" xfId="239"/>
    <cellStyle name="20% - Accent1 3 4 5" xfId="240"/>
    <cellStyle name="20% - Accent1 3 4 6" xfId="241"/>
    <cellStyle name="20% - Accent1 3 4 7" xfId="38267"/>
    <cellStyle name="20% - Accent1 3 4 8" xfId="38268"/>
    <cellStyle name="20% - Accent1 3 5" xfId="242"/>
    <cellStyle name="20% - Accent1 3 5 2" xfId="243"/>
    <cellStyle name="20% - Accent1 3 5 2 2" xfId="244"/>
    <cellStyle name="20% - Accent1 3 5 2 2 2" xfId="245"/>
    <cellStyle name="20% - Accent1 3 5 2 2 2 2" xfId="246"/>
    <cellStyle name="20% - Accent1 3 5 2 2 3" xfId="247"/>
    <cellStyle name="20% - Accent1 3 5 2 2 4" xfId="248"/>
    <cellStyle name="20% - Accent1 3 5 2 2 5" xfId="38269"/>
    <cellStyle name="20% - Accent1 3 5 2 2 6" xfId="38270"/>
    <cellStyle name="20% - Accent1 3 5 2 3" xfId="249"/>
    <cellStyle name="20% - Accent1 3 5 2 3 2" xfId="250"/>
    <cellStyle name="20% - Accent1 3 5 2 4" xfId="251"/>
    <cellStyle name="20% - Accent1 3 5 2 5" xfId="252"/>
    <cellStyle name="20% - Accent1 3 5 2 6" xfId="38271"/>
    <cellStyle name="20% - Accent1 3 5 2 7" xfId="38272"/>
    <cellStyle name="20% - Accent1 3 5 3" xfId="253"/>
    <cellStyle name="20% - Accent1 3 5 3 2" xfId="254"/>
    <cellStyle name="20% - Accent1 3 5 3 2 2" xfId="255"/>
    <cellStyle name="20% - Accent1 3 5 3 3" xfId="256"/>
    <cellStyle name="20% - Accent1 3 5 3 4" xfId="257"/>
    <cellStyle name="20% - Accent1 3 5 3 5" xfId="38273"/>
    <cellStyle name="20% - Accent1 3 5 3 6" xfId="38274"/>
    <cellStyle name="20% - Accent1 3 5 4" xfId="258"/>
    <cellStyle name="20% - Accent1 3 5 4 2" xfId="259"/>
    <cellStyle name="20% - Accent1 3 5 5" xfId="260"/>
    <cellStyle name="20% - Accent1 3 5 6" xfId="261"/>
    <cellStyle name="20% - Accent1 3 5 7" xfId="38275"/>
    <cellStyle name="20% - Accent1 3 5 8" xfId="38276"/>
    <cellStyle name="20% - Accent1 3 6" xfId="262"/>
    <cellStyle name="20% - Accent1 3 6 2" xfId="263"/>
    <cellStyle name="20% - Accent1 3 6 2 2" xfId="264"/>
    <cellStyle name="20% - Accent1 3 6 2 2 2" xfId="265"/>
    <cellStyle name="20% - Accent1 3 6 2 3" xfId="266"/>
    <cellStyle name="20% - Accent1 3 6 2 4" xfId="267"/>
    <cellStyle name="20% - Accent1 3 6 2 5" xfId="38277"/>
    <cellStyle name="20% - Accent1 3 6 2 6" xfId="38278"/>
    <cellStyle name="20% - Accent1 3 6 3" xfId="268"/>
    <cellStyle name="20% - Accent1 3 6 3 2" xfId="269"/>
    <cellStyle name="20% - Accent1 3 6 4" xfId="270"/>
    <cellStyle name="20% - Accent1 3 6 5" xfId="271"/>
    <cellStyle name="20% - Accent1 3 6 6" xfId="38279"/>
    <cellStyle name="20% - Accent1 3 6 7" xfId="38280"/>
    <cellStyle name="20% - Accent1 3 7" xfId="272"/>
    <cellStyle name="20% - Accent1 3 7 2" xfId="273"/>
    <cellStyle name="20% - Accent1 3 7 2 2" xfId="274"/>
    <cellStyle name="20% - Accent1 3 7 2 2 2" xfId="275"/>
    <cellStyle name="20% - Accent1 3 7 2 3" xfId="276"/>
    <cellStyle name="20% - Accent1 3 7 2 4" xfId="277"/>
    <cellStyle name="20% - Accent1 3 7 2 5" xfId="38281"/>
    <cellStyle name="20% - Accent1 3 7 2 6" xfId="38282"/>
    <cellStyle name="20% - Accent1 3 7 3" xfId="278"/>
    <cellStyle name="20% - Accent1 3 7 3 2" xfId="279"/>
    <cellStyle name="20% - Accent1 3 7 4" xfId="280"/>
    <cellStyle name="20% - Accent1 3 7 5" xfId="281"/>
    <cellStyle name="20% - Accent1 3 7 6" xfId="38283"/>
    <cellStyle name="20% - Accent1 3 7 7" xfId="38284"/>
    <cellStyle name="20% - Accent1 3 8" xfId="282"/>
    <cellStyle name="20% - Accent1 3 8 2" xfId="283"/>
    <cellStyle name="20% - Accent1 3 8 2 2" xfId="284"/>
    <cellStyle name="20% - Accent1 3 8 3" xfId="285"/>
    <cellStyle name="20% - Accent1 3 8 4" xfId="286"/>
    <cellStyle name="20% - Accent1 3 8 5" xfId="38285"/>
    <cellStyle name="20% - Accent1 3 8 6" xfId="38286"/>
    <cellStyle name="20% - Accent1 3 9" xfId="287"/>
    <cellStyle name="20% - Accent1 3 9 2" xfId="288"/>
    <cellStyle name="20% - Accent1 3 9 2 2" xfId="289"/>
    <cellStyle name="20% - Accent1 3 9 3" xfId="290"/>
    <cellStyle name="20% - Accent1 3 9 4" xfId="291"/>
    <cellStyle name="20% - Accent1 3 9 5" xfId="38287"/>
    <cellStyle name="20% - Accent1 3 9 6" xfId="38288"/>
    <cellStyle name="20% - Accent1 4" xfId="292"/>
    <cellStyle name="20% - Accent1 4 10" xfId="293"/>
    <cellStyle name="20% - Accent1 4 11" xfId="294"/>
    <cellStyle name="20% - Accent1 4 12" xfId="38289"/>
    <cellStyle name="20% - Accent1 4 13" xfId="38290"/>
    <cellStyle name="20% - Accent1 4 2" xfId="295"/>
    <cellStyle name="20% - Accent1 4 2 10" xfId="38291"/>
    <cellStyle name="20% - Accent1 4 2 11" xfId="38292"/>
    <cellStyle name="20% - Accent1 4 2 2" xfId="296"/>
    <cellStyle name="20% - Accent1 4 2 2 10" xfId="38293"/>
    <cellStyle name="20% - Accent1 4 2 2 2" xfId="297"/>
    <cellStyle name="20% - Accent1 4 2 2 2 2" xfId="298"/>
    <cellStyle name="20% - Accent1 4 2 2 2 2 2" xfId="299"/>
    <cellStyle name="20% - Accent1 4 2 2 2 2 2 2" xfId="300"/>
    <cellStyle name="20% - Accent1 4 2 2 2 2 3" xfId="301"/>
    <cellStyle name="20% - Accent1 4 2 2 2 2 4" xfId="302"/>
    <cellStyle name="20% - Accent1 4 2 2 2 2 5" xfId="38294"/>
    <cellStyle name="20% - Accent1 4 2 2 2 2 6" xfId="38295"/>
    <cellStyle name="20% - Accent1 4 2 2 2 3" xfId="303"/>
    <cellStyle name="20% - Accent1 4 2 2 2 3 2" xfId="304"/>
    <cellStyle name="20% - Accent1 4 2 2 2 4" xfId="305"/>
    <cellStyle name="20% - Accent1 4 2 2 2 5" xfId="306"/>
    <cellStyle name="20% - Accent1 4 2 2 2 6" xfId="38296"/>
    <cellStyle name="20% - Accent1 4 2 2 2 7" xfId="38297"/>
    <cellStyle name="20% - Accent1 4 2 2 3" xfId="307"/>
    <cellStyle name="20% - Accent1 4 2 2 3 2" xfId="308"/>
    <cellStyle name="20% - Accent1 4 2 2 3 2 2" xfId="309"/>
    <cellStyle name="20% - Accent1 4 2 2 3 3" xfId="310"/>
    <cellStyle name="20% - Accent1 4 2 2 3 4" xfId="311"/>
    <cellStyle name="20% - Accent1 4 2 2 3 5" xfId="38298"/>
    <cellStyle name="20% - Accent1 4 2 2 3 6" xfId="38299"/>
    <cellStyle name="20% - Accent1 4 2 2 4" xfId="312"/>
    <cellStyle name="20% - Accent1 4 2 2 4 2" xfId="313"/>
    <cellStyle name="20% - Accent1 4 2 2 4 2 2" xfId="314"/>
    <cellStyle name="20% - Accent1 4 2 2 4 3" xfId="315"/>
    <cellStyle name="20% - Accent1 4 2 2 4 4" xfId="316"/>
    <cellStyle name="20% - Accent1 4 2 2 4 5" xfId="38300"/>
    <cellStyle name="20% - Accent1 4 2 2 4 6" xfId="38301"/>
    <cellStyle name="20% - Accent1 4 2 2 5" xfId="317"/>
    <cellStyle name="20% - Accent1 4 2 2 5 2" xfId="318"/>
    <cellStyle name="20% - Accent1 4 2 2 5 2 2" xfId="319"/>
    <cellStyle name="20% - Accent1 4 2 2 5 3" xfId="320"/>
    <cellStyle name="20% - Accent1 4 2 2 5 4" xfId="321"/>
    <cellStyle name="20% - Accent1 4 2 2 5 5" xfId="38302"/>
    <cellStyle name="20% - Accent1 4 2 2 5 6" xfId="38303"/>
    <cellStyle name="20% - Accent1 4 2 2 6" xfId="322"/>
    <cellStyle name="20% - Accent1 4 2 2 6 2" xfId="323"/>
    <cellStyle name="20% - Accent1 4 2 2 7" xfId="324"/>
    <cellStyle name="20% - Accent1 4 2 2 8" xfId="325"/>
    <cellStyle name="20% - Accent1 4 2 2 9" xfId="38304"/>
    <cellStyle name="20% - Accent1 4 2 3" xfId="326"/>
    <cellStyle name="20% - Accent1 4 2 3 2" xfId="327"/>
    <cellStyle name="20% - Accent1 4 2 3 2 2" xfId="328"/>
    <cellStyle name="20% - Accent1 4 2 3 2 2 2" xfId="329"/>
    <cellStyle name="20% - Accent1 4 2 3 2 3" xfId="330"/>
    <cellStyle name="20% - Accent1 4 2 3 2 4" xfId="331"/>
    <cellStyle name="20% - Accent1 4 2 3 2 5" xfId="38305"/>
    <cellStyle name="20% - Accent1 4 2 3 2 6" xfId="38306"/>
    <cellStyle name="20% - Accent1 4 2 3 3" xfId="332"/>
    <cellStyle name="20% - Accent1 4 2 3 3 2" xfId="333"/>
    <cellStyle name="20% - Accent1 4 2 3 4" xfId="334"/>
    <cellStyle name="20% - Accent1 4 2 3 5" xfId="335"/>
    <cellStyle name="20% - Accent1 4 2 3 6" xfId="38307"/>
    <cellStyle name="20% - Accent1 4 2 3 7" xfId="38308"/>
    <cellStyle name="20% - Accent1 4 2 4" xfId="336"/>
    <cellStyle name="20% - Accent1 4 2 4 2" xfId="337"/>
    <cellStyle name="20% - Accent1 4 2 4 2 2" xfId="338"/>
    <cellStyle name="20% - Accent1 4 2 4 3" xfId="339"/>
    <cellStyle name="20% - Accent1 4 2 4 4" xfId="340"/>
    <cellStyle name="20% - Accent1 4 2 4 5" xfId="38309"/>
    <cellStyle name="20% - Accent1 4 2 4 6" xfId="38310"/>
    <cellStyle name="20% - Accent1 4 2 5" xfId="341"/>
    <cellStyle name="20% - Accent1 4 2 5 2" xfId="342"/>
    <cellStyle name="20% - Accent1 4 2 5 2 2" xfId="343"/>
    <cellStyle name="20% - Accent1 4 2 5 3" xfId="344"/>
    <cellStyle name="20% - Accent1 4 2 5 4" xfId="345"/>
    <cellStyle name="20% - Accent1 4 2 5 5" xfId="38311"/>
    <cellStyle name="20% - Accent1 4 2 5 6" xfId="38312"/>
    <cellStyle name="20% - Accent1 4 2 6" xfId="346"/>
    <cellStyle name="20% - Accent1 4 2 6 2" xfId="347"/>
    <cellStyle name="20% - Accent1 4 2 6 2 2" xfId="348"/>
    <cellStyle name="20% - Accent1 4 2 6 3" xfId="349"/>
    <cellStyle name="20% - Accent1 4 2 6 4" xfId="350"/>
    <cellStyle name="20% - Accent1 4 2 6 5" xfId="38313"/>
    <cellStyle name="20% - Accent1 4 2 6 6" xfId="38314"/>
    <cellStyle name="20% - Accent1 4 2 7" xfId="351"/>
    <cellStyle name="20% - Accent1 4 2 7 2" xfId="352"/>
    <cellStyle name="20% - Accent1 4 2 8" xfId="353"/>
    <cellStyle name="20% - Accent1 4 2 9" xfId="354"/>
    <cellStyle name="20% - Accent1 4 3" xfId="355"/>
    <cellStyle name="20% - Accent1 4 3 2" xfId="356"/>
    <cellStyle name="20% - Accent1 4 3 3" xfId="357"/>
    <cellStyle name="20% - Accent1 4 3 3 2" xfId="358"/>
    <cellStyle name="20% - Accent1 4 3 3 2 2" xfId="359"/>
    <cellStyle name="20% - Accent1 4 3 3 3" xfId="360"/>
    <cellStyle name="20% - Accent1 4 3 3 4" xfId="361"/>
    <cellStyle name="20% - Accent1 4 3 3 5" xfId="38315"/>
    <cellStyle name="20% - Accent1 4 3 3 6" xfId="38316"/>
    <cellStyle name="20% - Accent1 4 3 4" xfId="362"/>
    <cellStyle name="20% - Accent1 4 3 4 2" xfId="363"/>
    <cellStyle name="20% - Accent1 4 3 5" xfId="364"/>
    <cellStyle name="20% - Accent1 4 3 6" xfId="365"/>
    <cellStyle name="20% - Accent1 4 3 7" xfId="38317"/>
    <cellStyle name="20% - Accent1 4 3 8" xfId="38318"/>
    <cellStyle name="20% - Accent1 4 4" xfId="366"/>
    <cellStyle name="20% - Accent1 4 4 2" xfId="367"/>
    <cellStyle name="20% - Accent1 4 4 2 2" xfId="368"/>
    <cellStyle name="20% - Accent1 4 4 2 2 2" xfId="369"/>
    <cellStyle name="20% - Accent1 4 4 2 3" xfId="370"/>
    <cellStyle name="20% - Accent1 4 4 2 4" xfId="371"/>
    <cellStyle name="20% - Accent1 4 4 2 5" xfId="38319"/>
    <cellStyle name="20% - Accent1 4 4 2 6" xfId="38320"/>
    <cellStyle name="20% - Accent1 4 4 3" xfId="372"/>
    <cellStyle name="20% - Accent1 4 4 3 2" xfId="373"/>
    <cellStyle name="20% - Accent1 4 4 3 2 2" xfId="374"/>
    <cellStyle name="20% - Accent1 4 4 3 3" xfId="375"/>
    <cellStyle name="20% - Accent1 4 4 3 4" xfId="376"/>
    <cellStyle name="20% - Accent1 4 4 3 5" xfId="38321"/>
    <cellStyle name="20% - Accent1 4 4 3 6" xfId="38322"/>
    <cellStyle name="20% - Accent1 4 4 4" xfId="377"/>
    <cellStyle name="20% - Accent1 4 4 4 2" xfId="378"/>
    <cellStyle name="20% - Accent1 4 4 4 2 2" xfId="379"/>
    <cellStyle name="20% - Accent1 4 4 4 3" xfId="380"/>
    <cellStyle name="20% - Accent1 4 4 4 4" xfId="381"/>
    <cellStyle name="20% - Accent1 4 4 4 5" xfId="38323"/>
    <cellStyle name="20% - Accent1 4 4 4 6" xfId="38324"/>
    <cellStyle name="20% - Accent1 4 4 5" xfId="382"/>
    <cellStyle name="20% - Accent1 4 4 5 2" xfId="383"/>
    <cellStyle name="20% - Accent1 4 4 6" xfId="384"/>
    <cellStyle name="20% - Accent1 4 4 7" xfId="385"/>
    <cellStyle name="20% - Accent1 4 4 8" xfId="38325"/>
    <cellStyle name="20% - Accent1 4 4 9" xfId="38326"/>
    <cellStyle name="20% - Accent1 4 5" xfId="386"/>
    <cellStyle name="20% - Accent1 4 6" xfId="387"/>
    <cellStyle name="20% - Accent1 4 6 2" xfId="388"/>
    <cellStyle name="20% - Accent1 4 6 2 2" xfId="389"/>
    <cellStyle name="20% - Accent1 4 6 3" xfId="390"/>
    <cellStyle name="20% - Accent1 4 6 4" xfId="391"/>
    <cellStyle name="20% - Accent1 4 6 5" xfId="38327"/>
    <cellStyle name="20% - Accent1 4 6 6" xfId="38328"/>
    <cellStyle name="20% - Accent1 4 7" xfId="392"/>
    <cellStyle name="20% - Accent1 4 7 2" xfId="393"/>
    <cellStyle name="20% - Accent1 4 8" xfId="394"/>
    <cellStyle name="20% - Accent1 4 8 2" xfId="395"/>
    <cellStyle name="20% - Accent1 4 9" xfId="396"/>
    <cellStyle name="20% - Accent1 5" xfId="397"/>
    <cellStyle name="20% - Accent1 5 10" xfId="398"/>
    <cellStyle name="20% - Accent1 5 11" xfId="38329"/>
    <cellStyle name="20% - Accent1 5 12" xfId="38330"/>
    <cellStyle name="20% - Accent1 5 2" xfId="399"/>
    <cellStyle name="20% - Accent1 5 2 2" xfId="400"/>
    <cellStyle name="20% - Accent1 5 2 2 2" xfId="401"/>
    <cellStyle name="20% - Accent1 5 2 2 2 2" xfId="402"/>
    <cellStyle name="20% - Accent1 5 2 2 2 2 2" xfId="403"/>
    <cellStyle name="20% - Accent1 5 2 2 2 3" xfId="404"/>
    <cellStyle name="20% - Accent1 5 2 2 2 4" xfId="405"/>
    <cellStyle name="20% - Accent1 5 2 2 2 5" xfId="38331"/>
    <cellStyle name="20% - Accent1 5 2 2 2 6" xfId="38332"/>
    <cellStyle name="20% - Accent1 5 2 2 3" xfId="406"/>
    <cellStyle name="20% - Accent1 5 2 2 3 2" xfId="407"/>
    <cellStyle name="20% - Accent1 5 2 2 4" xfId="408"/>
    <cellStyle name="20% - Accent1 5 2 2 5" xfId="409"/>
    <cellStyle name="20% - Accent1 5 2 2 6" xfId="38333"/>
    <cellStyle name="20% - Accent1 5 2 2 7" xfId="38334"/>
    <cellStyle name="20% - Accent1 5 2 3" xfId="410"/>
    <cellStyle name="20% - Accent1 5 2 3 2" xfId="411"/>
    <cellStyle name="20% - Accent1 5 2 3 2 2" xfId="412"/>
    <cellStyle name="20% - Accent1 5 2 3 3" xfId="413"/>
    <cellStyle name="20% - Accent1 5 2 3 4" xfId="414"/>
    <cellStyle name="20% - Accent1 5 2 3 5" xfId="38335"/>
    <cellStyle name="20% - Accent1 5 2 3 6" xfId="38336"/>
    <cellStyle name="20% - Accent1 5 2 4" xfId="415"/>
    <cellStyle name="20% - Accent1 5 2 4 2" xfId="416"/>
    <cellStyle name="20% - Accent1 5 2 5" xfId="417"/>
    <cellStyle name="20% - Accent1 5 2 6" xfId="418"/>
    <cellStyle name="20% - Accent1 5 2 7" xfId="38337"/>
    <cellStyle name="20% - Accent1 5 2 8" xfId="38338"/>
    <cellStyle name="20% - Accent1 5 3" xfId="419"/>
    <cellStyle name="20% - Accent1 5 3 2" xfId="420"/>
    <cellStyle name="20% - Accent1 5 3 2 2" xfId="421"/>
    <cellStyle name="20% - Accent1 5 3 2 2 2" xfId="422"/>
    <cellStyle name="20% - Accent1 5 3 2 3" xfId="423"/>
    <cellStyle name="20% - Accent1 5 3 2 4" xfId="424"/>
    <cellStyle name="20% - Accent1 5 3 2 5" xfId="38339"/>
    <cellStyle name="20% - Accent1 5 3 2 6" xfId="38340"/>
    <cellStyle name="20% - Accent1 5 3 3" xfId="425"/>
    <cellStyle name="20% - Accent1 5 3 3 2" xfId="426"/>
    <cellStyle name="20% - Accent1 5 3 4" xfId="427"/>
    <cellStyle name="20% - Accent1 5 3 5" xfId="428"/>
    <cellStyle name="20% - Accent1 5 3 6" xfId="38341"/>
    <cellStyle name="20% - Accent1 5 3 7" xfId="38342"/>
    <cellStyle name="20% - Accent1 5 4" xfId="429"/>
    <cellStyle name="20% - Accent1 5 4 2" xfId="430"/>
    <cellStyle name="20% - Accent1 5 4 2 2" xfId="431"/>
    <cellStyle name="20% - Accent1 5 4 2 2 2" xfId="432"/>
    <cellStyle name="20% - Accent1 5 4 2 3" xfId="433"/>
    <cellStyle name="20% - Accent1 5 4 2 4" xfId="434"/>
    <cellStyle name="20% - Accent1 5 4 2 5" xfId="38343"/>
    <cellStyle name="20% - Accent1 5 4 2 6" xfId="38344"/>
    <cellStyle name="20% - Accent1 5 4 3" xfId="435"/>
    <cellStyle name="20% - Accent1 5 4 3 2" xfId="436"/>
    <cellStyle name="20% - Accent1 5 4 4" xfId="437"/>
    <cellStyle name="20% - Accent1 5 4 5" xfId="438"/>
    <cellStyle name="20% - Accent1 5 4 6" xfId="38345"/>
    <cellStyle name="20% - Accent1 5 4 7" xfId="38346"/>
    <cellStyle name="20% - Accent1 5 5" xfId="439"/>
    <cellStyle name="20% - Accent1 5 5 2" xfId="440"/>
    <cellStyle name="20% - Accent1 5 5 2 2" xfId="441"/>
    <cellStyle name="20% - Accent1 5 5 3" xfId="442"/>
    <cellStyle name="20% - Accent1 5 5 4" xfId="443"/>
    <cellStyle name="20% - Accent1 5 5 5" xfId="38347"/>
    <cellStyle name="20% - Accent1 5 5 6" xfId="38348"/>
    <cellStyle name="20% - Accent1 5 6" xfId="444"/>
    <cellStyle name="20% - Accent1 5 6 2" xfId="445"/>
    <cellStyle name="20% - Accent1 5 6 2 2" xfId="446"/>
    <cellStyle name="20% - Accent1 5 6 3" xfId="447"/>
    <cellStyle name="20% - Accent1 5 6 4" xfId="448"/>
    <cellStyle name="20% - Accent1 5 6 5" xfId="38349"/>
    <cellStyle name="20% - Accent1 5 6 6" xfId="38350"/>
    <cellStyle name="20% - Accent1 5 7" xfId="449"/>
    <cellStyle name="20% - Accent1 5 7 2" xfId="450"/>
    <cellStyle name="20% - Accent1 5 7 2 2" xfId="451"/>
    <cellStyle name="20% - Accent1 5 7 3" xfId="452"/>
    <cellStyle name="20% - Accent1 5 7 4" xfId="453"/>
    <cellStyle name="20% - Accent1 5 7 5" xfId="38351"/>
    <cellStyle name="20% - Accent1 5 7 6" xfId="38352"/>
    <cellStyle name="20% - Accent1 5 8" xfId="454"/>
    <cellStyle name="20% - Accent1 5 8 2" xfId="455"/>
    <cellStyle name="20% - Accent1 5 9" xfId="456"/>
    <cellStyle name="20% - Accent1 6" xfId="457"/>
    <cellStyle name="20% - Accent1 6 2" xfId="458"/>
    <cellStyle name="20% - Accent1 6 2 2" xfId="459"/>
    <cellStyle name="20% - Accent1 6 2 2 2" xfId="460"/>
    <cellStyle name="20% - Accent1 6 2 2 2 2" xfId="461"/>
    <cellStyle name="20% - Accent1 6 2 2 3" xfId="462"/>
    <cellStyle name="20% - Accent1 6 2 2 4" xfId="463"/>
    <cellStyle name="20% - Accent1 6 2 2 5" xfId="38353"/>
    <cellStyle name="20% - Accent1 6 2 2 6" xfId="38354"/>
    <cellStyle name="20% - Accent1 6 2 3" xfId="464"/>
    <cellStyle name="20% - Accent1 6 2 3 2" xfId="465"/>
    <cellStyle name="20% - Accent1 6 2 4" xfId="466"/>
    <cellStyle name="20% - Accent1 6 2 5" xfId="467"/>
    <cellStyle name="20% - Accent1 6 2 6" xfId="38355"/>
    <cellStyle name="20% - Accent1 6 2 7" xfId="38356"/>
    <cellStyle name="20% - Accent1 6 3" xfId="468"/>
    <cellStyle name="20% - Accent1 6 3 2" xfId="469"/>
    <cellStyle name="20% - Accent1 6 3 2 2" xfId="470"/>
    <cellStyle name="20% - Accent1 6 3 3" xfId="471"/>
    <cellStyle name="20% - Accent1 6 3 4" xfId="472"/>
    <cellStyle name="20% - Accent1 6 3 5" xfId="38357"/>
    <cellStyle name="20% - Accent1 6 3 6" xfId="38358"/>
    <cellStyle name="20% - Accent1 6 4" xfId="473"/>
    <cellStyle name="20% - Accent1 6 4 2" xfId="474"/>
    <cellStyle name="20% - Accent1 6 5" xfId="475"/>
    <cellStyle name="20% - Accent1 6 6" xfId="476"/>
    <cellStyle name="20% - Accent1 6 7" xfId="38359"/>
    <cellStyle name="20% - Accent1 6 8" xfId="38360"/>
    <cellStyle name="20% - Accent1 7" xfId="477"/>
    <cellStyle name="20% - Accent1 7 2" xfId="478"/>
    <cellStyle name="20% - Accent1 7 2 2" xfId="479"/>
    <cellStyle name="20% - Accent1 7 2 2 2" xfId="480"/>
    <cellStyle name="20% - Accent1 7 2 2 2 2" xfId="481"/>
    <cellStyle name="20% - Accent1 7 2 2 3" xfId="482"/>
    <cellStyle name="20% - Accent1 7 2 2 4" xfId="483"/>
    <cellStyle name="20% - Accent1 7 2 2 5" xfId="38361"/>
    <cellStyle name="20% - Accent1 7 2 2 6" xfId="38362"/>
    <cellStyle name="20% - Accent1 7 2 3" xfId="484"/>
    <cellStyle name="20% - Accent1 7 2 3 2" xfId="485"/>
    <cellStyle name="20% - Accent1 7 2 4" xfId="486"/>
    <cellStyle name="20% - Accent1 7 2 5" xfId="487"/>
    <cellStyle name="20% - Accent1 7 2 6" xfId="38363"/>
    <cellStyle name="20% - Accent1 7 2 7" xfId="38364"/>
    <cellStyle name="20% - Accent1 7 3" xfId="488"/>
    <cellStyle name="20% - Accent1 7 3 2" xfId="489"/>
    <cellStyle name="20% - Accent1 7 3 2 2" xfId="490"/>
    <cellStyle name="20% - Accent1 7 3 3" xfId="491"/>
    <cellStyle name="20% - Accent1 7 3 4" xfId="492"/>
    <cellStyle name="20% - Accent1 7 3 5" xfId="38365"/>
    <cellStyle name="20% - Accent1 7 3 6" xfId="38366"/>
    <cellStyle name="20% - Accent1 7 4" xfId="493"/>
    <cellStyle name="20% - Accent1 7 4 2" xfId="494"/>
    <cellStyle name="20% - Accent1 7 5" xfId="495"/>
    <cellStyle name="20% - Accent1 7 6" xfId="496"/>
    <cellStyle name="20% - Accent1 7 7" xfId="38367"/>
    <cellStyle name="20% - Accent1 7 8" xfId="38368"/>
    <cellStyle name="20% - Accent1 8" xfId="497"/>
    <cellStyle name="20% - Accent1 8 2" xfId="498"/>
    <cellStyle name="20% - Accent1 8 2 2" xfId="499"/>
    <cellStyle name="20% - Accent1 8 2 2 2" xfId="500"/>
    <cellStyle name="20% - Accent1 8 2 3" xfId="501"/>
    <cellStyle name="20% - Accent1 8 2 4" xfId="502"/>
    <cellStyle name="20% - Accent1 8 2 5" xfId="38369"/>
    <cellStyle name="20% - Accent1 8 2 6" xfId="38370"/>
    <cellStyle name="20% - Accent1 8 3" xfId="503"/>
    <cellStyle name="20% - Accent1 8 3 2" xfId="504"/>
    <cellStyle name="20% - Accent1 8 4" xfId="505"/>
    <cellStyle name="20% - Accent1 8 5" xfId="506"/>
    <cellStyle name="20% - Accent1 8 6" xfId="38371"/>
    <cellStyle name="20% - Accent1 8 7" xfId="38372"/>
    <cellStyle name="20% - Accent1 9" xfId="507"/>
    <cellStyle name="20% - Accent1 9 2" xfId="508"/>
    <cellStyle name="20% - Accent1 9 2 2" xfId="509"/>
    <cellStyle name="20% - Accent1 9 2 2 2" xfId="510"/>
    <cellStyle name="20% - Accent1 9 2 3" xfId="511"/>
    <cellStyle name="20% - Accent1 9 2 4" xfId="512"/>
    <cellStyle name="20% - Accent1 9 2 5" xfId="38373"/>
    <cellStyle name="20% - Accent1 9 2 6" xfId="38374"/>
    <cellStyle name="20% - Accent1 9 3" xfId="513"/>
    <cellStyle name="20% - Accent1 9 3 2" xfId="514"/>
    <cellStyle name="20% - Accent1 9 4" xfId="515"/>
    <cellStyle name="20% - Accent1 9 5" xfId="516"/>
    <cellStyle name="20% - Accent1 9 6" xfId="38375"/>
    <cellStyle name="20% - Accent1 9 7" xfId="38376"/>
    <cellStyle name="20% - Accent2 10" xfId="517"/>
    <cellStyle name="20% - Accent2 10 2" xfId="518"/>
    <cellStyle name="20% - Accent2 10 2 2" xfId="519"/>
    <cellStyle name="20% - Accent2 10 3" xfId="520"/>
    <cellStyle name="20% - Accent2 10 4" xfId="521"/>
    <cellStyle name="20% - Accent2 10 5" xfId="38377"/>
    <cellStyle name="20% - Accent2 10 6" xfId="38378"/>
    <cellStyle name="20% - Accent2 11" xfId="522"/>
    <cellStyle name="20% - Accent2 11 2" xfId="523"/>
    <cellStyle name="20% - Accent2 11 2 2" xfId="524"/>
    <cellStyle name="20% - Accent2 11 3" xfId="525"/>
    <cellStyle name="20% - Accent2 11 4" xfId="526"/>
    <cellStyle name="20% - Accent2 11 5" xfId="38379"/>
    <cellStyle name="20% - Accent2 11 6" xfId="38380"/>
    <cellStyle name="20% - Accent2 12" xfId="527"/>
    <cellStyle name="20% - Accent2 12 2" xfId="528"/>
    <cellStyle name="20% - Accent2 12 2 2" xfId="529"/>
    <cellStyle name="20% - Accent2 12 3" xfId="530"/>
    <cellStyle name="20% - Accent2 12 4" xfId="531"/>
    <cellStyle name="20% - Accent2 12 5" xfId="38381"/>
    <cellStyle name="20% - Accent2 12 6" xfId="38382"/>
    <cellStyle name="20% - Accent2 13" xfId="532"/>
    <cellStyle name="20% - Accent2 13 2" xfId="533"/>
    <cellStyle name="20% - Accent2 14" xfId="534"/>
    <cellStyle name="20% - Accent2 14 2" xfId="535"/>
    <cellStyle name="20% - Accent2 15" xfId="536"/>
    <cellStyle name="20% - Accent2 2" xfId="537"/>
    <cellStyle name="20% - Accent2 2 2" xfId="538"/>
    <cellStyle name="20% - Accent2 2 2 2" xfId="539"/>
    <cellStyle name="20% - Accent2 2 3" xfId="540"/>
    <cellStyle name="20% - Accent2 2 3 2" xfId="541"/>
    <cellStyle name="20% - Accent2 2 4" xfId="542"/>
    <cellStyle name="20% - Accent2 2 4 2" xfId="543"/>
    <cellStyle name="20% - Accent2 3" xfId="544"/>
    <cellStyle name="20% - Accent2 3 10" xfId="545"/>
    <cellStyle name="20% - Accent2 3 10 2" xfId="546"/>
    <cellStyle name="20% - Accent2 3 10 2 2" xfId="547"/>
    <cellStyle name="20% - Accent2 3 10 3" xfId="548"/>
    <cellStyle name="20% - Accent2 3 10 4" xfId="549"/>
    <cellStyle name="20% - Accent2 3 10 5" xfId="38383"/>
    <cellStyle name="20% - Accent2 3 10 6" xfId="38384"/>
    <cellStyle name="20% - Accent2 3 11" xfId="550"/>
    <cellStyle name="20% - Accent2 3 11 2" xfId="551"/>
    <cellStyle name="20% - Accent2 3 12" xfId="552"/>
    <cellStyle name="20% - Accent2 3 12 2" xfId="553"/>
    <cellStyle name="20% - Accent2 3 13" xfId="554"/>
    <cellStyle name="20% - Accent2 3 14" xfId="555"/>
    <cellStyle name="20% - Accent2 3 15" xfId="38385"/>
    <cellStyle name="20% - Accent2 3 2" xfId="556"/>
    <cellStyle name="20% - Accent2 3 2 10" xfId="38386"/>
    <cellStyle name="20% - Accent2 3 2 2" xfId="557"/>
    <cellStyle name="20% - Accent2 3 2 2 2" xfId="558"/>
    <cellStyle name="20% - Accent2 3 2 2 2 2" xfId="559"/>
    <cellStyle name="20% - Accent2 3 2 2 2 2 2" xfId="560"/>
    <cellStyle name="20% - Accent2 3 2 2 2 2 2 2" xfId="561"/>
    <cellStyle name="20% - Accent2 3 2 2 2 2 3" xfId="562"/>
    <cellStyle name="20% - Accent2 3 2 2 2 2 4" xfId="563"/>
    <cellStyle name="20% - Accent2 3 2 2 2 2 5" xfId="38387"/>
    <cellStyle name="20% - Accent2 3 2 2 2 2 6" xfId="38388"/>
    <cellStyle name="20% - Accent2 3 2 2 2 3" xfId="564"/>
    <cellStyle name="20% - Accent2 3 2 2 2 3 2" xfId="565"/>
    <cellStyle name="20% - Accent2 3 2 2 2 4" xfId="566"/>
    <cellStyle name="20% - Accent2 3 2 2 2 5" xfId="567"/>
    <cellStyle name="20% - Accent2 3 2 2 2 6" xfId="38389"/>
    <cellStyle name="20% - Accent2 3 2 2 2 7" xfId="38390"/>
    <cellStyle name="20% - Accent2 3 2 2 3" xfId="568"/>
    <cellStyle name="20% - Accent2 3 2 2 3 2" xfId="569"/>
    <cellStyle name="20% - Accent2 3 2 2 3 2 2" xfId="570"/>
    <cellStyle name="20% - Accent2 3 2 2 3 3" xfId="571"/>
    <cellStyle name="20% - Accent2 3 2 2 3 4" xfId="572"/>
    <cellStyle name="20% - Accent2 3 2 2 3 5" xfId="38391"/>
    <cellStyle name="20% - Accent2 3 2 2 3 6" xfId="38392"/>
    <cellStyle name="20% - Accent2 3 2 2 4" xfId="573"/>
    <cellStyle name="20% - Accent2 3 2 2 4 2" xfId="574"/>
    <cellStyle name="20% - Accent2 3 2 2 5" xfId="575"/>
    <cellStyle name="20% - Accent2 3 2 2 6" xfId="576"/>
    <cellStyle name="20% - Accent2 3 2 2 7" xfId="38393"/>
    <cellStyle name="20% - Accent2 3 2 2 8" xfId="38394"/>
    <cellStyle name="20% - Accent2 3 2 3" xfId="577"/>
    <cellStyle name="20% - Accent2 3 2 3 2" xfId="578"/>
    <cellStyle name="20% - Accent2 3 2 3 2 2" xfId="579"/>
    <cellStyle name="20% - Accent2 3 2 3 2 2 2" xfId="580"/>
    <cellStyle name="20% - Accent2 3 2 3 2 3" xfId="581"/>
    <cellStyle name="20% - Accent2 3 2 3 2 4" xfId="582"/>
    <cellStyle name="20% - Accent2 3 2 3 2 5" xfId="38395"/>
    <cellStyle name="20% - Accent2 3 2 3 2 6" xfId="38396"/>
    <cellStyle name="20% - Accent2 3 2 3 3" xfId="583"/>
    <cellStyle name="20% - Accent2 3 2 3 3 2" xfId="584"/>
    <cellStyle name="20% - Accent2 3 2 3 4" xfId="585"/>
    <cellStyle name="20% - Accent2 3 2 3 5" xfId="586"/>
    <cellStyle name="20% - Accent2 3 2 3 6" xfId="38397"/>
    <cellStyle name="20% - Accent2 3 2 3 7" xfId="38398"/>
    <cellStyle name="20% - Accent2 3 2 4" xfId="587"/>
    <cellStyle name="20% - Accent2 3 2 5" xfId="588"/>
    <cellStyle name="20% - Accent2 3 2 5 2" xfId="589"/>
    <cellStyle name="20% - Accent2 3 2 5 2 2" xfId="590"/>
    <cellStyle name="20% - Accent2 3 2 5 3" xfId="591"/>
    <cellStyle name="20% - Accent2 3 2 5 4" xfId="592"/>
    <cellStyle name="20% - Accent2 3 2 5 5" xfId="38399"/>
    <cellStyle name="20% - Accent2 3 2 5 6" xfId="38400"/>
    <cellStyle name="20% - Accent2 3 2 6" xfId="593"/>
    <cellStyle name="20% - Accent2 3 2 6 2" xfId="594"/>
    <cellStyle name="20% - Accent2 3 2 7" xfId="595"/>
    <cellStyle name="20% - Accent2 3 2 8" xfId="596"/>
    <cellStyle name="20% - Accent2 3 2 9" xfId="597"/>
    <cellStyle name="20% - Accent2 3 3" xfId="598"/>
    <cellStyle name="20% - Accent2 3 3 10" xfId="599"/>
    <cellStyle name="20% - Accent2 3 3 10 2" xfId="600"/>
    <cellStyle name="20% - Accent2 3 3 11" xfId="601"/>
    <cellStyle name="20% - Accent2 3 3 12" xfId="602"/>
    <cellStyle name="20% - Accent2 3 3 13" xfId="603"/>
    <cellStyle name="20% - Accent2 3 3 2" xfId="604"/>
    <cellStyle name="20% - Accent2 3 3 2 10" xfId="38401"/>
    <cellStyle name="20% - Accent2 3 3 2 2" xfId="605"/>
    <cellStyle name="20% - Accent2 3 3 2 2 2" xfId="606"/>
    <cellStyle name="20% - Accent2 3 3 2 2 2 2" xfId="607"/>
    <cellStyle name="20% - Accent2 3 3 2 2 2 2 2" xfId="608"/>
    <cellStyle name="20% - Accent2 3 3 2 2 2 2 3" xfId="38402"/>
    <cellStyle name="20% - Accent2 3 3 2 2 2 3" xfId="609"/>
    <cellStyle name="20% - Accent2 3 3 2 2 2 4" xfId="38403"/>
    <cellStyle name="20% - Accent2 3 3 2 2 3" xfId="610"/>
    <cellStyle name="20% - Accent2 3 3 2 2 3 2" xfId="611"/>
    <cellStyle name="20% - Accent2 3 3 2 2 3 3" xfId="38404"/>
    <cellStyle name="20% - Accent2 3 3 2 2 4" xfId="612"/>
    <cellStyle name="20% - Accent2 3 3 2 2 4 2" xfId="613"/>
    <cellStyle name="20% - Accent2 3 3 2 2 4 2 2" xfId="614"/>
    <cellStyle name="20% - Accent2 3 3 2 2 4 3" xfId="615"/>
    <cellStyle name="20% - Accent2 3 3 2 2 4 4" xfId="616"/>
    <cellStyle name="20% - Accent2 3 3 2 2 4 5" xfId="38405"/>
    <cellStyle name="20% - Accent2 3 3 2 2 4 6" xfId="38406"/>
    <cellStyle name="20% - Accent2 3 3 2 2 5" xfId="617"/>
    <cellStyle name="20% - Accent2 3 3 2 2 5 2" xfId="618"/>
    <cellStyle name="20% - Accent2 3 3 2 2 5 3" xfId="38407"/>
    <cellStyle name="20% - Accent2 3 3 2 2 6" xfId="619"/>
    <cellStyle name="20% - Accent2 3 3 2 2 6 2" xfId="620"/>
    <cellStyle name="20% - Accent2 3 3 2 2 7" xfId="621"/>
    <cellStyle name="20% - Accent2 3 3 2 2 8" xfId="622"/>
    <cellStyle name="20% - Accent2 3 3 2 2 9" xfId="38408"/>
    <cellStyle name="20% - Accent2 3 3 2 3" xfId="623"/>
    <cellStyle name="20% - Accent2 3 3 2 3 2" xfId="624"/>
    <cellStyle name="20% - Accent2 3 3 2 3 2 2" xfId="625"/>
    <cellStyle name="20% - Accent2 3 3 2 3 2 3" xfId="38409"/>
    <cellStyle name="20% - Accent2 3 3 2 3 3" xfId="626"/>
    <cellStyle name="20% - Accent2 3 3 2 3 4" xfId="38410"/>
    <cellStyle name="20% - Accent2 3 3 2 4" xfId="627"/>
    <cellStyle name="20% - Accent2 3 3 2 4 2" xfId="628"/>
    <cellStyle name="20% - Accent2 3 3 2 4 3" xfId="38411"/>
    <cellStyle name="20% - Accent2 3 3 2 5" xfId="629"/>
    <cellStyle name="20% - Accent2 3 3 2 5 2" xfId="630"/>
    <cellStyle name="20% - Accent2 3 3 2 5 2 2" xfId="631"/>
    <cellStyle name="20% - Accent2 3 3 2 5 3" xfId="632"/>
    <cellStyle name="20% - Accent2 3 3 2 5 4" xfId="633"/>
    <cellStyle name="20% - Accent2 3 3 2 5 5" xfId="38412"/>
    <cellStyle name="20% - Accent2 3 3 2 5 6" xfId="38413"/>
    <cellStyle name="20% - Accent2 3 3 2 6" xfId="634"/>
    <cellStyle name="20% - Accent2 3 3 2 6 2" xfId="635"/>
    <cellStyle name="20% - Accent2 3 3 2 6 3" xfId="38414"/>
    <cellStyle name="20% - Accent2 3 3 2 7" xfId="636"/>
    <cellStyle name="20% - Accent2 3 3 2 7 2" xfId="637"/>
    <cellStyle name="20% - Accent2 3 3 2 8" xfId="638"/>
    <cellStyle name="20% - Accent2 3 3 2 9" xfId="639"/>
    <cellStyle name="20% - Accent2 3 3 3" xfId="640"/>
    <cellStyle name="20% - Accent2 3 3 3 10" xfId="641"/>
    <cellStyle name="20% - Accent2 3 3 3 11" xfId="38415"/>
    <cellStyle name="20% - Accent2 3 3 3 2" xfId="642"/>
    <cellStyle name="20% - Accent2 3 3 3 2 2" xfId="643"/>
    <cellStyle name="20% - Accent2 3 3 3 2 2 2" xfId="644"/>
    <cellStyle name="20% - Accent2 3 3 3 2 2 3" xfId="38416"/>
    <cellStyle name="20% - Accent2 3 3 3 2 3" xfId="645"/>
    <cellStyle name="20% - Accent2 3 3 3 2 3 2" xfId="646"/>
    <cellStyle name="20% - Accent2 3 3 3 2 3 3" xfId="38417"/>
    <cellStyle name="20% - Accent2 3 3 3 2 4" xfId="647"/>
    <cellStyle name="20% - Accent2 3 3 3 2 4 2" xfId="648"/>
    <cellStyle name="20% - Accent2 3 3 3 2 4 3" xfId="38418"/>
    <cellStyle name="20% - Accent2 3 3 3 2 5" xfId="649"/>
    <cellStyle name="20% - Accent2 3 3 3 2 6" xfId="38419"/>
    <cellStyle name="20% - Accent2 3 3 3 3" xfId="650"/>
    <cellStyle name="20% - Accent2 3 3 3 3 2" xfId="651"/>
    <cellStyle name="20% - Accent2 3 3 3 3 2 2" xfId="652"/>
    <cellStyle name="20% - Accent2 3 3 3 3 2 2 2" xfId="653"/>
    <cellStyle name="20% - Accent2 3 3 3 3 2 3" xfId="654"/>
    <cellStyle name="20% - Accent2 3 3 3 3 2 4" xfId="655"/>
    <cellStyle name="20% - Accent2 3 3 3 3 2 5" xfId="38420"/>
    <cellStyle name="20% - Accent2 3 3 3 3 2 6" xfId="38421"/>
    <cellStyle name="20% - Accent2 3 3 3 3 3" xfId="656"/>
    <cellStyle name="20% - Accent2 3 3 3 3 3 2" xfId="657"/>
    <cellStyle name="20% - Accent2 3 3 3 3 3 2 2" xfId="658"/>
    <cellStyle name="20% - Accent2 3 3 3 3 3 3" xfId="659"/>
    <cellStyle name="20% - Accent2 3 3 3 3 3 4" xfId="660"/>
    <cellStyle name="20% - Accent2 3 3 3 3 3 5" xfId="38422"/>
    <cellStyle name="20% - Accent2 3 3 3 3 3 6" xfId="38423"/>
    <cellStyle name="20% - Accent2 3 3 3 3 4" xfId="661"/>
    <cellStyle name="20% - Accent2 3 3 3 3 4 2" xfId="662"/>
    <cellStyle name="20% - Accent2 3 3 3 3 4 2 2" xfId="663"/>
    <cellStyle name="20% - Accent2 3 3 3 3 4 3" xfId="664"/>
    <cellStyle name="20% - Accent2 3 3 3 3 4 4" xfId="665"/>
    <cellStyle name="20% - Accent2 3 3 3 3 4 5" xfId="38424"/>
    <cellStyle name="20% - Accent2 3 3 3 3 4 6" xfId="38425"/>
    <cellStyle name="20% - Accent2 3 3 3 3 5" xfId="666"/>
    <cellStyle name="20% - Accent2 3 3 3 3 5 2" xfId="667"/>
    <cellStyle name="20% - Accent2 3 3 3 3 6" xfId="668"/>
    <cellStyle name="20% - Accent2 3 3 3 3 7" xfId="669"/>
    <cellStyle name="20% - Accent2 3 3 3 3 8" xfId="38426"/>
    <cellStyle name="20% - Accent2 3 3 3 3 9" xfId="38427"/>
    <cellStyle name="20% - Accent2 3 3 3 4" xfId="670"/>
    <cellStyle name="20% - Accent2 3 3 3 4 2" xfId="671"/>
    <cellStyle name="20% - Accent2 3 3 3 4 2 2" xfId="672"/>
    <cellStyle name="20% - Accent2 3 3 3 4 2 2 2" xfId="673"/>
    <cellStyle name="20% - Accent2 3 3 3 4 2 3" xfId="674"/>
    <cellStyle name="20% - Accent2 3 3 3 4 2 4" xfId="675"/>
    <cellStyle name="20% - Accent2 3 3 3 4 2 5" xfId="38428"/>
    <cellStyle name="20% - Accent2 3 3 3 4 2 6" xfId="38429"/>
    <cellStyle name="20% - Accent2 3 3 3 4 3" xfId="676"/>
    <cellStyle name="20% - Accent2 3 3 3 4 3 2" xfId="677"/>
    <cellStyle name="20% - Accent2 3 3 3 4 4" xfId="678"/>
    <cellStyle name="20% - Accent2 3 3 3 4 5" xfId="679"/>
    <cellStyle name="20% - Accent2 3 3 3 4 6" xfId="38430"/>
    <cellStyle name="20% - Accent2 3 3 3 4 7" xfId="38431"/>
    <cellStyle name="20% - Accent2 3 3 3 5" xfId="680"/>
    <cellStyle name="20% - Accent2 3 3 3 5 2" xfId="681"/>
    <cellStyle name="20% - Accent2 3 3 3 5 2 2" xfId="682"/>
    <cellStyle name="20% - Accent2 3 3 3 5 3" xfId="683"/>
    <cellStyle name="20% - Accent2 3 3 3 5 4" xfId="684"/>
    <cellStyle name="20% - Accent2 3 3 3 5 5" xfId="38432"/>
    <cellStyle name="20% - Accent2 3 3 3 5 6" xfId="38433"/>
    <cellStyle name="20% - Accent2 3 3 3 6" xfId="685"/>
    <cellStyle name="20% - Accent2 3 3 3 6 2" xfId="686"/>
    <cellStyle name="20% - Accent2 3 3 3 6 2 2" xfId="687"/>
    <cellStyle name="20% - Accent2 3 3 3 6 3" xfId="688"/>
    <cellStyle name="20% - Accent2 3 3 3 6 4" xfId="689"/>
    <cellStyle name="20% - Accent2 3 3 3 6 5" xfId="38434"/>
    <cellStyle name="20% - Accent2 3 3 3 6 6" xfId="38435"/>
    <cellStyle name="20% - Accent2 3 3 3 7" xfId="690"/>
    <cellStyle name="20% - Accent2 3 3 3 7 2" xfId="691"/>
    <cellStyle name="20% - Accent2 3 3 3 7 2 2" xfId="692"/>
    <cellStyle name="20% - Accent2 3 3 3 7 3" xfId="693"/>
    <cellStyle name="20% - Accent2 3 3 3 7 4" xfId="694"/>
    <cellStyle name="20% - Accent2 3 3 3 7 5" xfId="38436"/>
    <cellStyle name="20% - Accent2 3 3 3 7 6" xfId="38437"/>
    <cellStyle name="20% - Accent2 3 3 3 8" xfId="695"/>
    <cellStyle name="20% - Accent2 3 3 3 8 2" xfId="696"/>
    <cellStyle name="20% - Accent2 3 3 3 9" xfId="697"/>
    <cellStyle name="20% - Accent2 3 3 4" xfId="698"/>
    <cellStyle name="20% - Accent2 3 3 4 2" xfId="699"/>
    <cellStyle name="20% - Accent2 3 3 4 2 2" xfId="700"/>
    <cellStyle name="20% - Accent2 3 3 4 2 3" xfId="38438"/>
    <cellStyle name="20% - Accent2 3 3 4 3" xfId="701"/>
    <cellStyle name="20% - Accent2 3 3 4 3 2" xfId="702"/>
    <cellStyle name="20% - Accent2 3 3 4 3 3" xfId="38439"/>
    <cellStyle name="20% - Accent2 3 3 4 4" xfId="703"/>
    <cellStyle name="20% - Accent2 3 3 4 4 2" xfId="704"/>
    <cellStyle name="20% - Accent2 3 3 4 4 3" xfId="38440"/>
    <cellStyle name="20% - Accent2 3 3 4 5" xfId="705"/>
    <cellStyle name="20% - Accent2 3 3 4 6" xfId="38441"/>
    <cellStyle name="20% - Accent2 3 3 5" xfId="706"/>
    <cellStyle name="20% - Accent2 3 3 5 2" xfId="707"/>
    <cellStyle name="20% - Accent2 3 3 5 2 2" xfId="708"/>
    <cellStyle name="20% - Accent2 3 3 5 2 2 2" xfId="709"/>
    <cellStyle name="20% - Accent2 3 3 5 2 3" xfId="710"/>
    <cellStyle name="20% - Accent2 3 3 5 2 4" xfId="711"/>
    <cellStyle name="20% - Accent2 3 3 5 2 5" xfId="38442"/>
    <cellStyle name="20% - Accent2 3 3 5 2 6" xfId="38443"/>
    <cellStyle name="20% - Accent2 3 3 5 3" xfId="712"/>
    <cellStyle name="20% - Accent2 3 3 5 3 2" xfId="713"/>
    <cellStyle name="20% - Accent2 3 3 5 3 2 2" xfId="714"/>
    <cellStyle name="20% - Accent2 3 3 5 3 3" xfId="715"/>
    <cellStyle name="20% - Accent2 3 3 5 3 4" xfId="716"/>
    <cellStyle name="20% - Accent2 3 3 5 3 5" xfId="38444"/>
    <cellStyle name="20% - Accent2 3 3 5 3 6" xfId="38445"/>
    <cellStyle name="20% - Accent2 3 3 5 4" xfId="717"/>
    <cellStyle name="20% - Accent2 3 3 5 4 2" xfId="718"/>
    <cellStyle name="20% - Accent2 3 3 5 4 2 2" xfId="719"/>
    <cellStyle name="20% - Accent2 3 3 5 4 3" xfId="720"/>
    <cellStyle name="20% - Accent2 3 3 5 4 4" xfId="721"/>
    <cellStyle name="20% - Accent2 3 3 5 4 5" xfId="38446"/>
    <cellStyle name="20% - Accent2 3 3 5 4 6" xfId="38447"/>
    <cellStyle name="20% - Accent2 3 3 5 5" xfId="722"/>
    <cellStyle name="20% - Accent2 3 3 5 5 2" xfId="723"/>
    <cellStyle name="20% - Accent2 3 3 5 6" xfId="724"/>
    <cellStyle name="20% - Accent2 3 3 5 7" xfId="725"/>
    <cellStyle name="20% - Accent2 3 3 5 8" xfId="38448"/>
    <cellStyle name="20% - Accent2 3 3 5 9" xfId="38449"/>
    <cellStyle name="20% - Accent2 3 3 6" xfId="726"/>
    <cellStyle name="20% - Accent2 3 3 6 2" xfId="727"/>
    <cellStyle name="20% - Accent2 3 3 6 2 2" xfId="728"/>
    <cellStyle name="20% - Accent2 3 3 6 2 2 2" xfId="729"/>
    <cellStyle name="20% - Accent2 3 3 6 2 3" xfId="730"/>
    <cellStyle name="20% - Accent2 3 3 6 2 4" xfId="731"/>
    <cellStyle name="20% - Accent2 3 3 6 2 5" xfId="38450"/>
    <cellStyle name="20% - Accent2 3 3 6 2 6" xfId="38451"/>
    <cellStyle name="20% - Accent2 3 3 6 3" xfId="732"/>
    <cellStyle name="20% - Accent2 3 3 6 3 2" xfId="733"/>
    <cellStyle name="20% - Accent2 3 3 6 4" xfId="734"/>
    <cellStyle name="20% - Accent2 3 3 6 5" xfId="735"/>
    <cellStyle name="20% - Accent2 3 3 6 6" xfId="38452"/>
    <cellStyle name="20% - Accent2 3 3 6 7" xfId="38453"/>
    <cellStyle name="20% - Accent2 3 3 7" xfId="736"/>
    <cellStyle name="20% - Accent2 3 3 7 2" xfId="737"/>
    <cellStyle name="20% - Accent2 3 3 7 2 2" xfId="738"/>
    <cellStyle name="20% - Accent2 3 3 7 3" xfId="739"/>
    <cellStyle name="20% - Accent2 3 3 7 4" xfId="740"/>
    <cellStyle name="20% - Accent2 3 3 7 5" xfId="38454"/>
    <cellStyle name="20% - Accent2 3 3 7 6" xfId="38455"/>
    <cellStyle name="20% - Accent2 3 3 8" xfId="741"/>
    <cellStyle name="20% - Accent2 3 3 8 2" xfId="742"/>
    <cellStyle name="20% - Accent2 3 3 8 2 2" xfId="743"/>
    <cellStyle name="20% - Accent2 3 3 8 3" xfId="744"/>
    <cellStyle name="20% - Accent2 3 3 8 4" xfId="745"/>
    <cellStyle name="20% - Accent2 3 3 8 5" xfId="38456"/>
    <cellStyle name="20% - Accent2 3 3 8 6" xfId="38457"/>
    <cellStyle name="20% - Accent2 3 3 9" xfId="746"/>
    <cellStyle name="20% - Accent2 3 3 9 2" xfId="747"/>
    <cellStyle name="20% - Accent2 3 3 9 2 2" xfId="748"/>
    <cellStyle name="20% - Accent2 3 3 9 3" xfId="749"/>
    <cellStyle name="20% - Accent2 3 3 9 4" xfId="750"/>
    <cellStyle name="20% - Accent2 3 3 9 5" xfId="38458"/>
    <cellStyle name="20% - Accent2 3 3 9 6" xfId="38459"/>
    <cellStyle name="20% - Accent2 3 4" xfId="751"/>
    <cellStyle name="20% - Accent2 3 4 10" xfId="752"/>
    <cellStyle name="20% - Accent2 3 4 11" xfId="38460"/>
    <cellStyle name="20% - Accent2 3 4 2" xfId="753"/>
    <cellStyle name="20% - Accent2 3 4 2 2" xfId="754"/>
    <cellStyle name="20% - Accent2 3 4 2 2 2" xfId="755"/>
    <cellStyle name="20% - Accent2 3 4 2 2 2 2" xfId="756"/>
    <cellStyle name="20% - Accent2 3 4 2 2 2 3" xfId="38461"/>
    <cellStyle name="20% - Accent2 3 4 2 2 3" xfId="757"/>
    <cellStyle name="20% - Accent2 3 4 2 2 4" xfId="38462"/>
    <cellStyle name="20% - Accent2 3 4 2 3" xfId="758"/>
    <cellStyle name="20% - Accent2 3 4 2 3 2" xfId="759"/>
    <cellStyle name="20% - Accent2 3 4 2 3 3" xfId="38463"/>
    <cellStyle name="20% - Accent2 3 4 2 4" xfId="760"/>
    <cellStyle name="20% - Accent2 3 4 2 4 2" xfId="761"/>
    <cellStyle name="20% - Accent2 3 4 2 4 2 2" xfId="762"/>
    <cellStyle name="20% - Accent2 3 4 2 4 3" xfId="763"/>
    <cellStyle name="20% - Accent2 3 4 2 4 4" xfId="764"/>
    <cellStyle name="20% - Accent2 3 4 2 4 5" xfId="38464"/>
    <cellStyle name="20% - Accent2 3 4 2 4 6" xfId="38465"/>
    <cellStyle name="20% - Accent2 3 4 2 5" xfId="765"/>
    <cellStyle name="20% - Accent2 3 4 2 5 2" xfId="766"/>
    <cellStyle name="20% - Accent2 3 4 2 5 3" xfId="38466"/>
    <cellStyle name="20% - Accent2 3 4 2 6" xfId="767"/>
    <cellStyle name="20% - Accent2 3 4 2 6 2" xfId="768"/>
    <cellStyle name="20% - Accent2 3 4 2 7" xfId="769"/>
    <cellStyle name="20% - Accent2 3 4 2 8" xfId="770"/>
    <cellStyle name="20% - Accent2 3 4 2 9" xfId="38467"/>
    <cellStyle name="20% - Accent2 3 4 3" xfId="771"/>
    <cellStyle name="20% - Accent2 3 4 3 2" xfId="772"/>
    <cellStyle name="20% - Accent2 3 4 3 2 2" xfId="773"/>
    <cellStyle name="20% - Accent2 3 4 3 2 2 2" xfId="774"/>
    <cellStyle name="20% - Accent2 3 4 3 2 3" xfId="775"/>
    <cellStyle name="20% - Accent2 3 4 3 2 4" xfId="776"/>
    <cellStyle name="20% - Accent2 3 4 3 2 5" xfId="38468"/>
    <cellStyle name="20% - Accent2 3 4 3 2 6" xfId="38469"/>
    <cellStyle name="20% - Accent2 3 4 3 3" xfId="777"/>
    <cellStyle name="20% - Accent2 3 4 3 3 2" xfId="778"/>
    <cellStyle name="20% - Accent2 3 4 3 3 2 2" xfId="779"/>
    <cellStyle name="20% - Accent2 3 4 3 3 3" xfId="780"/>
    <cellStyle name="20% - Accent2 3 4 3 3 4" xfId="781"/>
    <cellStyle name="20% - Accent2 3 4 3 3 5" xfId="38470"/>
    <cellStyle name="20% - Accent2 3 4 3 3 6" xfId="38471"/>
    <cellStyle name="20% - Accent2 3 4 3 4" xfId="782"/>
    <cellStyle name="20% - Accent2 3 4 3 4 2" xfId="783"/>
    <cellStyle name="20% - Accent2 3 4 3 4 2 2" xfId="784"/>
    <cellStyle name="20% - Accent2 3 4 3 4 3" xfId="785"/>
    <cellStyle name="20% - Accent2 3 4 3 4 4" xfId="786"/>
    <cellStyle name="20% - Accent2 3 4 3 4 5" xfId="38472"/>
    <cellStyle name="20% - Accent2 3 4 3 4 6" xfId="38473"/>
    <cellStyle name="20% - Accent2 3 4 3 5" xfId="787"/>
    <cellStyle name="20% - Accent2 3 4 3 5 2" xfId="788"/>
    <cellStyle name="20% - Accent2 3 4 3 6" xfId="789"/>
    <cellStyle name="20% - Accent2 3 4 3 7" xfId="790"/>
    <cellStyle name="20% - Accent2 3 4 3 8" xfId="38474"/>
    <cellStyle name="20% - Accent2 3 4 3 9" xfId="38475"/>
    <cellStyle name="20% - Accent2 3 4 4" xfId="791"/>
    <cellStyle name="20% - Accent2 3 4 4 2" xfId="792"/>
    <cellStyle name="20% - Accent2 3 4 4 2 2" xfId="793"/>
    <cellStyle name="20% - Accent2 3 4 4 2 2 2" xfId="794"/>
    <cellStyle name="20% - Accent2 3 4 4 2 3" xfId="795"/>
    <cellStyle name="20% - Accent2 3 4 4 2 4" xfId="796"/>
    <cellStyle name="20% - Accent2 3 4 4 2 5" xfId="38476"/>
    <cellStyle name="20% - Accent2 3 4 4 2 6" xfId="38477"/>
    <cellStyle name="20% - Accent2 3 4 4 3" xfId="797"/>
    <cellStyle name="20% - Accent2 3 4 4 3 2" xfId="798"/>
    <cellStyle name="20% - Accent2 3 4 4 4" xfId="799"/>
    <cellStyle name="20% - Accent2 3 4 4 5" xfId="800"/>
    <cellStyle name="20% - Accent2 3 4 4 6" xfId="38478"/>
    <cellStyle name="20% - Accent2 3 4 4 7" xfId="38479"/>
    <cellStyle name="20% - Accent2 3 4 5" xfId="801"/>
    <cellStyle name="20% - Accent2 3 4 5 2" xfId="802"/>
    <cellStyle name="20% - Accent2 3 4 5 2 2" xfId="803"/>
    <cellStyle name="20% - Accent2 3 4 5 3" xfId="804"/>
    <cellStyle name="20% - Accent2 3 4 5 4" xfId="805"/>
    <cellStyle name="20% - Accent2 3 4 5 5" xfId="38480"/>
    <cellStyle name="20% - Accent2 3 4 5 6" xfId="38481"/>
    <cellStyle name="20% - Accent2 3 4 6" xfId="806"/>
    <cellStyle name="20% - Accent2 3 4 6 2" xfId="807"/>
    <cellStyle name="20% - Accent2 3 4 6 2 2" xfId="808"/>
    <cellStyle name="20% - Accent2 3 4 6 3" xfId="809"/>
    <cellStyle name="20% - Accent2 3 4 6 4" xfId="810"/>
    <cellStyle name="20% - Accent2 3 4 6 5" xfId="38482"/>
    <cellStyle name="20% - Accent2 3 4 6 6" xfId="38483"/>
    <cellStyle name="20% - Accent2 3 4 7" xfId="811"/>
    <cellStyle name="20% - Accent2 3 4 7 2" xfId="812"/>
    <cellStyle name="20% - Accent2 3 4 7 2 2" xfId="813"/>
    <cellStyle name="20% - Accent2 3 4 7 3" xfId="814"/>
    <cellStyle name="20% - Accent2 3 4 7 4" xfId="815"/>
    <cellStyle name="20% - Accent2 3 4 7 5" xfId="38484"/>
    <cellStyle name="20% - Accent2 3 4 7 6" xfId="38485"/>
    <cellStyle name="20% - Accent2 3 4 8" xfId="816"/>
    <cellStyle name="20% - Accent2 3 4 8 2" xfId="817"/>
    <cellStyle name="20% - Accent2 3 4 9" xfId="818"/>
    <cellStyle name="20% - Accent2 3 5" xfId="819"/>
    <cellStyle name="20% - Accent2 3 5 10" xfId="38486"/>
    <cellStyle name="20% - Accent2 3 5 11" xfId="38487"/>
    <cellStyle name="20% - Accent2 3 5 2" xfId="820"/>
    <cellStyle name="20% - Accent2 3 5 2 2" xfId="821"/>
    <cellStyle name="20% - Accent2 3 5 2 2 2" xfId="822"/>
    <cellStyle name="20% - Accent2 3 5 2 2 2 2" xfId="823"/>
    <cellStyle name="20% - Accent2 3 5 2 2 3" xfId="824"/>
    <cellStyle name="20% - Accent2 3 5 2 2 4" xfId="825"/>
    <cellStyle name="20% - Accent2 3 5 2 2 5" xfId="38488"/>
    <cellStyle name="20% - Accent2 3 5 2 2 6" xfId="38489"/>
    <cellStyle name="20% - Accent2 3 5 2 3" xfId="826"/>
    <cellStyle name="20% - Accent2 3 5 2 3 2" xfId="827"/>
    <cellStyle name="20% - Accent2 3 5 2 4" xfId="828"/>
    <cellStyle name="20% - Accent2 3 5 2 5" xfId="829"/>
    <cellStyle name="20% - Accent2 3 5 2 6" xfId="38490"/>
    <cellStyle name="20% - Accent2 3 5 2 7" xfId="38491"/>
    <cellStyle name="20% - Accent2 3 5 3" xfId="830"/>
    <cellStyle name="20% - Accent2 3 5 3 2" xfId="831"/>
    <cellStyle name="20% - Accent2 3 5 3 2 2" xfId="832"/>
    <cellStyle name="20% - Accent2 3 5 3 2 2 2" xfId="833"/>
    <cellStyle name="20% - Accent2 3 5 3 2 3" xfId="834"/>
    <cellStyle name="20% - Accent2 3 5 3 2 4" xfId="835"/>
    <cellStyle name="20% - Accent2 3 5 3 2 5" xfId="38492"/>
    <cellStyle name="20% - Accent2 3 5 3 2 6" xfId="38493"/>
    <cellStyle name="20% - Accent2 3 5 3 3" xfId="836"/>
    <cellStyle name="20% - Accent2 3 5 3 3 2" xfId="837"/>
    <cellStyle name="20% - Accent2 3 5 3 4" xfId="838"/>
    <cellStyle name="20% - Accent2 3 5 3 5" xfId="839"/>
    <cellStyle name="20% - Accent2 3 5 3 6" xfId="38494"/>
    <cellStyle name="20% - Accent2 3 5 3 7" xfId="38495"/>
    <cellStyle name="20% - Accent2 3 5 4" xfId="840"/>
    <cellStyle name="20% - Accent2 3 5 4 2" xfId="841"/>
    <cellStyle name="20% - Accent2 3 5 4 2 2" xfId="842"/>
    <cellStyle name="20% - Accent2 3 5 4 3" xfId="843"/>
    <cellStyle name="20% - Accent2 3 5 4 4" xfId="844"/>
    <cellStyle name="20% - Accent2 3 5 4 5" xfId="38496"/>
    <cellStyle name="20% - Accent2 3 5 4 6" xfId="38497"/>
    <cellStyle name="20% - Accent2 3 5 5" xfId="845"/>
    <cellStyle name="20% - Accent2 3 5 5 2" xfId="846"/>
    <cellStyle name="20% - Accent2 3 5 5 2 2" xfId="847"/>
    <cellStyle name="20% - Accent2 3 5 5 3" xfId="848"/>
    <cellStyle name="20% - Accent2 3 5 5 4" xfId="849"/>
    <cellStyle name="20% - Accent2 3 5 5 5" xfId="38498"/>
    <cellStyle name="20% - Accent2 3 5 5 6" xfId="38499"/>
    <cellStyle name="20% - Accent2 3 5 6" xfId="850"/>
    <cellStyle name="20% - Accent2 3 5 6 2" xfId="851"/>
    <cellStyle name="20% - Accent2 3 5 6 2 2" xfId="852"/>
    <cellStyle name="20% - Accent2 3 5 6 3" xfId="853"/>
    <cellStyle name="20% - Accent2 3 5 6 4" xfId="854"/>
    <cellStyle name="20% - Accent2 3 5 6 5" xfId="38500"/>
    <cellStyle name="20% - Accent2 3 5 6 6" xfId="38501"/>
    <cellStyle name="20% - Accent2 3 5 7" xfId="855"/>
    <cellStyle name="20% - Accent2 3 5 7 2" xfId="856"/>
    <cellStyle name="20% - Accent2 3 5 8" xfId="857"/>
    <cellStyle name="20% - Accent2 3 5 9" xfId="858"/>
    <cellStyle name="20% - Accent2 3 6" xfId="859"/>
    <cellStyle name="20% - Accent2 3 6 2" xfId="860"/>
    <cellStyle name="20% - Accent2 3 6 2 2" xfId="861"/>
    <cellStyle name="20% - Accent2 3 6 2 2 2" xfId="862"/>
    <cellStyle name="20% - Accent2 3 6 2 3" xfId="863"/>
    <cellStyle name="20% - Accent2 3 6 2 4" xfId="864"/>
    <cellStyle name="20% - Accent2 3 6 2 5" xfId="38502"/>
    <cellStyle name="20% - Accent2 3 6 2 6" xfId="38503"/>
    <cellStyle name="20% - Accent2 3 6 3" xfId="865"/>
    <cellStyle name="20% - Accent2 3 6 3 2" xfId="866"/>
    <cellStyle name="20% - Accent2 3 6 4" xfId="867"/>
    <cellStyle name="20% - Accent2 3 6 5" xfId="868"/>
    <cellStyle name="20% - Accent2 3 6 6" xfId="38504"/>
    <cellStyle name="20% - Accent2 3 6 7" xfId="38505"/>
    <cellStyle name="20% - Accent2 3 7" xfId="869"/>
    <cellStyle name="20% - Accent2 3 7 2" xfId="870"/>
    <cellStyle name="20% - Accent2 3 7 2 2" xfId="871"/>
    <cellStyle name="20% - Accent2 3 7 2 2 2" xfId="872"/>
    <cellStyle name="20% - Accent2 3 7 2 3" xfId="873"/>
    <cellStyle name="20% - Accent2 3 7 2 4" xfId="874"/>
    <cellStyle name="20% - Accent2 3 7 2 5" xfId="38506"/>
    <cellStyle name="20% - Accent2 3 7 2 6" xfId="38507"/>
    <cellStyle name="20% - Accent2 3 7 3" xfId="875"/>
    <cellStyle name="20% - Accent2 3 7 3 2" xfId="876"/>
    <cellStyle name="20% - Accent2 3 7 4" xfId="877"/>
    <cellStyle name="20% - Accent2 3 7 5" xfId="878"/>
    <cellStyle name="20% - Accent2 3 7 6" xfId="38508"/>
    <cellStyle name="20% - Accent2 3 7 7" xfId="38509"/>
    <cellStyle name="20% - Accent2 3 8" xfId="879"/>
    <cellStyle name="20% - Accent2 3 8 2" xfId="880"/>
    <cellStyle name="20% - Accent2 3 8 2 2" xfId="881"/>
    <cellStyle name="20% - Accent2 3 8 3" xfId="882"/>
    <cellStyle name="20% - Accent2 3 8 4" xfId="883"/>
    <cellStyle name="20% - Accent2 3 8 5" xfId="38510"/>
    <cellStyle name="20% - Accent2 3 8 6" xfId="38511"/>
    <cellStyle name="20% - Accent2 3 9" xfId="884"/>
    <cellStyle name="20% - Accent2 3 9 2" xfId="885"/>
    <cellStyle name="20% - Accent2 3 9 2 2" xfId="886"/>
    <cellStyle name="20% - Accent2 3 9 3" xfId="887"/>
    <cellStyle name="20% - Accent2 3 9 4" xfId="888"/>
    <cellStyle name="20% - Accent2 3 9 5" xfId="38512"/>
    <cellStyle name="20% - Accent2 3 9 6" xfId="38513"/>
    <cellStyle name="20% - Accent2 4" xfId="889"/>
    <cellStyle name="20% - Accent2 4 10" xfId="890"/>
    <cellStyle name="20% - Accent2 4 11" xfId="891"/>
    <cellStyle name="20% - Accent2 4 12" xfId="38514"/>
    <cellStyle name="20% - Accent2 4 13" xfId="38515"/>
    <cellStyle name="20% - Accent2 4 2" xfId="892"/>
    <cellStyle name="20% - Accent2 4 2 10" xfId="38516"/>
    <cellStyle name="20% - Accent2 4 2 2" xfId="893"/>
    <cellStyle name="20% - Accent2 4 2 2 2" xfId="894"/>
    <cellStyle name="20% - Accent2 4 2 2 2 2" xfId="895"/>
    <cellStyle name="20% - Accent2 4 2 2 2 2 2" xfId="896"/>
    <cellStyle name="20% - Accent2 4 2 2 2 2 3" xfId="38517"/>
    <cellStyle name="20% - Accent2 4 2 2 2 3" xfId="897"/>
    <cellStyle name="20% - Accent2 4 2 2 2 4" xfId="38518"/>
    <cellStyle name="20% - Accent2 4 2 2 3" xfId="898"/>
    <cellStyle name="20% - Accent2 4 2 2 3 2" xfId="899"/>
    <cellStyle name="20% - Accent2 4 2 2 3 3" xfId="38519"/>
    <cellStyle name="20% - Accent2 4 2 2 4" xfId="900"/>
    <cellStyle name="20% - Accent2 4 2 2 4 2" xfId="901"/>
    <cellStyle name="20% - Accent2 4 2 2 4 2 2" xfId="902"/>
    <cellStyle name="20% - Accent2 4 2 2 4 3" xfId="903"/>
    <cellStyle name="20% - Accent2 4 2 2 4 4" xfId="904"/>
    <cellStyle name="20% - Accent2 4 2 2 4 5" xfId="38520"/>
    <cellStyle name="20% - Accent2 4 2 2 4 6" xfId="38521"/>
    <cellStyle name="20% - Accent2 4 2 2 5" xfId="905"/>
    <cellStyle name="20% - Accent2 4 2 2 5 2" xfId="906"/>
    <cellStyle name="20% - Accent2 4 2 2 5 3" xfId="38522"/>
    <cellStyle name="20% - Accent2 4 2 2 6" xfId="907"/>
    <cellStyle name="20% - Accent2 4 2 2 6 2" xfId="908"/>
    <cellStyle name="20% - Accent2 4 2 2 7" xfId="909"/>
    <cellStyle name="20% - Accent2 4 2 2 8" xfId="910"/>
    <cellStyle name="20% - Accent2 4 2 2 9" xfId="38523"/>
    <cellStyle name="20% - Accent2 4 2 3" xfId="911"/>
    <cellStyle name="20% - Accent2 4 2 3 2" xfId="912"/>
    <cellStyle name="20% - Accent2 4 2 3 2 2" xfId="913"/>
    <cellStyle name="20% - Accent2 4 2 3 2 3" xfId="38524"/>
    <cellStyle name="20% - Accent2 4 2 3 3" xfId="914"/>
    <cellStyle name="20% - Accent2 4 2 3 4" xfId="38525"/>
    <cellStyle name="20% - Accent2 4 2 4" xfId="915"/>
    <cellStyle name="20% - Accent2 4 2 4 2" xfId="916"/>
    <cellStyle name="20% - Accent2 4 2 4 3" xfId="38526"/>
    <cellStyle name="20% - Accent2 4 2 5" xfId="917"/>
    <cellStyle name="20% - Accent2 4 2 5 2" xfId="918"/>
    <cellStyle name="20% - Accent2 4 2 5 2 2" xfId="919"/>
    <cellStyle name="20% - Accent2 4 2 5 3" xfId="920"/>
    <cellStyle name="20% - Accent2 4 2 5 4" xfId="921"/>
    <cellStyle name="20% - Accent2 4 2 5 5" xfId="38527"/>
    <cellStyle name="20% - Accent2 4 2 5 6" xfId="38528"/>
    <cellStyle name="20% - Accent2 4 2 6" xfId="922"/>
    <cellStyle name="20% - Accent2 4 2 6 2" xfId="923"/>
    <cellStyle name="20% - Accent2 4 2 6 3" xfId="38529"/>
    <cellStyle name="20% - Accent2 4 2 7" xfId="924"/>
    <cellStyle name="20% - Accent2 4 2 7 2" xfId="925"/>
    <cellStyle name="20% - Accent2 4 2 8" xfId="926"/>
    <cellStyle name="20% - Accent2 4 2 9" xfId="927"/>
    <cellStyle name="20% - Accent2 4 3" xfId="928"/>
    <cellStyle name="20% - Accent2 4 3 2" xfId="929"/>
    <cellStyle name="20% - Accent2 4 3 3" xfId="930"/>
    <cellStyle name="20% - Accent2 4 3 3 2" xfId="931"/>
    <cellStyle name="20% - Accent2 4 3 3 2 2" xfId="932"/>
    <cellStyle name="20% - Accent2 4 3 3 3" xfId="933"/>
    <cellStyle name="20% - Accent2 4 3 3 4" xfId="934"/>
    <cellStyle name="20% - Accent2 4 3 3 5" xfId="38530"/>
    <cellStyle name="20% - Accent2 4 3 3 6" xfId="38531"/>
    <cellStyle name="20% - Accent2 4 3 4" xfId="935"/>
    <cellStyle name="20% - Accent2 4 3 4 2" xfId="936"/>
    <cellStyle name="20% - Accent2 4 3 5" xfId="937"/>
    <cellStyle name="20% - Accent2 4 3 6" xfId="938"/>
    <cellStyle name="20% - Accent2 4 3 7" xfId="38532"/>
    <cellStyle name="20% - Accent2 4 3 8" xfId="38533"/>
    <cellStyle name="20% - Accent2 4 4" xfId="939"/>
    <cellStyle name="20% - Accent2 4 4 2" xfId="940"/>
    <cellStyle name="20% - Accent2 4 4 2 2" xfId="941"/>
    <cellStyle name="20% - Accent2 4 4 2 3" xfId="38534"/>
    <cellStyle name="20% - Accent2 4 4 3" xfId="942"/>
    <cellStyle name="20% - Accent2 4 4 3 2" xfId="943"/>
    <cellStyle name="20% - Accent2 4 4 3 3" xfId="38535"/>
    <cellStyle name="20% - Accent2 4 4 4" xfId="944"/>
    <cellStyle name="20% - Accent2 4 4 4 2" xfId="945"/>
    <cellStyle name="20% - Accent2 4 4 4 3" xfId="38536"/>
    <cellStyle name="20% - Accent2 4 4 5" xfId="946"/>
    <cellStyle name="20% - Accent2 4 4 6" xfId="38537"/>
    <cellStyle name="20% - Accent2 4 5" xfId="947"/>
    <cellStyle name="20% - Accent2 4 6" xfId="948"/>
    <cellStyle name="20% - Accent2 4 6 2" xfId="949"/>
    <cellStyle name="20% - Accent2 4 6 2 2" xfId="950"/>
    <cellStyle name="20% - Accent2 4 6 3" xfId="951"/>
    <cellStyle name="20% - Accent2 4 6 4" xfId="952"/>
    <cellStyle name="20% - Accent2 4 6 5" xfId="38538"/>
    <cellStyle name="20% - Accent2 4 6 6" xfId="38539"/>
    <cellStyle name="20% - Accent2 4 7" xfId="953"/>
    <cellStyle name="20% - Accent2 4 7 2" xfId="954"/>
    <cellStyle name="20% - Accent2 4 8" xfId="955"/>
    <cellStyle name="20% - Accent2 4 8 2" xfId="956"/>
    <cellStyle name="20% - Accent2 4 9" xfId="957"/>
    <cellStyle name="20% - Accent2 5" xfId="958"/>
    <cellStyle name="20% - Accent2 5 10" xfId="959"/>
    <cellStyle name="20% - Accent2 5 11" xfId="38540"/>
    <cellStyle name="20% - Accent2 5 2" xfId="960"/>
    <cellStyle name="20% - Accent2 5 2 10" xfId="38541"/>
    <cellStyle name="20% - Accent2 5 2 2" xfId="961"/>
    <cellStyle name="20% - Accent2 5 2 2 2" xfId="962"/>
    <cellStyle name="20% - Accent2 5 2 2 2 2" xfId="963"/>
    <cellStyle name="20% - Accent2 5 2 2 2 2 2" xfId="964"/>
    <cellStyle name="20% - Accent2 5 2 2 2 3" xfId="965"/>
    <cellStyle name="20% - Accent2 5 2 2 2 4" xfId="966"/>
    <cellStyle name="20% - Accent2 5 2 2 2 5" xfId="38542"/>
    <cellStyle name="20% - Accent2 5 2 2 2 6" xfId="38543"/>
    <cellStyle name="20% - Accent2 5 2 2 3" xfId="967"/>
    <cellStyle name="20% - Accent2 5 2 2 3 2" xfId="968"/>
    <cellStyle name="20% - Accent2 5 2 2 4" xfId="969"/>
    <cellStyle name="20% - Accent2 5 2 2 5" xfId="970"/>
    <cellStyle name="20% - Accent2 5 2 2 6" xfId="38544"/>
    <cellStyle name="20% - Accent2 5 2 2 7" xfId="38545"/>
    <cellStyle name="20% - Accent2 5 2 3" xfId="971"/>
    <cellStyle name="20% - Accent2 5 2 3 2" xfId="972"/>
    <cellStyle name="20% - Accent2 5 2 3 2 2" xfId="973"/>
    <cellStyle name="20% - Accent2 5 2 3 2 3" xfId="38546"/>
    <cellStyle name="20% - Accent2 5 2 3 3" xfId="974"/>
    <cellStyle name="20% - Accent2 5 2 3 4" xfId="38547"/>
    <cellStyle name="20% - Accent2 5 2 4" xfId="975"/>
    <cellStyle name="20% - Accent2 5 2 4 2" xfId="976"/>
    <cellStyle name="20% - Accent2 5 2 4 3" xfId="38548"/>
    <cellStyle name="20% - Accent2 5 2 5" xfId="977"/>
    <cellStyle name="20% - Accent2 5 2 5 2" xfId="978"/>
    <cellStyle name="20% - Accent2 5 2 5 2 2" xfId="979"/>
    <cellStyle name="20% - Accent2 5 2 5 3" xfId="980"/>
    <cellStyle name="20% - Accent2 5 2 5 4" xfId="981"/>
    <cellStyle name="20% - Accent2 5 2 5 5" xfId="38549"/>
    <cellStyle name="20% - Accent2 5 2 5 6" xfId="38550"/>
    <cellStyle name="20% - Accent2 5 2 6" xfId="982"/>
    <cellStyle name="20% - Accent2 5 2 6 2" xfId="983"/>
    <cellStyle name="20% - Accent2 5 2 6 3" xfId="38551"/>
    <cellStyle name="20% - Accent2 5 2 7" xfId="984"/>
    <cellStyle name="20% - Accent2 5 2 7 2" xfId="985"/>
    <cellStyle name="20% - Accent2 5 2 8" xfId="986"/>
    <cellStyle name="20% - Accent2 5 2 9" xfId="987"/>
    <cellStyle name="20% - Accent2 5 3" xfId="988"/>
    <cellStyle name="20% - Accent2 5 3 10" xfId="38552"/>
    <cellStyle name="20% - Accent2 5 3 2" xfId="989"/>
    <cellStyle name="20% - Accent2 5 3 2 2" xfId="990"/>
    <cellStyle name="20% - Accent2 5 3 2 2 2" xfId="991"/>
    <cellStyle name="20% - Accent2 5 3 2 2 2 2" xfId="992"/>
    <cellStyle name="20% - Accent2 5 3 2 2 3" xfId="993"/>
    <cellStyle name="20% - Accent2 5 3 2 2 4" xfId="994"/>
    <cellStyle name="20% - Accent2 5 3 2 2 5" xfId="38553"/>
    <cellStyle name="20% - Accent2 5 3 2 2 6" xfId="38554"/>
    <cellStyle name="20% - Accent2 5 3 2 3" xfId="995"/>
    <cellStyle name="20% - Accent2 5 3 2 3 2" xfId="996"/>
    <cellStyle name="20% - Accent2 5 3 2 4" xfId="997"/>
    <cellStyle name="20% - Accent2 5 3 2 5" xfId="998"/>
    <cellStyle name="20% - Accent2 5 3 2 6" xfId="38555"/>
    <cellStyle name="20% - Accent2 5 3 2 7" xfId="38556"/>
    <cellStyle name="20% - Accent2 5 3 3" xfId="999"/>
    <cellStyle name="20% - Accent2 5 3 3 2" xfId="1000"/>
    <cellStyle name="20% - Accent2 5 3 3 2 2" xfId="1001"/>
    <cellStyle name="20% - Accent2 5 3 3 3" xfId="1002"/>
    <cellStyle name="20% - Accent2 5 3 3 4" xfId="1003"/>
    <cellStyle name="20% - Accent2 5 3 3 5" xfId="38557"/>
    <cellStyle name="20% - Accent2 5 3 3 6" xfId="38558"/>
    <cellStyle name="20% - Accent2 5 3 4" xfId="1004"/>
    <cellStyle name="20% - Accent2 5 3 4 2" xfId="1005"/>
    <cellStyle name="20% - Accent2 5 3 4 2 2" xfId="1006"/>
    <cellStyle name="20% - Accent2 5 3 4 3" xfId="1007"/>
    <cellStyle name="20% - Accent2 5 3 4 4" xfId="1008"/>
    <cellStyle name="20% - Accent2 5 3 4 5" xfId="38559"/>
    <cellStyle name="20% - Accent2 5 3 4 6" xfId="38560"/>
    <cellStyle name="20% - Accent2 5 3 5" xfId="1009"/>
    <cellStyle name="20% - Accent2 5 3 5 2" xfId="1010"/>
    <cellStyle name="20% - Accent2 5 3 5 2 2" xfId="1011"/>
    <cellStyle name="20% - Accent2 5 3 5 3" xfId="1012"/>
    <cellStyle name="20% - Accent2 5 3 5 4" xfId="1013"/>
    <cellStyle name="20% - Accent2 5 3 5 5" xfId="38561"/>
    <cellStyle name="20% - Accent2 5 3 5 6" xfId="38562"/>
    <cellStyle name="20% - Accent2 5 3 6" xfId="1014"/>
    <cellStyle name="20% - Accent2 5 3 6 2" xfId="1015"/>
    <cellStyle name="20% - Accent2 5 3 7" xfId="1016"/>
    <cellStyle name="20% - Accent2 5 3 8" xfId="1017"/>
    <cellStyle name="20% - Accent2 5 3 9" xfId="38563"/>
    <cellStyle name="20% - Accent2 5 4" xfId="1018"/>
    <cellStyle name="20% - Accent2 5 4 2" xfId="1019"/>
    <cellStyle name="20% - Accent2 5 4 2 2" xfId="1020"/>
    <cellStyle name="20% - Accent2 5 4 2 2 2" xfId="1021"/>
    <cellStyle name="20% - Accent2 5 4 2 3" xfId="1022"/>
    <cellStyle name="20% - Accent2 5 4 2 4" xfId="1023"/>
    <cellStyle name="20% - Accent2 5 4 2 5" xfId="38564"/>
    <cellStyle name="20% - Accent2 5 4 2 6" xfId="38565"/>
    <cellStyle name="20% - Accent2 5 4 3" xfId="1024"/>
    <cellStyle name="20% - Accent2 5 4 3 2" xfId="1025"/>
    <cellStyle name="20% - Accent2 5 4 4" xfId="1026"/>
    <cellStyle name="20% - Accent2 5 4 5" xfId="1027"/>
    <cellStyle name="20% - Accent2 5 4 6" xfId="38566"/>
    <cellStyle name="20% - Accent2 5 4 7" xfId="38567"/>
    <cellStyle name="20% - Accent2 5 5" xfId="1028"/>
    <cellStyle name="20% - Accent2 5 5 2" xfId="1029"/>
    <cellStyle name="20% - Accent2 5 5 2 2" xfId="1030"/>
    <cellStyle name="20% - Accent2 5 5 3" xfId="1031"/>
    <cellStyle name="20% - Accent2 5 5 4" xfId="1032"/>
    <cellStyle name="20% - Accent2 5 5 5" xfId="38568"/>
    <cellStyle name="20% - Accent2 5 5 6" xfId="38569"/>
    <cellStyle name="20% - Accent2 5 6" xfId="1033"/>
    <cellStyle name="20% - Accent2 5 6 2" xfId="1034"/>
    <cellStyle name="20% - Accent2 5 6 2 2" xfId="1035"/>
    <cellStyle name="20% - Accent2 5 6 3" xfId="1036"/>
    <cellStyle name="20% - Accent2 5 6 4" xfId="1037"/>
    <cellStyle name="20% - Accent2 5 6 5" xfId="38570"/>
    <cellStyle name="20% - Accent2 5 6 6" xfId="38571"/>
    <cellStyle name="20% - Accent2 5 7" xfId="1038"/>
    <cellStyle name="20% - Accent2 5 7 2" xfId="1039"/>
    <cellStyle name="20% - Accent2 5 7 2 2" xfId="1040"/>
    <cellStyle name="20% - Accent2 5 7 3" xfId="1041"/>
    <cellStyle name="20% - Accent2 5 7 4" xfId="1042"/>
    <cellStyle name="20% - Accent2 5 7 5" xfId="38572"/>
    <cellStyle name="20% - Accent2 5 7 6" xfId="38573"/>
    <cellStyle name="20% - Accent2 5 8" xfId="1043"/>
    <cellStyle name="20% - Accent2 5 8 2" xfId="1044"/>
    <cellStyle name="20% - Accent2 5 9" xfId="1045"/>
    <cellStyle name="20% - Accent2 6" xfId="1046"/>
    <cellStyle name="20% - Accent2 6 10" xfId="38574"/>
    <cellStyle name="20% - Accent2 6 11" xfId="38575"/>
    <cellStyle name="20% - Accent2 6 2" xfId="1047"/>
    <cellStyle name="20% - Accent2 6 2 2" xfId="1048"/>
    <cellStyle name="20% - Accent2 6 2 2 2" xfId="1049"/>
    <cellStyle name="20% - Accent2 6 2 2 2 2" xfId="1050"/>
    <cellStyle name="20% - Accent2 6 2 2 3" xfId="1051"/>
    <cellStyle name="20% - Accent2 6 2 2 4" xfId="1052"/>
    <cellStyle name="20% - Accent2 6 2 2 5" xfId="38576"/>
    <cellStyle name="20% - Accent2 6 2 2 6" xfId="38577"/>
    <cellStyle name="20% - Accent2 6 2 3" xfId="1053"/>
    <cellStyle name="20% - Accent2 6 2 3 2" xfId="1054"/>
    <cellStyle name="20% - Accent2 6 2 4" xfId="1055"/>
    <cellStyle name="20% - Accent2 6 2 5" xfId="1056"/>
    <cellStyle name="20% - Accent2 6 2 6" xfId="38578"/>
    <cellStyle name="20% - Accent2 6 2 7" xfId="38579"/>
    <cellStyle name="20% - Accent2 6 3" xfId="1057"/>
    <cellStyle name="20% - Accent2 6 3 2" xfId="1058"/>
    <cellStyle name="20% - Accent2 6 3 2 2" xfId="1059"/>
    <cellStyle name="20% - Accent2 6 3 2 2 2" xfId="1060"/>
    <cellStyle name="20% - Accent2 6 3 2 3" xfId="1061"/>
    <cellStyle name="20% - Accent2 6 3 2 4" xfId="1062"/>
    <cellStyle name="20% - Accent2 6 3 2 5" xfId="38580"/>
    <cellStyle name="20% - Accent2 6 3 2 6" xfId="38581"/>
    <cellStyle name="20% - Accent2 6 3 3" xfId="1063"/>
    <cellStyle name="20% - Accent2 6 3 3 2" xfId="1064"/>
    <cellStyle name="20% - Accent2 6 3 4" xfId="1065"/>
    <cellStyle name="20% - Accent2 6 3 5" xfId="1066"/>
    <cellStyle name="20% - Accent2 6 3 6" xfId="38582"/>
    <cellStyle name="20% - Accent2 6 3 7" xfId="38583"/>
    <cellStyle name="20% - Accent2 6 4" xfId="1067"/>
    <cellStyle name="20% - Accent2 6 4 2" xfId="1068"/>
    <cellStyle name="20% - Accent2 6 4 2 2" xfId="1069"/>
    <cellStyle name="20% - Accent2 6 4 3" xfId="1070"/>
    <cellStyle name="20% - Accent2 6 4 4" xfId="1071"/>
    <cellStyle name="20% - Accent2 6 4 5" xfId="38584"/>
    <cellStyle name="20% - Accent2 6 4 6" xfId="38585"/>
    <cellStyle name="20% - Accent2 6 5" xfId="1072"/>
    <cellStyle name="20% - Accent2 6 5 2" xfId="1073"/>
    <cellStyle name="20% - Accent2 6 5 2 2" xfId="1074"/>
    <cellStyle name="20% - Accent2 6 5 3" xfId="1075"/>
    <cellStyle name="20% - Accent2 6 5 4" xfId="1076"/>
    <cellStyle name="20% - Accent2 6 5 5" xfId="38586"/>
    <cellStyle name="20% - Accent2 6 5 6" xfId="38587"/>
    <cellStyle name="20% - Accent2 6 6" xfId="1077"/>
    <cellStyle name="20% - Accent2 6 6 2" xfId="1078"/>
    <cellStyle name="20% - Accent2 6 6 2 2" xfId="1079"/>
    <cellStyle name="20% - Accent2 6 6 3" xfId="1080"/>
    <cellStyle name="20% - Accent2 6 6 4" xfId="1081"/>
    <cellStyle name="20% - Accent2 6 6 5" xfId="38588"/>
    <cellStyle name="20% - Accent2 6 6 6" xfId="38589"/>
    <cellStyle name="20% - Accent2 6 7" xfId="1082"/>
    <cellStyle name="20% - Accent2 6 7 2" xfId="1083"/>
    <cellStyle name="20% - Accent2 6 8" xfId="1084"/>
    <cellStyle name="20% - Accent2 6 9" xfId="1085"/>
    <cellStyle name="20% - Accent2 7" xfId="1086"/>
    <cellStyle name="20% - Accent2 7 10" xfId="38590"/>
    <cellStyle name="20% - Accent2 7 11" xfId="38591"/>
    <cellStyle name="20% - Accent2 7 2" xfId="1087"/>
    <cellStyle name="20% - Accent2 7 2 2" xfId="1088"/>
    <cellStyle name="20% - Accent2 7 2 2 2" xfId="1089"/>
    <cellStyle name="20% - Accent2 7 2 2 2 2" xfId="1090"/>
    <cellStyle name="20% - Accent2 7 2 2 3" xfId="1091"/>
    <cellStyle name="20% - Accent2 7 2 2 4" xfId="1092"/>
    <cellStyle name="20% - Accent2 7 2 2 5" xfId="38592"/>
    <cellStyle name="20% - Accent2 7 2 2 6" xfId="38593"/>
    <cellStyle name="20% - Accent2 7 2 3" xfId="1093"/>
    <cellStyle name="20% - Accent2 7 2 3 2" xfId="1094"/>
    <cellStyle name="20% - Accent2 7 2 4" xfId="1095"/>
    <cellStyle name="20% - Accent2 7 2 5" xfId="1096"/>
    <cellStyle name="20% - Accent2 7 2 6" xfId="38594"/>
    <cellStyle name="20% - Accent2 7 2 7" xfId="38595"/>
    <cellStyle name="20% - Accent2 7 3" xfId="1097"/>
    <cellStyle name="20% - Accent2 7 3 2" xfId="1098"/>
    <cellStyle name="20% - Accent2 7 3 2 2" xfId="1099"/>
    <cellStyle name="20% - Accent2 7 3 2 2 2" xfId="1100"/>
    <cellStyle name="20% - Accent2 7 3 2 3" xfId="1101"/>
    <cellStyle name="20% - Accent2 7 3 2 4" xfId="1102"/>
    <cellStyle name="20% - Accent2 7 3 2 5" xfId="38596"/>
    <cellStyle name="20% - Accent2 7 3 2 6" xfId="38597"/>
    <cellStyle name="20% - Accent2 7 3 3" xfId="1103"/>
    <cellStyle name="20% - Accent2 7 3 3 2" xfId="1104"/>
    <cellStyle name="20% - Accent2 7 3 4" xfId="1105"/>
    <cellStyle name="20% - Accent2 7 3 5" xfId="1106"/>
    <cellStyle name="20% - Accent2 7 3 6" xfId="38598"/>
    <cellStyle name="20% - Accent2 7 3 7" xfId="38599"/>
    <cellStyle name="20% - Accent2 7 4" xfId="1107"/>
    <cellStyle name="20% - Accent2 7 4 2" xfId="1108"/>
    <cellStyle name="20% - Accent2 7 4 2 2" xfId="1109"/>
    <cellStyle name="20% - Accent2 7 4 3" xfId="1110"/>
    <cellStyle name="20% - Accent2 7 4 4" xfId="1111"/>
    <cellStyle name="20% - Accent2 7 4 5" xfId="38600"/>
    <cellStyle name="20% - Accent2 7 4 6" xfId="38601"/>
    <cellStyle name="20% - Accent2 7 5" xfId="1112"/>
    <cellStyle name="20% - Accent2 7 5 2" xfId="1113"/>
    <cellStyle name="20% - Accent2 7 5 2 2" xfId="1114"/>
    <cellStyle name="20% - Accent2 7 5 3" xfId="1115"/>
    <cellStyle name="20% - Accent2 7 5 4" xfId="1116"/>
    <cellStyle name="20% - Accent2 7 5 5" xfId="38602"/>
    <cellStyle name="20% - Accent2 7 5 6" xfId="38603"/>
    <cellStyle name="20% - Accent2 7 6" xfId="1117"/>
    <cellStyle name="20% - Accent2 7 6 2" xfId="1118"/>
    <cellStyle name="20% - Accent2 7 6 2 2" xfId="1119"/>
    <cellStyle name="20% - Accent2 7 6 3" xfId="1120"/>
    <cellStyle name="20% - Accent2 7 6 4" xfId="1121"/>
    <cellStyle name="20% - Accent2 7 6 5" xfId="38604"/>
    <cellStyle name="20% - Accent2 7 6 6" xfId="38605"/>
    <cellStyle name="20% - Accent2 7 7" xfId="1122"/>
    <cellStyle name="20% - Accent2 7 7 2" xfId="1123"/>
    <cellStyle name="20% - Accent2 7 8" xfId="1124"/>
    <cellStyle name="20% - Accent2 7 9" xfId="1125"/>
    <cellStyle name="20% - Accent2 8" xfId="1126"/>
    <cellStyle name="20% - Accent2 8 2" xfId="1127"/>
    <cellStyle name="20% - Accent2 8 2 2" xfId="1128"/>
    <cellStyle name="20% - Accent2 8 2 2 2" xfId="1129"/>
    <cellStyle name="20% - Accent2 8 2 3" xfId="1130"/>
    <cellStyle name="20% - Accent2 8 2 4" xfId="1131"/>
    <cellStyle name="20% - Accent2 8 2 5" xfId="38606"/>
    <cellStyle name="20% - Accent2 8 2 6" xfId="38607"/>
    <cellStyle name="20% - Accent2 8 3" xfId="1132"/>
    <cellStyle name="20% - Accent2 8 3 2" xfId="1133"/>
    <cellStyle name="20% - Accent2 8 4" xfId="1134"/>
    <cellStyle name="20% - Accent2 8 5" xfId="1135"/>
    <cellStyle name="20% - Accent2 8 6" xfId="38608"/>
    <cellStyle name="20% - Accent2 8 7" xfId="38609"/>
    <cellStyle name="20% - Accent2 9" xfId="1136"/>
    <cellStyle name="20% - Accent2 9 2" xfId="1137"/>
    <cellStyle name="20% - Accent2 9 2 2" xfId="1138"/>
    <cellStyle name="20% - Accent2 9 2 2 2" xfId="1139"/>
    <cellStyle name="20% - Accent2 9 2 3" xfId="1140"/>
    <cellStyle name="20% - Accent2 9 2 4" xfId="1141"/>
    <cellStyle name="20% - Accent2 9 2 5" xfId="38610"/>
    <cellStyle name="20% - Accent2 9 2 6" xfId="38611"/>
    <cellStyle name="20% - Accent2 9 3" xfId="1142"/>
    <cellStyle name="20% - Accent2 9 3 2" xfId="1143"/>
    <cellStyle name="20% - Accent2 9 4" xfId="1144"/>
    <cellStyle name="20% - Accent2 9 5" xfId="1145"/>
    <cellStyle name="20% - Accent2 9 6" xfId="38612"/>
    <cellStyle name="20% - Accent2 9 7" xfId="38613"/>
    <cellStyle name="20% - Accent3 10" xfId="1146"/>
    <cellStyle name="20% - Accent3 10 2" xfId="1147"/>
    <cellStyle name="20% - Accent3 10 2 2" xfId="1148"/>
    <cellStyle name="20% - Accent3 10 3" xfId="1149"/>
    <cellStyle name="20% - Accent3 10 4" xfId="1150"/>
    <cellStyle name="20% - Accent3 10 5" xfId="38614"/>
    <cellStyle name="20% - Accent3 10 6" xfId="38615"/>
    <cellStyle name="20% - Accent3 11" xfId="1151"/>
    <cellStyle name="20% - Accent3 11 2" xfId="1152"/>
    <cellStyle name="20% - Accent3 11 2 2" xfId="1153"/>
    <cellStyle name="20% - Accent3 11 3" xfId="1154"/>
    <cellStyle name="20% - Accent3 11 4" xfId="1155"/>
    <cellStyle name="20% - Accent3 11 5" xfId="38616"/>
    <cellStyle name="20% - Accent3 11 6" xfId="38617"/>
    <cellStyle name="20% - Accent3 12" xfId="1156"/>
    <cellStyle name="20% - Accent3 12 2" xfId="1157"/>
    <cellStyle name="20% - Accent3 12 2 2" xfId="1158"/>
    <cellStyle name="20% - Accent3 12 3" xfId="1159"/>
    <cellStyle name="20% - Accent3 12 4" xfId="1160"/>
    <cellStyle name="20% - Accent3 12 5" xfId="38618"/>
    <cellStyle name="20% - Accent3 12 6" xfId="38619"/>
    <cellStyle name="20% - Accent3 13" xfId="1161"/>
    <cellStyle name="20% - Accent3 13 2" xfId="1162"/>
    <cellStyle name="20% - Accent3 14" xfId="1163"/>
    <cellStyle name="20% - Accent3 14 2" xfId="1164"/>
    <cellStyle name="20% - Accent3 15" xfId="1165"/>
    <cellStyle name="20% - Accent3 2" xfId="1166"/>
    <cellStyle name="20% - Accent3 2 2" xfId="1167"/>
    <cellStyle name="20% - Accent3 2 2 2" xfId="1168"/>
    <cellStyle name="20% - Accent3 2 3" xfId="1169"/>
    <cellStyle name="20% - Accent3 2 3 2" xfId="1170"/>
    <cellStyle name="20% - Accent3 2 4" xfId="1171"/>
    <cellStyle name="20% - Accent3 2 4 2" xfId="1172"/>
    <cellStyle name="20% - Accent3 3" xfId="1173"/>
    <cellStyle name="20% - Accent3 3 10" xfId="1174"/>
    <cellStyle name="20% - Accent3 3 10 2" xfId="1175"/>
    <cellStyle name="20% - Accent3 3 10 2 2" xfId="1176"/>
    <cellStyle name="20% - Accent3 3 10 3" xfId="1177"/>
    <cellStyle name="20% - Accent3 3 10 4" xfId="1178"/>
    <cellStyle name="20% - Accent3 3 10 5" xfId="38620"/>
    <cellStyle name="20% - Accent3 3 10 6" xfId="38621"/>
    <cellStyle name="20% - Accent3 3 11" xfId="1179"/>
    <cellStyle name="20% - Accent3 3 11 2" xfId="1180"/>
    <cellStyle name="20% - Accent3 3 12" xfId="1181"/>
    <cellStyle name="20% - Accent3 3 12 2" xfId="1182"/>
    <cellStyle name="20% - Accent3 3 13" xfId="1183"/>
    <cellStyle name="20% - Accent3 3 14" xfId="1184"/>
    <cellStyle name="20% - Accent3 3 15" xfId="38622"/>
    <cellStyle name="20% - Accent3 3 2" xfId="1185"/>
    <cellStyle name="20% - Accent3 3 2 10" xfId="38623"/>
    <cellStyle name="20% - Accent3 3 2 2" xfId="1186"/>
    <cellStyle name="20% - Accent3 3 2 2 2" xfId="1187"/>
    <cellStyle name="20% - Accent3 3 2 2 2 2" xfId="1188"/>
    <cellStyle name="20% - Accent3 3 2 2 2 2 2" xfId="1189"/>
    <cellStyle name="20% - Accent3 3 2 2 2 2 2 2" xfId="1190"/>
    <cellStyle name="20% - Accent3 3 2 2 2 2 3" xfId="1191"/>
    <cellStyle name="20% - Accent3 3 2 2 2 2 4" xfId="1192"/>
    <cellStyle name="20% - Accent3 3 2 2 2 2 5" xfId="38624"/>
    <cellStyle name="20% - Accent3 3 2 2 2 2 6" xfId="38625"/>
    <cellStyle name="20% - Accent3 3 2 2 2 3" xfId="1193"/>
    <cellStyle name="20% - Accent3 3 2 2 2 3 2" xfId="1194"/>
    <cellStyle name="20% - Accent3 3 2 2 2 4" xfId="1195"/>
    <cellStyle name="20% - Accent3 3 2 2 2 5" xfId="1196"/>
    <cellStyle name="20% - Accent3 3 2 2 2 6" xfId="38626"/>
    <cellStyle name="20% - Accent3 3 2 2 2 7" xfId="38627"/>
    <cellStyle name="20% - Accent3 3 2 2 3" xfId="1197"/>
    <cellStyle name="20% - Accent3 3 2 2 3 2" xfId="1198"/>
    <cellStyle name="20% - Accent3 3 2 2 3 2 2" xfId="1199"/>
    <cellStyle name="20% - Accent3 3 2 2 3 3" xfId="1200"/>
    <cellStyle name="20% - Accent3 3 2 2 3 4" xfId="1201"/>
    <cellStyle name="20% - Accent3 3 2 2 3 5" xfId="38628"/>
    <cellStyle name="20% - Accent3 3 2 2 3 6" xfId="38629"/>
    <cellStyle name="20% - Accent3 3 2 2 4" xfId="1202"/>
    <cellStyle name="20% - Accent3 3 2 2 4 2" xfId="1203"/>
    <cellStyle name="20% - Accent3 3 2 2 5" xfId="1204"/>
    <cellStyle name="20% - Accent3 3 2 2 6" xfId="1205"/>
    <cellStyle name="20% - Accent3 3 2 2 7" xfId="38630"/>
    <cellStyle name="20% - Accent3 3 2 2 8" xfId="38631"/>
    <cellStyle name="20% - Accent3 3 2 3" xfId="1206"/>
    <cellStyle name="20% - Accent3 3 2 3 2" xfId="1207"/>
    <cellStyle name="20% - Accent3 3 2 3 2 2" xfId="1208"/>
    <cellStyle name="20% - Accent3 3 2 3 2 2 2" xfId="1209"/>
    <cellStyle name="20% - Accent3 3 2 3 2 3" xfId="1210"/>
    <cellStyle name="20% - Accent3 3 2 3 2 4" xfId="1211"/>
    <cellStyle name="20% - Accent3 3 2 3 2 5" xfId="38632"/>
    <cellStyle name="20% - Accent3 3 2 3 2 6" xfId="38633"/>
    <cellStyle name="20% - Accent3 3 2 3 3" xfId="1212"/>
    <cellStyle name="20% - Accent3 3 2 3 3 2" xfId="1213"/>
    <cellStyle name="20% - Accent3 3 2 3 4" xfId="1214"/>
    <cellStyle name="20% - Accent3 3 2 3 5" xfId="1215"/>
    <cellStyle name="20% - Accent3 3 2 3 6" xfId="38634"/>
    <cellStyle name="20% - Accent3 3 2 3 7" xfId="38635"/>
    <cellStyle name="20% - Accent3 3 2 4" xfId="1216"/>
    <cellStyle name="20% - Accent3 3 2 5" xfId="1217"/>
    <cellStyle name="20% - Accent3 3 2 5 2" xfId="1218"/>
    <cellStyle name="20% - Accent3 3 2 5 2 2" xfId="1219"/>
    <cellStyle name="20% - Accent3 3 2 5 3" xfId="1220"/>
    <cellStyle name="20% - Accent3 3 2 5 4" xfId="1221"/>
    <cellStyle name="20% - Accent3 3 2 5 5" xfId="38636"/>
    <cellStyle name="20% - Accent3 3 2 5 6" xfId="38637"/>
    <cellStyle name="20% - Accent3 3 2 6" xfId="1222"/>
    <cellStyle name="20% - Accent3 3 2 6 2" xfId="1223"/>
    <cellStyle name="20% - Accent3 3 2 7" xfId="1224"/>
    <cellStyle name="20% - Accent3 3 2 8" xfId="1225"/>
    <cellStyle name="20% - Accent3 3 2 9" xfId="1226"/>
    <cellStyle name="20% - Accent3 3 3" xfId="1227"/>
    <cellStyle name="20% - Accent3 3 3 10" xfId="1228"/>
    <cellStyle name="20% - Accent3 3 3 10 2" xfId="1229"/>
    <cellStyle name="20% - Accent3 3 3 11" xfId="1230"/>
    <cellStyle name="20% - Accent3 3 3 12" xfId="1231"/>
    <cellStyle name="20% - Accent3 3 3 13" xfId="1232"/>
    <cellStyle name="20% - Accent3 3 3 14" xfId="38638"/>
    <cellStyle name="20% - Accent3 3 3 2" xfId="1233"/>
    <cellStyle name="20% - Accent3 3 3 2 10" xfId="38639"/>
    <cellStyle name="20% - Accent3 3 3 2 11" xfId="38640"/>
    <cellStyle name="20% - Accent3 3 3 2 2" xfId="1234"/>
    <cellStyle name="20% - Accent3 3 3 2 2 10" xfId="38641"/>
    <cellStyle name="20% - Accent3 3 3 2 2 2" xfId="1235"/>
    <cellStyle name="20% - Accent3 3 3 2 2 2 2" xfId="1236"/>
    <cellStyle name="20% - Accent3 3 3 2 2 2 2 2" xfId="1237"/>
    <cellStyle name="20% - Accent3 3 3 2 2 2 2 3" xfId="38642"/>
    <cellStyle name="20% - Accent3 3 3 2 2 2 3" xfId="1238"/>
    <cellStyle name="20% - Accent3 3 3 2 2 2 4" xfId="38643"/>
    <cellStyle name="20% - Accent3 3 3 2 2 3" xfId="1239"/>
    <cellStyle name="20% - Accent3 3 3 2 2 3 2" xfId="1240"/>
    <cellStyle name="20% - Accent3 3 3 2 2 3 3" xfId="38644"/>
    <cellStyle name="20% - Accent3 3 3 2 2 4" xfId="1241"/>
    <cellStyle name="20% - Accent3 3 3 2 2 4 2" xfId="1242"/>
    <cellStyle name="20% - Accent3 3 3 2 2 4 2 2" xfId="1243"/>
    <cellStyle name="20% - Accent3 3 3 2 2 4 3" xfId="1244"/>
    <cellStyle name="20% - Accent3 3 3 2 2 4 4" xfId="1245"/>
    <cellStyle name="20% - Accent3 3 3 2 2 4 5" xfId="38645"/>
    <cellStyle name="20% - Accent3 3 3 2 2 4 6" xfId="38646"/>
    <cellStyle name="20% - Accent3 3 3 2 2 5" xfId="1246"/>
    <cellStyle name="20% - Accent3 3 3 2 2 5 2" xfId="1247"/>
    <cellStyle name="20% - Accent3 3 3 2 2 5 3" xfId="38647"/>
    <cellStyle name="20% - Accent3 3 3 2 2 6" xfId="1248"/>
    <cellStyle name="20% - Accent3 3 3 2 2 6 2" xfId="1249"/>
    <cellStyle name="20% - Accent3 3 3 2 2 7" xfId="1250"/>
    <cellStyle name="20% - Accent3 3 3 2 2 8" xfId="1251"/>
    <cellStyle name="20% - Accent3 3 3 2 2 9" xfId="38648"/>
    <cellStyle name="20% - Accent3 3 3 2 3" xfId="1252"/>
    <cellStyle name="20% - Accent3 3 3 2 3 2" xfId="1253"/>
    <cellStyle name="20% - Accent3 3 3 2 3 2 2" xfId="1254"/>
    <cellStyle name="20% - Accent3 3 3 2 3 2 3" xfId="38649"/>
    <cellStyle name="20% - Accent3 3 3 2 3 3" xfId="1255"/>
    <cellStyle name="20% - Accent3 3 3 2 3 4" xfId="38650"/>
    <cellStyle name="20% - Accent3 3 3 2 4" xfId="1256"/>
    <cellStyle name="20% - Accent3 3 3 2 4 2" xfId="1257"/>
    <cellStyle name="20% - Accent3 3 3 2 4 3" xfId="38651"/>
    <cellStyle name="20% - Accent3 3 3 2 5" xfId="1258"/>
    <cellStyle name="20% - Accent3 3 3 2 5 2" xfId="1259"/>
    <cellStyle name="20% - Accent3 3 3 2 5 2 2" xfId="1260"/>
    <cellStyle name="20% - Accent3 3 3 2 5 3" xfId="1261"/>
    <cellStyle name="20% - Accent3 3 3 2 5 4" xfId="1262"/>
    <cellStyle name="20% - Accent3 3 3 2 5 5" xfId="38652"/>
    <cellStyle name="20% - Accent3 3 3 2 5 6" xfId="38653"/>
    <cellStyle name="20% - Accent3 3 3 2 6" xfId="1263"/>
    <cellStyle name="20% - Accent3 3 3 2 6 2" xfId="1264"/>
    <cellStyle name="20% - Accent3 3 3 2 6 3" xfId="38654"/>
    <cellStyle name="20% - Accent3 3 3 2 7" xfId="1265"/>
    <cellStyle name="20% - Accent3 3 3 2 7 2" xfId="1266"/>
    <cellStyle name="20% - Accent3 3 3 2 8" xfId="1267"/>
    <cellStyle name="20% - Accent3 3 3 2 9" xfId="1268"/>
    <cellStyle name="20% - Accent3 3 3 3" xfId="1269"/>
    <cellStyle name="20% - Accent3 3 3 3 10" xfId="1270"/>
    <cellStyle name="20% - Accent3 3 3 3 11" xfId="38655"/>
    <cellStyle name="20% - Accent3 3 3 3 12" xfId="38656"/>
    <cellStyle name="20% - Accent3 3 3 3 2" xfId="1271"/>
    <cellStyle name="20% - Accent3 3 3 3 2 2" xfId="1272"/>
    <cellStyle name="20% - Accent3 3 3 3 2 2 2" xfId="1273"/>
    <cellStyle name="20% - Accent3 3 3 3 2 2 3" xfId="38657"/>
    <cellStyle name="20% - Accent3 3 3 3 2 3" xfId="1274"/>
    <cellStyle name="20% - Accent3 3 3 3 2 3 2" xfId="1275"/>
    <cellStyle name="20% - Accent3 3 3 3 2 3 3" xfId="38658"/>
    <cellStyle name="20% - Accent3 3 3 3 2 4" xfId="1276"/>
    <cellStyle name="20% - Accent3 3 3 3 2 4 2" xfId="1277"/>
    <cellStyle name="20% - Accent3 3 3 3 2 4 3" xfId="38659"/>
    <cellStyle name="20% - Accent3 3 3 3 2 5" xfId="1278"/>
    <cellStyle name="20% - Accent3 3 3 3 2 6" xfId="38660"/>
    <cellStyle name="20% - Accent3 3 3 3 3" xfId="1279"/>
    <cellStyle name="20% - Accent3 3 3 3 3 2" xfId="1280"/>
    <cellStyle name="20% - Accent3 3 3 3 3 2 2" xfId="1281"/>
    <cellStyle name="20% - Accent3 3 3 3 3 2 2 2" xfId="1282"/>
    <cellStyle name="20% - Accent3 3 3 3 3 2 3" xfId="1283"/>
    <cellStyle name="20% - Accent3 3 3 3 3 2 4" xfId="1284"/>
    <cellStyle name="20% - Accent3 3 3 3 3 2 5" xfId="38661"/>
    <cellStyle name="20% - Accent3 3 3 3 3 2 6" xfId="38662"/>
    <cellStyle name="20% - Accent3 3 3 3 3 3" xfId="1285"/>
    <cellStyle name="20% - Accent3 3 3 3 3 3 2" xfId="1286"/>
    <cellStyle name="20% - Accent3 3 3 3 3 3 2 2" xfId="1287"/>
    <cellStyle name="20% - Accent3 3 3 3 3 3 3" xfId="1288"/>
    <cellStyle name="20% - Accent3 3 3 3 3 3 4" xfId="1289"/>
    <cellStyle name="20% - Accent3 3 3 3 3 3 5" xfId="38663"/>
    <cellStyle name="20% - Accent3 3 3 3 3 3 6" xfId="38664"/>
    <cellStyle name="20% - Accent3 3 3 3 3 4" xfId="1290"/>
    <cellStyle name="20% - Accent3 3 3 3 3 4 2" xfId="1291"/>
    <cellStyle name="20% - Accent3 3 3 3 3 4 2 2" xfId="1292"/>
    <cellStyle name="20% - Accent3 3 3 3 3 4 3" xfId="1293"/>
    <cellStyle name="20% - Accent3 3 3 3 3 4 4" xfId="1294"/>
    <cellStyle name="20% - Accent3 3 3 3 3 4 5" xfId="38665"/>
    <cellStyle name="20% - Accent3 3 3 3 3 4 6" xfId="38666"/>
    <cellStyle name="20% - Accent3 3 3 3 3 5" xfId="1295"/>
    <cellStyle name="20% - Accent3 3 3 3 3 5 2" xfId="1296"/>
    <cellStyle name="20% - Accent3 3 3 3 3 6" xfId="1297"/>
    <cellStyle name="20% - Accent3 3 3 3 3 7" xfId="1298"/>
    <cellStyle name="20% - Accent3 3 3 3 3 8" xfId="38667"/>
    <cellStyle name="20% - Accent3 3 3 3 3 9" xfId="38668"/>
    <cellStyle name="20% - Accent3 3 3 3 4" xfId="1299"/>
    <cellStyle name="20% - Accent3 3 3 3 4 2" xfId="1300"/>
    <cellStyle name="20% - Accent3 3 3 3 4 2 2" xfId="1301"/>
    <cellStyle name="20% - Accent3 3 3 3 4 2 2 2" xfId="1302"/>
    <cellStyle name="20% - Accent3 3 3 3 4 2 3" xfId="1303"/>
    <cellStyle name="20% - Accent3 3 3 3 4 2 4" xfId="1304"/>
    <cellStyle name="20% - Accent3 3 3 3 4 2 5" xfId="38669"/>
    <cellStyle name="20% - Accent3 3 3 3 4 2 6" xfId="38670"/>
    <cellStyle name="20% - Accent3 3 3 3 4 3" xfId="1305"/>
    <cellStyle name="20% - Accent3 3 3 3 4 3 2" xfId="1306"/>
    <cellStyle name="20% - Accent3 3 3 3 4 4" xfId="1307"/>
    <cellStyle name="20% - Accent3 3 3 3 4 5" xfId="1308"/>
    <cellStyle name="20% - Accent3 3 3 3 4 6" xfId="38671"/>
    <cellStyle name="20% - Accent3 3 3 3 4 7" xfId="38672"/>
    <cellStyle name="20% - Accent3 3 3 3 5" xfId="1309"/>
    <cellStyle name="20% - Accent3 3 3 3 5 2" xfId="1310"/>
    <cellStyle name="20% - Accent3 3 3 3 5 2 2" xfId="1311"/>
    <cellStyle name="20% - Accent3 3 3 3 5 3" xfId="1312"/>
    <cellStyle name="20% - Accent3 3 3 3 5 4" xfId="1313"/>
    <cellStyle name="20% - Accent3 3 3 3 5 5" xfId="38673"/>
    <cellStyle name="20% - Accent3 3 3 3 5 6" xfId="38674"/>
    <cellStyle name="20% - Accent3 3 3 3 6" xfId="1314"/>
    <cellStyle name="20% - Accent3 3 3 3 6 2" xfId="1315"/>
    <cellStyle name="20% - Accent3 3 3 3 6 2 2" xfId="1316"/>
    <cellStyle name="20% - Accent3 3 3 3 6 3" xfId="1317"/>
    <cellStyle name="20% - Accent3 3 3 3 6 4" xfId="1318"/>
    <cellStyle name="20% - Accent3 3 3 3 6 5" xfId="38675"/>
    <cellStyle name="20% - Accent3 3 3 3 6 6" xfId="38676"/>
    <cellStyle name="20% - Accent3 3 3 3 7" xfId="1319"/>
    <cellStyle name="20% - Accent3 3 3 3 7 2" xfId="1320"/>
    <cellStyle name="20% - Accent3 3 3 3 7 2 2" xfId="1321"/>
    <cellStyle name="20% - Accent3 3 3 3 7 3" xfId="1322"/>
    <cellStyle name="20% - Accent3 3 3 3 7 4" xfId="1323"/>
    <cellStyle name="20% - Accent3 3 3 3 7 5" xfId="38677"/>
    <cellStyle name="20% - Accent3 3 3 3 7 6" xfId="38678"/>
    <cellStyle name="20% - Accent3 3 3 3 8" xfId="1324"/>
    <cellStyle name="20% - Accent3 3 3 3 8 2" xfId="1325"/>
    <cellStyle name="20% - Accent3 3 3 3 9" xfId="1326"/>
    <cellStyle name="20% - Accent3 3 3 4" xfId="1327"/>
    <cellStyle name="20% - Accent3 3 3 4 2" xfId="1328"/>
    <cellStyle name="20% - Accent3 3 3 4 2 2" xfId="1329"/>
    <cellStyle name="20% - Accent3 3 3 4 2 3" xfId="38679"/>
    <cellStyle name="20% - Accent3 3 3 4 3" xfId="1330"/>
    <cellStyle name="20% - Accent3 3 3 4 3 2" xfId="1331"/>
    <cellStyle name="20% - Accent3 3 3 4 3 3" xfId="38680"/>
    <cellStyle name="20% - Accent3 3 3 4 4" xfId="1332"/>
    <cellStyle name="20% - Accent3 3 3 4 4 2" xfId="1333"/>
    <cellStyle name="20% - Accent3 3 3 4 4 3" xfId="38681"/>
    <cellStyle name="20% - Accent3 3 3 4 5" xfId="1334"/>
    <cellStyle name="20% - Accent3 3 3 4 6" xfId="38682"/>
    <cellStyle name="20% - Accent3 3 3 5" xfId="1335"/>
    <cellStyle name="20% - Accent3 3 3 5 2" xfId="1336"/>
    <cellStyle name="20% - Accent3 3 3 5 2 2" xfId="1337"/>
    <cellStyle name="20% - Accent3 3 3 5 2 2 2" xfId="1338"/>
    <cellStyle name="20% - Accent3 3 3 5 2 3" xfId="1339"/>
    <cellStyle name="20% - Accent3 3 3 5 2 4" xfId="1340"/>
    <cellStyle name="20% - Accent3 3 3 5 2 5" xfId="38683"/>
    <cellStyle name="20% - Accent3 3 3 5 2 6" xfId="38684"/>
    <cellStyle name="20% - Accent3 3 3 5 3" xfId="1341"/>
    <cellStyle name="20% - Accent3 3 3 5 3 2" xfId="1342"/>
    <cellStyle name="20% - Accent3 3 3 5 3 2 2" xfId="1343"/>
    <cellStyle name="20% - Accent3 3 3 5 3 3" xfId="1344"/>
    <cellStyle name="20% - Accent3 3 3 5 3 4" xfId="1345"/>
    <cellStyle name="20% - Accent3 3 3 5 3 5" xfId="38685"/>
    <cellStyle name="20% - Accent3 3 3 5 3 6" xfId="38686"/>
    <cellStyle name="20% - Accent3 3 3 5 4" xfId="1346"/>
    <cellStyle name="20% - Accent3 3 3 5 4 2" xfId="1347"/>
    <cellStyle name="20% - Accent3 3 3 5 4 2 2" xfId="1348"/>
    <cellStyle name="20% - Accent3 3 3 5 4 3" xfId="1349"/>
    <cellStyle name="20% - Accent3 3 3 5 4 4" xfId="1350"/>
    <cellStyle name="20% - Accent3 3 3 5 4 5" xfId="38687"/>
    <cellStyle name="20% - Accent3 3 3 5 4 6" xfId="38688"/>
    <cellStyle name="20% - Accent3 3 3 5 5" xfId="1351"/>
    <cellStyle name="20% - Accent3 3 3 5 5 2" xfId="1352"/>
    <cellStyle name="20% - Accent3 3 3 5 6" xfId="1353"/>
    <cellStyle name="20% - Accent3 3 3 5 7" xfId="1354"/>
    <cellStyle name="20% - Accent3 3 3 5 8" xfId="38689"/>
    <cellStyle name="20% - Accent3 3 3 5 9" xfId="38690"/>
    <cellStyle name="20% - Accent3 3 3 6" xfId="1355"/>
    <cellStyle name="20% - Accent3 3 3 6 2" xfId="1356"/>
    <cellStyle name="20% - Accent3 3 3 6 2 2" xfId="1357"/>
    <cellStyle name="20% - Accent3 3 3 6 2 2 2" xfId="1358"/>
    <cellStyle name="20% - Accent3 3 3 6 2 3" xfId="1359"/>
    <cellStyle name="20% - Accent3 3 3 6 2 4" xfId="1360"/>
    <cellStyle name="20% - Accent3 3 3 6 2 5" xfId="38691"/>
    <cellStyle name="20% - Accent3 3 3 6 2 6" xfId="38692"/>
    <cellStyle name="20% - Accent3 3 3 6 3" xfId="1361"/>
    <cellStyle name="20% - Accent3 3 3 6 3 2" xfId="1362"/>
    <cellStyle name="20% - Accent3 3 3 6 4" xfId="1363"/>
    <cellStyle name="20% - Accent3 3 3 6 5" xfId="1364"/>
    <cellStyle name="20% - Accent3 3 3 6 6" xfId="38693"/>
    <cellStyle name="20% - Accent3 3 3 6 7" xfId="38694"/>
    <cellStyle name="20% - Accent3 3 3 7" xfId="1365"/>
    <cellStyle name="20% - Accent3 3 3 7 2" xfId="1366"/>
    <cellStyle name="20% - Accent3 3 3 7 2 2" xfId="1367"/>
    <cellStyle name="20% - Accent3 3 3 7 3" xfId="1368"/>
    <cellStyle name="20% - Accent3 3 3 7 4" xfId="1369"/>
    <cellStyle name="20% - Accent3 3 3 7 5" xfId="38695"/>
    <cellStyle name="20% - Accent3 3 3 7 6" xfId="38696"/>
    <cellStyle name="20% - Accent3 3 3 8" xfId="1370"/>
    <cellStyle name="20% - Accent3 3 3 8 2" xfId="1371"/>
    <cellStyle name="20% - Accent3 3 3 8 2 2" xfId="1372"/>
    <cellStyle name="20% - Accent3 3 3 8 3" xfId="1373"/>
    <cellStyle name="20% - Accent3 3 3 8 4" xfId="1374"/>
    <cellStyle name="20% - Accent3 3 3 8 5" xfId="38697"/>
    <cellStyle name="20% - Accent3 3 3 8 6" xfId="38698"/>
    <cellStyle name="20% - Accent3 3 3 9" xfId="1375"/>
    <cellStyle name="20% - Accent3 3 3 9 2" xfId="1376"/>
    <cellStyle name="20% - Accent3 3 3 9 2 2" xfId="1377"/>
    <cellStyle name="20% - Accent3 3 3 9 3" xfId="1378"/>
    <cellStyle name="20% - Accent3 3 3 9 4" xfId="1379"/>
    <cellStyle name="20% - Accent3 3 3 9 5" xfId="38699"/>
    <cellStyle name="20% - Accent3 3 3 9 6" xfId="38700"/>
    <cellStyle name="20% - Accent3 3 4" xfId="1380"/>
    <cellStyle name="20% - Accent3 3 4 10" xfId="1381"/>
    <cellStyle name="20% - Accent3 3 4 11" xfId="38701"/>
    <cellStyle name="20% - Accent3 3 4 12" xfId="38702"/>
    <cellStyle name="20% - Accent3 3 4 2" xfId="1382"/>
    <cellStyle name="20% - Accent3 3 4 2 10" xfId="38703"/>
    <cellStyle name="20% - Accent3 3 4 2 2" xfId="1383"/>
    <cellStyle name="20% - Accent3 3 4 2 2 2" xfId="1384"/>
    <cellStyle name="20% - Accent3 3 4 2 2 2 2" xfId="1385"/>
    <cellStyle name="20% - Accent3 3 4 2 2 2 3" xfId="38704"/>
    <cellStyle name="20% - Accent3 3 4 2 2 3" xfId="1386"/>
    <cellStyle name="20% - Accent3 3 4 2 2 4" xfId="38705"/>
    <cellStyle name="20% - Accent3 3 4 2 3" xfId="1387"/>
    <cellStyle name="20% - Accent3 3 4 2 3 2" xfId="1388"/>
    <cellStyle name="20% - Accent3 3 4 2 3 3" xfId="38706"/>
    <cellStyle name="20% - Accent3 3 4 2 4" xfId="1389"/>
    <cellStyle name="20% - Accent3 3 4 2 4 2" xfId="1390"/>
    <cellStyle name="20% - Accent3 3 4 2 4 2 2" xfId="1391"/>
    <cellStyle name="20% - Accent3 3 4 2 4 3" xfId="1392"/>
    <cellStyle name="20% - Accent3 3 4 2 4 4" xfId="1393"/>
    <cellStyle name="20% - Accent3 3 4 2 4 5" xfId="38707"/>
    <cellStyle name="20% - Accent3 3 4 2 4 6" xfId="38708"/>
    <cellStyle name="20% - Accent3 3 4 2 5" xfId="1394"/>
    <cellStyle name="20% - Accent3 3 4 2 5 2" xfId="1395"/>
    <cellStyle name="20% - Accent3 3 4 2 5 3" xfId="38709"/>
    <cellStyle name="20% - Accent3 3 4 2 6" xfId="1396"/>
    <cellStyle name="20% - Accent3 3 4 2 6 2" xfId="1397"/>
    <cellStyle name="20% - Accent3 3 4 2 7" xfId="1398"/>
    <cellStyle name="20% - Accent3 3 4 2 8" xfId="1399"/>
    <cellStyle name="20% - Accent3 3 4 2 9" xfId="38710"/>
    <cellStyle name="20% - Accent3 3 4 3" xfId="1400"/>
    <cellStyle name="20% - Accent3 3 4 3 2" xfId="1401"/>
    <cellStyle name="20% - Accent3 3 4 3 2 2" xfId="1402"/>
    <cellStyle name="20% - Accent3 3 4 3 2 2 2" xfId="1403"/>
    <cellStyle name="20% - Accent3 3 4 3 2 3" xfId="1404"/>
    <cellStyle name="20% - Accent3 3 4 3 2 4" xfId="1405"/>
    <cellStyle name="20% - Accent3 3 4 3 2 5" xfId="38711"/>
    <cellStyle name="20% - Accent3 3 4 3 2 6" xfId="38712"/>
    <cellStyle name="20% - Accent3 3 4 3 3" xfId="1406"/>
    <cellStyle name="20% - Accent3 3 4 3 3 2" xfId="1407"/>
    <cellStyle name="20% - Accent3 3 4 3 3 2 2" xfId="1408"/>
    <cellStyle name="20% - Accent3 3 4 3 3 3" xfId="1409"/>
    <cellStyle name="20% - Accent3 3 4 3 3 4" xfId="1410"/>
    <cellStyle name="20% - Accent3 3 4 3 3 5" xfId="38713"/>
    <cellStyle name="20% - Accent3 3 4 3 3 6" xfId="38714"/>
    <cellStyle name="20% - Accent3 3 4 3 4" xfId="1411"/>
    <cellStyle name="20% - Accent3 3 4 3 4 2" xfId="1412"/>
    <cellStyle name="20% - Accent3 3 4 3 4 2 2" xfId="1413"/>
    <cellStyle name="20% - Accent3 3 4 3 4 3" xfId="1414"/>
    <cellStyle name="20% - Accent3 3 4 3 4 4" xfId="1415"/>
    <cellStyle name="20% - Accent3 3 4 3 4 5" xfId="38715"/>
    <cellStyle name="20% - Accent3 3 4 3 4 6" xfId="38716"/>
    <cellStyle name="20% - Accent3 3 4 3 5" xfId="1416"/>
    <cellStyle name="20% - Accent3 3 4 3 5 2" xfId="1417"/>
    <cellStyle name="20% - Accent3 3 4 3 6" xfId="1418"/>
    <cellStyle name="20% - Accent3 3 4 3 7" xfId="1419"/>
    <cellStyle name="20% - Accent3 3 4 3 8" xfId="38717"/>
    <cellStyle name="20% - Accent3 3 4 3 9" xfId="38718"/>
    <cellStyle name="20% - Accent3 3 4 4" xfId="1420"/>
    <cellStyle name="20% - Accent3 3 4 4 2" xfId="1421"/>
    <cellStyle name="20% - Accent3 3 4 4 2 2" xfId="1422"/>
    <cellStyle name="20% - Accent3 3 4 4 2 2 2" xfId="1423"/>
    <cellStyle name="20% - Accent3 3 4 4 2 3" xfId="1424"/>
    <cellStyle name="20% - Accent3 3 4 4 2 4" xfId="1425"/>
    <cellStyle name="20% - Accent3 3 4 4 2 5" xfId="38719"/>
    <cellStyle name="20% - Accent3 3 4 4 2 6" xfId="38720"/>
    <cellStyle name="20% - Accent3 3 4 4 3" xfId="1426"/>
    <cellStyle name="20% - Accent3 3 4 4 3 2" xfId="1427"/>
    <cellStyle name="20% - Accent3 3 4 4 4" xfId="1428"/>
    <cellStyle name="20% - Accent3 3 4 4 5" xfId="1429"/>
    <cellStyle name="20% - Accent3 3 4 4 6" xfId="38721"/>
    <cellStyle name="20% - Accent3 3 4 4 7" xfId="38722"/>
    <cellStyle name="20% - Accent3 3 4 5" xfId="1430"/>
    <cellStyle name="20% - Accent3 3 4 5 2" xfId="1431"/>
    <cellStyle name="20% - Accent3 3 4 5 2 2" xfId="1432"/>
    <cellStyle name="20% - Accent3 3 4 5 3" xfId="1433"/>
    <cellStyle name="20% - Accent3 3 4 5 4" xfId="1434"/>
    <cellStyle name="20% - Accent3 3 4 5 5" xfId="38723"/>
    <cellStyle name="20% - Accent3 3 4 5 6" xfId="38724"/>
    <cellStyle name="20% - Accent3 3 4 6" xfId="1435"/>
    <cellStyle name="20% - Accent3 3 4 6 2" xfId="1436"/>
    <cellStyle name="20% - Accent3 3 4 6 2 2" xfId="1437"/>
    <cellStyle name="20% - Accent3 3 4 6 3" xfId="1438"/>
    <cellStyle name="20% - Accent3 3 4 6 4" xfId="1439"/>
    <cellStyle name="20% - Accent3 3 4 6 5" xfId="38725"/>
    <cellStyle name="20% - Accent3 3 4 6 6" xfId="38726"/>
    <cellStyle name="20% - Accent3 3 4 7" xfId="1440"/>
    <cellStyle name="20% - Accent3 3 4 7 2" xfId="1441"/>
    <cellStyle name="20% - Accent3 3 4 7 2 2" xfId="1442"/>
    <cellStyle name="20% - Accent3 3 4 7 3" xfId="1443"/>
    <cellStyle name="20% - Accent3 3 4 7 4" xfId="1444"/>
    <cellStyle name="20% - Accent3 3 4 7 5" xfId="38727"/>
    <cellStyle name="20% - Accent3 3 4 7 6" xfId="38728"/>
    <cellStyle name="20% - Accent3 3 4 8" xfId="1445"/>
    <cellStyle name="20% - Accent3 3 4 8 2" xfId="1446"/>
    <cellStyle name="20% - Accent3 3 4 9" xfId="1447"/>
    <cellStyle name="20% - Accent3 3 5" xfId="1448"/>
    <cellStyle name="20% - Accent3 3 5 10" xfId="38729"/>
    <cellStyle name="20% - Accent3 3 5 11" xfId="38730"/>
    <cellStyle name="20% - Accent3 3 5 2" xfId="1449"/>
    <cellStyle name="20% - Accent3 3 5 2 2" xfId="1450"/>
    <cellStyle name="20% - Accent3 3 5 2 2 2" xfId="1451"/>
    <cellStyle name="20% - Accent3 3 5 2 2 2 2" xfId="1452"/>
    <cellStyle name="20% - Accent3 3 5 2 2 3" xfId="1453"/>
    <cellStyle name="20% - Accent3 3 5 2 2 4" xfId="1454"/>
    <cellStyle name="20% - Accent3 3 5 2 2 5" xfId="38731"/>
    <cellStyle name="20% - Accent3 3 5 2 2 6" xfId="38732"/>
    <cellStyle name="20% - Accent3 3 5 2 3" xfId="1455"/>
    <cellStyle name="20% - Accent3 3 5 2 3 2" xfId="1456"/>
    <cellStyle name="20% - Accent3 3 5 2 4" xfId="1457"/>
    <cellStyle name="20% - Accent3 3 5 2 5" xfId="1458"/>
    <cellStyle name="20% - Accent3 3 5 2 6" xfId="38733"/>
    <cellStyle name="20% - Accent3 3 5 2 7" xfId="38734"/>
    <cellStyle name="20% - Accent3 3 5 3" xfId="1459"/>
    <cellStyle name="20% - Accent3 3 5 3 2" xfId="1460"/>
    <cellStyle name="20% - Accent3 3 5 3 2 2" xfId="1461"/>
    <cellStyle name="20% - Accent3 3 5 3 2 2 2" xfId="1462"/>
    <cellStyle name="20% - Accent3 3 5 3 2 3" xfId="1463"/>
    <cellStyle name="20% - Accent3 3 5 3 2 4" xfId="1464"/>
    <cellStyle name="20% - Accent3 3 5 3 2 5" xfId="38735"/>
    <cellStyle name="20% - Accent3 3 5 3 2 6" xfId="38736"/>
    <cellStyle name="20% - Accent3 3 5 3 3" xfId="1465"/>
    <cellStyle name="20% - Accent3 3 5 3 3 2" xfId="1466"/>
    <cellStyle name="20% - Accent3 3 5 3 4" xfId="1467"/>
    <cellStyle name="20% - Accent3 3 5 3 5" xfId="1468"/>
    <cellStyle name="20% - Accent3 3 5 3 6" xfId="38737"/>
    <cellStyle name="20% - Accent3 3 5 3 7" xfId="38738"/>
    <cellStyle name="20% - Accent3 3 5 4" xfId="1469"/>
    <cellStyle name="20% - Accent3 3 5 4 2" xfId="1470"/>
    <cellStyle name="20% - Accent3 3 5 4 2 2" xfId="1471"/>
    <cellStyle name="20% - Accent3 3 5 4 3" xfId="1472"/>
    <cellStyle name="20% - Accent3 3 5 4 4" xfId="1473"/>
    <cellStyle name="20% - Accent3 3 5 4 5" xfId="38739"/>
    <cellStyle name="20% - Accent3 3 5 4 6" xfId="38740"/>
    <cellStyle name="20% - Accent3 3 5 5" xfId="1474"/>
    <cellStyle name="20% - Accent3 3 5 5 2" xfId="1475"/>
    <cellStyle name="20% - Accent3 3 5 5 2 2" xfId="1476"/>
    <cellStyle name="20% - Accent3 3 5 5 3" xfId="1477"/>
    <cellStyle name="20% - Accent3 3 5 5 4" xfId="1478"/>
    <cellStyle name="20% - Accent3 3 5 5 5" xfId="38741"/>
    <cellStyle name="20% - Accent3 3 5 5 6" xfId="38742"/>
    <cellStyle name="20% - Accent3 3 5 6" xfId="1479"/>
    <cellStyle name="20% - Accent3 3 5 6 2" xfId="1480"/>
    <cellStyle name="20% - Accent3 3 5 6 2 2" xfId="1481"/>
    <cellStyle name="20% - Accent3 3 5 6 3" xfId="1482"/>
    <cellStyle name="20% - Accent3 3 5 6 4" xfId="1483"/>
    <cellStyle name="20% - Accent3 3 5 6 5" xfId="38743"/>
    <cellStyle name="20% - Accent3 3 5 6 6" xfId="38744"/>
    <cellStyle name="20% - Accent3 3 5 7" xfId="1484"/>
    <cellStyle name="20% - Accent3 3 5 7 2" xfId="1485"/>
    <cellStyle name="20% - Accent3 3 5 8" xfId="1486"/>
    <cellStyle name="20% - Accent3 3 5 9" xfId="1487"/>
    <cellStyle name="20% - Accent3 3 6" xfId="1488"/>
    <cellStyle name="20% - Accent3 3 6 2" xfId="1489"/>
    <cellStyle name="20% - Accent3 3 6 2 2" xfId="1490"/>
    <cellStyle name="20% - Accent3 3 6 2 2 2" xfId="1491"/>
    <cellStyle name="20% - Accent3 3 6 2 3" xfId="1492"/>
    <cellStyle name="20% - Accent3 3 6 2 4" xfId="1493"/>
    <cellStyle name="20% - Accent3 3 6 2 5" xfId="38745"/>
    <cellStyle name="20% - Accent3 3 6 2 6" xfId="38746"/>
    <cellStyle name="20% - Accent3 3 6 3" xfId="1494"/>
    <cellStyle name="20% - Accent3 3 6 3 2" xfId="1495"/>
    <cellStyle name="20% - Accent3 3 6 4" xfId="1496"/>
    <cellStyle name="20% - Accent3 3 6 5" xfId="1497"/>
    <cellStyle name="20% - Accent3 3 6 6" xfId="38747"/>
    <cellStyle name="20% - Accent3 3 6 7" xfId="38748"/>
    <cellStyle name="20% - Accent3 3 7" xfId="1498"/>
    <cellStyle name="20% - Accent3 3 7 2" xfId="1499"/>
    <cellStyle name="20% - Accent3 3 7 2 2" xfId="1500"/>
    <cellStyle name="20% - Accent3 3 7 2 2 2" xfId="1501"/>
    <cellStyle name="20% - Accent3 3 7 2 3" xfId="1502"/>
    <cellStyle name="20% - Accent3 3 7 2 4" xfId="1503"/>
    <cellStyle name="20% - Accent3 3 7 2 5" xfId="38749"/>
    <cellStyle name="20% - Accent3 3 7 2 6" xfId="38750"/>
    <cellStyle name="20% - Accent3 3 7 3" xfId="1504"/>
    <cellStyle name="20% - Accent3 3 7 3 2" xfId="1505"/>
    <cellStyle name="20% - Accent3 3 7 4" xfId="1506"/>
    <cellStyle name="20% - Accent3 3 7 5" xfId="1507"/>
    <cellStyle name="20% - Accent3 3 7 6" xfId="38751"/>
    <cellStyle name="20% - Accent3 3 7 7" xfId="38752"/>
    <cellStyle name="20% - Accent3 3 8" xfId="1508"/>
    <cellStyle name="20% - Accent3 3 8 2" xfId="1509"/>
    <cellStyle name="20% - Accent3 3 8 2 2" xfId="1510"/>
    <cellStyle name="20% - Accent3 3 8 3" xfId="1511"/>
    <cellStyle name="20% - Accent3 3 8 4" xfId="1512"/>
    <cellStyle name="20% - Accent3 3 8 5" xfId="38753"/>
    <cellStyle name="20% - Accent3 3 8 6" xfId="38754"/>
    <cellStyle name="20% - Accent3 3 9" xfId="1513"/>
    <cellStyle name="20% - Accent3 3 9 2" xfId="1514"/>
    <cellStyle name="20% - Accent3 3 9 2 2" xfId="1515"/>
    <cellStyle name="20% - Accent3 3 9 3" xfId="1516"/>
    <cellStyle name="20% - Accent3 3 9 4" xfId="1517"/>
    <cellStyle name="20% - Accent3 3 9 5" xfId="38755"/>
    <cellStyle name="20% - Accent3 3 9 6" xfId="38756"/>
    <cellStyle name="20% - Accent3 4" xfId="1518"/>
    <cellStyle name="20% - Accent3 4 10" xfId="1519"/>
    <cellStyle name="20% - Accent3 4 11" xfId="1520"/>
    <cellStyle name="20% - Accent3 4 12" xfId="38757"/>
    <cellStyle name="20% - Accent3 4 13" xfId="38758"/>
    <cellStyle name="20% - Accent3 4 2" xfId="1521"/>
    <cellStyle name="20% - Accent3 4 2 10" xfId="38759"/>
    <cellStyle name="20% - Accent3 4 2 11" xfId="38760"/>
    <cellStyle name="20% - Accent3 4 2 2" xfId="1522"/>
    <cellStyle name="20% - Accent3 4 2 2 10" xfId="38761"/>
    <cellStyle name="20% - Accent3 4 2 2 2" xfId="1523"/>
    <cellStyle name="20% - Accent3 4 2 2 2 2" xfId="1524"/>
    <cellStyle name="20% - Accent3 4 2 2 2 2 2" xfId="1525"/>
    <cellStyle name="20% - Accent3 4 2 2 2 2 3" xfId="38762"/>
    <cellStyle name="20% - Accent3 4 2 2 2 3" xfId="1526"/>
    <cellStyle name="20% - Accent3 4 2 2 2 4" xfId="38763"/>
    <cellStyle name="20% - Accent3 4 2 2 3" xfId="1527"/>
    <cellStyle name="20% - Accent3 4 2 2 3 2" xfId="1528"/>
    <cellStyle name="20% - Accent3 4 2 2 3 3" xfId="38764"/>
    <cellStyle name="20% - Accent3 4 2 2 4" xfId="1529"/>
    <cellStyle name="20% - Accent3 4 2 2 4 2" xfId="1530"/>
    <cellStyle name="20% - Accent3 4 2 2 4 2 2" xfId="1531"/>
    <cellStyle name="20% - Accent3 4 2 2 4 3" xfId="1532"/>
    <cellStyle name="20% - Accent3 4 2 2 4 4" xfId="1533"/>
    <cellStyle name="20% - Accent3 4 2 2 4 5" xfId="38765"/>
    <cellStyle name="20% - Accent3 4 2 2 4 6" xfId="38766"/>
    <cellStyle name="20% - Accent3 4 2 2 5" xfId="1534"/>
    <cellStyle name="20% - Accent3 4 2 2 5 2" xfId="1535"/>
    <cellStyle name="20% - Accent3 4 2 2 5 3" xfId="38767"/>
    <cellStyle name="20% - Accent3 4 2 2 6" xfId="1536"/>
    <cellStyle name="20% - Accent3 4 2 2 6 2" xfId="1537"/>
    <cellStyle name="20% - Accent3 4 2 2 7" xfId="1538"/>
    <cellStyle name="20% - Accent3 4 2 2 8" xfId="1539"/>
    <cellStyle name="20% - Accent3 4 2 2 9" xfId="38768"/>
    <cellStyle name="20% - Accent3 4 2 3" xfId="1540"/>
    <cellStyle name="20% - Accent3 4 2 3 2" xfId="1541"/>
    <cellStyle name="20% - Accent3 4 2 3 2 2" xfId="1542"/>
    <cellStyle name="20% - Accent3 4 2 3 2 3" xfId="38769"/>
    <cellStyle name="20% - Accent3 4 2 3 3" xfId="1543"/>
    <cellStyle name="20% - Accent3 4 2 3 4" xfId="38770"/>
    <cellStyle name="20% - Accent3 4 2 4" xfId="1544"/>
    <cellStyle name="20% - Accent3 4 2 4 2" xfId="1545"/>
    <cellStyle name="20% - Accent3 4 2 4 3" xfId="38771"/>
    <cellStyle name="20% - Accent3 4 2 5" xfId="1546"/>
    <cellStyle name="20% - Accent3 4 2 5 2" xfId="1547"/>
    <cellStyle name="20% - Accent3 4 2 5 2 2" xfId="1548"/>
    <cellStyle name="20% - Accent3 4 2 5 3" xfId="1549"/>
    <cellStyle name="20% - Accent3 4 2 5 4" xfId="1550"/>
    <cellStyle name="20% - Accent3 4 2 5 5" xfId="38772"/>
    <cellStyle name="20% - Accent3 4 2 5 6" xfId="38773"/>
    <cellStyle name="20% - Accent3 4 2 6" xfId="1551"/>
    <cellStyle name="20% - Accent3 4 2 6 2" xfId="1552"/>
    <cellStyle name="20% - Accent3 4 2 6 3" xfId="38774"/>
    <cellStyle name="20% - Accent3 4 2 7" xfId="1553"/>
    <cellStyle name="20% - Accent3 4 2 7 2" xfId="1554"/>
    <cellStyle name="20% - Accent3 4 2 8" xfId="1555"/>
    <cellStyle name="20% - Accent3 4 2 9" xfId="1556"/>
    <cellStyle name="20% - Accent3 4 3" xfId="1557"/>
    <cellStyle name="20% - Accent3 4 3 2" xfId="1558"/>
    <cellStyle name="20% - Accent3 4 3 3" xfId="1559"/>
    <cellStyle name="20% - Accent3 4 3 3 2" xfId="1560"/>
    <cellStyle name="20% - Accent3 4 3 3 2 2" xfId="1561"/>
    <cellStyle name="20% - Accent3 4 3 3 3" xfId="1562"/>
    <cellStyle name="20% - Accent3 4 3 3 4" xfId="1563"/>
    <cellStyle name="20% - Accent3 4 3 3 5" xfId="38775"/>
    <cellStyle name="20% - Accent3 4 3 3 6" xfId="38776"/>
    <cellStyle name="20% - Accent3 4 3 4" xfId="1564"/>
    <cellStyle name="20% - Accent3 4 3 4 2" xfId="1565"/>
    <cellStyle name="20% - Accent3 4 3 5" xfId="1566"/>
    <cellStyle name="20% - Accent3 4 3 6" xfId="1567"/>
    <cellStyle name="20% - Accent3 4 3 7" xfId="38777"/>
    <cellStyle name="20% - Accent3 4 3 8" xfId="38778"/>
    <cellStyle name="20% - Accent3 4 4" xfId="1568"/>
    <cellStyle name="20% - Accent3 4 4 2" xfId="1569"/>
    <cellStyle name="20% - Accent3 4 4 2 2" xfId="1570"/>
    <cellStyle name="20% - Accent3 4 4 2 3" xfId="38779"/>
    <cellStyle name="20% - Accent3 4 4 3" xfId="1571"/>
    <cellStyle name="20% - Accent3 4 4 3 2" xfId="1572"/>
    <cellStyle name="20% - Accent3 4 4 3 3" xfId="38780"/>
    <cellStyle name="20% - Accent3 4 4 4" xfId="1573"/>
    <cellStyle name="20% - Accent3 4 4 4 2" xfId="1574"/>
    <cellStyle name="20% - Accent3 4 4 4 3" xfId="38781"/>
    <cellStyle name="20% - Accent3 4 4 5" xfId="1575"/>
    <cellStyle name="20% - Accent3 4 4 6" xfId="38782"/>
    <cellStyle name="20% - Accent3 4 5" xfId="1576"/>
    <cellStyle name="20% - Accent3 4 6" xfId="1577"/>
    <cellStyle name="20% - Accent3 4 6 2" xfId="1578"/>
    <cellStyle name="20% - Accent3 4 6 2 2" xfId="1579"/>
    <cellStyle name="20% - Accent3 4 6 3" xfId="1580"/>
    <cellStyle name="20% - Accent3 4 6 4" xfId="1581"/>
    <cellStyle name="20% - Accent3 4 6 5" xfId="38783"/>
    <cellStyle name="20% - Accent3 4 6 6" xfId="38784"/>
    <cellStyle name="20% - Accent3 4 7" xfId="1582"/>
    <cellStyle name="20% - Accent3 4 7 2" xfId="1583"/>
    <cellStyle name="20% - Accent3 4 8" xfId="1584"/>
    <cellStyle name="20% - Accent3 4 8 2" xfId="1585"/>
    <cellStyle name="20% - Accent3 4 9" xfId="1586"/>
    <cellStyle name="20% - Accent3 5" xfId="1587"/>
    <cellStyle name="20% - Accent3 5 10" xfId="1588"/>
    <cellStyle name="20% - Accent3 5 11" xfId="38785"/>
    <cellStyle name="20% - Accent3 5 12" xfId="38786"/>
    <cellStyle name="20% - Accent3 5 2" xfId="1589"/>
    <cellStyle name="20% - Accent3 5 2 10" xfId="38787"/>
    <cellStyle name="20% - Accent3 5 2 11" xfId="38788"/>
    <cellStyle name="20% - Accent3 5 2 2" xfId="1590"/>
    <cellStyle name="20% - Accent3 5 2 2 2" xfId="1591"/>
    <cellStyle name="20% - Accent3 5 2 2 2 2" xfId="1592"/>
    <cellStyle name="20% - Accent3 5 2 2 2 2 2" xfId="1593"/>
    <cellStyle name="20% - Accent3 5 2 2 2 3" xfId="1594"/>
    <cellStyle name="20% - Accent3 5 2 2 2 4" xfId="1595"/>
    <cellStyle name="20% - Accent3 5 2 2 2 5" xfId="38789"/>
    <cellStyle name="20% - Accent3 5 2 2 2 6" xfId="38790"/>
    <cellStyle name="20% - Accent3 5 2 2 3" xfId="1596"/>
    <cellStyle name="20% - Accent3 5 2 2 3 2" xfId="1597"/>
    <cellStyle name="20% - Accent3 5 2 2 4" xfId="1598"/>
    <cellStyle name="20% - Accent3 5 2 2 5" xfId="1599"/>
    <cellStyle name="20% - Accent3 5 2 2 6" xfId="38791"/>
    <cellStyle name="20% - Accent3 5 2 2 7" xfId="38792"/>
    <cellStyle name="20% - Accent3 5 2 3" xfId="1600"/>
    <cellStyle name="20% - Accent3 5 2 3 2" xfId="1601"/>
    <cellStyle name="20% - Accent3 5 2 3 2 2" xfId="1602"/>
    <cellStyle name="20% - Accent3 5 2 3 2 3" xfId="38793"/>
    <cellStyle name="20% - Accent3 5 2 3 3" xfId="1603"/>
    <cellStyle name="20% - Accent3 5 2 3 4" xfId="38794"/>
    <cellStyle name="20% - Accent3 5 2 4" xfId="1604"/>
    <cellStyle name="20% - Accent3 5 2 4 2" xfId="1605"/>
    <cellStyle name="20% - Accent3 5 2 4 3" xfId="38795"/>
    <cellStyle name="20% - Accent3 5 2 5" xfId="1606"/>
    <cellStyle name="20% - Accent3 5 2 5 2" xfId="1607"/>
    <cellStyle name="20% - Accent3 5 2 5 2 2" xfId="1608"/>
    <cellStyle name="20% - Accent3 5 2 5 3" xfId="1609"/>
    <cellStyle name="20% - Accent3 5 2 5 4" xfId="1610"/>
    <cellStyle name="20% - Accent3 5 2 5 5" xfId="38796"/>
    <cellStyle name="20% - Accent3 5 2 5 6" xfId="38797"/>
    <cellStyle name="20% - Accent3 5 2 6" xfId="1611"/>
    <cellStyle name="20% - Accent3 5 2 6 2" xfId="1612"/>
    <cellStyle name="20% - Accent3 5 2 6 3" xfId="38798"/>
    <cellStyle name="20% - Accent3 5 2 7" xfId="1613"/>
    <cellStyle name="20% - Accent3 5 2 7 2" xfId="1614"/>
    <cellStyle name="20% - Accent3 5 2 8" xfId="1615"/>
    <cellStyle name="20% - Accent3 5 2 9" xfId="1616"/>
    <cellStyle name="20% - Accent3 5 3" xfId="1617"/>
    <cellStyle name="20% - Accent3 5 3 10" xfId="38799"/>
    <cellStyle name="20% - Accent3 5 3 2" xfId="1618"/>
    <cellStyle name="20% - Accent3 5 3 2 2" xfId="1619"/>
    <cellStyle name="20% - Accent3 5 3 2 2 2" xfId="1620"/>
    <cellStyle name="20% - Accent3 5 3 2 2 2 2" xfId="1621"/>
    <cellStyle name="20% - Accent3 5 3 2 2 3" xfId="1622"/>
    <cellStyle name="20% - Accent3 5 3 2 2 4" xfId="1623"/>
    <cellStyle name="20% - Accent3 5 3 2 2 5" xfId="38800"/>
    <cellStyle name="20% - Accent3 5 3 2 2 6" xfId="38801"/>
    <cellStyle name="20% - Accent3 5 3 2 3" xfId="1624"/>
    <cellStyle name="20% - Accent3 5 3 2 3 2" xfId="1625"/>
    <cellStyle name="20% - Accent3 5 3 2 4" xfId="1626"/>
    <cellStyle name="20% - Accent3 5 3 2 5" xfId="1627"/>
    <cellStyle name="20% - Accent3 5 3 2 6" xfId="38802"/>
    <cellStyle name="20% - Accent3 5 3 2 7" xfId="38803"/>
    <cellStyle name="20% - Accent3 5 3 3" xfId="1628"/>
    <cellStyle name="20% - Accent3 5 3 3 2" xfId="1629"/>
    <cellStyle name="20% - Accent3 5 3 3 2 2" xfId="1630"/>
    <cellStyle name="20% - Accent3 5 3 3 3" xfId="1631"/>
    <cellStyle name="20% - Accent3 5 3 3 4" xfId="1632"/>
    <cellStyle name="20% - Accent3 5 3 3 5" xfId="38804"/>
    <cellStyle name="20% - Accent3 5 3 3 6" xfId="38805"/>
    <cellStyle name="20% - Accent3 5 3 4" xfId="1633"/>
    <cellStyle name="20% - Accent3 5 3 4 2" xfId="1634"/>
    <cellStyle name="20% - Accent3 5 3 4 2 2" xfId="1635"/>
    <cellStyle name="20% - Accent3 5 3 4 3" xfId="1636"/>
    <cellStyle name="20% - Accent3 5 3 4 4" xfId="1637"/>
    <cellStyle name="20% - Accent3 5 3 4 5" xfId="38806"/>
    <cellStyle name="20% - Accent3 5 3 4 6" xfId="38807"/>
    <cellStyle name="20% - Accent3 5 3 5" xfId="1638"/>
    <cellStyle name="20% - Accent3 5 3 5 2" xfId="1639"/>
    <cellStyle name="20% - Accent3 5 3 5 2 2" xfId="1640"/>
    <cellStyle name="20% - Accent3 5 3 5 3" xfId="1641"/>
    <cellStyle name="20% - Accent3 5 3 5 4" xfId="1642"/>
    <cellStyle name="20% - Accent3 5 3 5 5" xfId="38808"/>
    <cellStyle name="20% - Accent3 5 3 5 6" xfId="38809"/>
    <cellStyle name="20% - Accent3 5 3 6" xfId="1643"/>
    <cellStyle name="20% - Accent3 5 3 6 2" xfId="1644"/>
    <cellStyle name="20% - Accent3 5 3 7" xfId="1645"/>
    <cellStyle name="20% - Accent3 5 3 8" xfId="1646"/>
    <cellStyle name="20% - Accent3 5 3 9" xfId="38810"/>
    <cellStyle name="20% - Accent3 5 4" xfId="1647"/>
    <cellStyle name="20% - Accent3 5 4 2" xfId="1648"/>
    <cellStyle name="20% - Accent3 5 4 2 2" xfId="1649"/>
    <cellStyle name="20% - Accent3 5 4 2 2 2" xfId="1650"/>
    <cellStyle name="20% - Accent3 5 4 2 3" xfId="1651"/>
    <cellStyle name="20% - Accent3 5 4 2 4" xfId="1652"/>
    <cellStyle name="20% - Accent3 5 4 2 5" xfId="38811"/>
    <cellStyle name="20% - Accent3 5 4 2 6" xfId="38812"/>
    <cellStyle name="20% - Accent3 5 4 3" xfId="1653"/>
    <cellStyle name="20% - Accent3 5 4 3 2" xfId="1654"/>
    <cellStyle name="20% - Accent3 5 4 4" xfId="1655"/>
    <cellStyle name="20% - Accent3 5 4 5" xfId="1656"/>
    <cellStyle name="20% - Accent3 5 4 6" xfId="38813"/>
    <cellStyle name="20% - Accent3 5 4 7" xfId="38814"/>
    <cellStyle name="20% - Accent3 5 5" xfId="1657"/>
    <cellStyle name="20% - Accent3 5 5 2" xfId="1658"/>
    <cellStyle name="20% - Accent3 5 5 2 2" xfId="1659"/>
    <cellStyle name="20% - Accent3 5 5 3" xfId="1660"/>
    <cellStyle name="20% - Accent3 5 5 4" xfId="1661"/>
    <cellStyle name="20% - Accent3 5 5 5" xfId="38815"/>
    <cellStyle name="20% - Accent3 5 5 6" xfId="38816"/>
    <cellStyle name="20% - Accent3 5 6" xfId="1662"/>
    <cellStyle name="20% - Accent3 5 6 2" xfId="1663"/>
    <cellStyle name="20% - Accent3 5 6 2 2" xfId="1664"/>
    <cellStyle name="20% - Accent3 5 6 3" xfId="1665"/>
    <cellStyle name="20% - Accent3 5 6 4" xfId="1666"/>
    <cellStyle name="20% - Accent3 5 6 5" xfId="38817"/>
    <cellStyle name="20% - Accent3 5 6 6" xfId="38818"/>
    <cellStyle name="20% - Accent3 5 7" xfId="1667"/>
    <cellStyle name="20% - Accent3 5 7 2" xfId="1668"/>
    <cellStyle name="20% - Accent3 5 7 2 2" xfId="1669"/>
    <cellStyle name="20% - Accent3 5 7 3" xfId="1670"/>
    <cellStyle name="20% - Accent3 5 7 4" xfId="1671"/>
    <cellStyle name="20% - Accent3 5 7 5" xfId="38819"/>
    <cellStyle name="20% - Accent3 5 7 6" xfId="38820"/>
    <cellStyle name="20% - Accent3 5 8" xfId="1672"/>
    <cellStyle name="20% - Accent3 5 8 2" xfId="1673"/>
    <cellStyle name="20% - Accent3 5 9" xfId="1674"/>
    <cellStyle name="20% - Accent3 6" xfId="1675"/>
    <cellStyle name="20% - Accent3 6 10" xfId="38821"/>
    <cellStyle name="20% - Accent3 6 11" xfId="38822"/>
    <cellStyle name="20% - Accent3 6 2" xfId="1676"/>
    <cellStyle name="20% - Accent3 6 2 2" xfId="1677"/>
    <cellStyle name="20% - Accent3 6 2 2 2" xfId="1678"/>
    <cellStyle name="20% - Accent3 6 2 2 2 2" xfId="1679"/>
    <cellStyle name="20% - Accent3 6 2 2 3" xfId="1680"/>
    <cellStyle name="20% - Accent3 6 2 2 4" xfId="1681"/>
    <cellStyle name="20% - Accent3 6 2 2 5" xfId="38823"/>
    <cellStyle name="20% - Accent3 6 2 2 6" xfId="38824"/>
    <cellStyle name="20% - Accent3 6 2 3" xfId="1682"/>
    <cellStyle name="20% - Accent3 6 2 3 2" xfId="1683"/>
    <cellStyle name="20% - Accent3 6 2 4" xfId="1684"/>
    <cellStyle name="20% - Accent3 6 2 5" xfId="1685"/>
    <cellStyle name="20% - Accent3 6 2 6" xfId="38825"/>
    <cellStyle name="20% - Accent3 6 2 7" xfId="38826"/>
    <cellStyle name="20% - Accent3 6 3" xfId="1686"/>
    <cellStyle name="20% - Accent3 6 3 2" xfId="1687"/>
    <cellStyle name="20% - Accent3 6 3 2 2" xfId="1688"/>
    <cellStyle name="20% - Accent3 6 3 2 2 2" xfId="1689"/>
    <cellStyle name="20% - Accent3 6 3 2 3" xfId="1690"/>
    <cellStyle name="20% - Accent3 6 3 2 4" xfId="1691"/>
    <cellStyle name="20% - Accent3 6 3 2 5" xfId="38827"/>
    <cellStyle name="20% - Accent3 6 3 2 6" xfId="38828"/>
    <cellStyle name="20% - Accent3 6 3 3" xfId="1692"/>
    <cellStyle name="20% - Accent3 6 3 3 2" xfId="1693"/>
    <cellStyle name="20% - Accent3 6 3 4" xfId="1694"/>
    <cellStyle name="20% - Accent3 6 3 5" xfId="1695"/>
    <cellStyle name="20% - Accent3 6 3 6" xfId="38829"/>
    <cellStyle name="20% - Accent3 6 3 7" xfId="38830"/>
    <cellStyle name="20% - Accent3 6 4" xfId="1696"/>
    <cellStyle name="20% - Accent3 6 4 2" xfId="1697"/>
    <cellStyle name="20% - Accent3 6 4 2 2" xfId="1698"/>
    <cellStyle name="20% - Accent3 6 4 3" xfId="1699"/>
    <cellStyle name="20% - Accent3 6 4 4" xfId="1700"/>
    <cellStyle name="20% - Accent3 6 4 5" xfId="38831"/>
    <cellStyle name="20% - Accent3 6 4 6" xfId="38832"/>
    <cellStyle name="20% - Accent3 6 5" xfId="1701"/>
    <cellStyle name="20% - Accent3 6 5 2" xfId="1702"/>
    <cellStyle name="20% - Accent3 6 5 2 2" xfId="1703"/>
    <cellStyle name="20% - Accent3 6 5 3" xfId="1704"/>
    <cellStyle name="20% - Accent3 6 5 4" xfId="1705"/>
    <cellStyle name="20% - Accent3 6 5 5" xfId="38833"/>
    <cellStyle name="20% - Accent3 6 5 6" xfId="38834"/>
    <cellStyle name="20% - Accent3 6 6" xfId="1706"/>
    <cellStyle name="20% - Accent3 6 6 2" xfId="1707"/>
    <cellStyle name="20% - Accent3 6 6 2 2" xfId="1708"/>
    <cellStyle name="20% - Accent3 6 6 3" xfId="1709"/>
    <cellStyle name="20% - Accent3 6 6 4" xfId="1710"/>
    <cellStyle name="20% - Accent3 6 6 5" xfId="38835"/>
    <cellStyle name="20% - Accent3 6 6 6" xfId="38836"/>
    <cellStyle name="20% - Accent3 6 7" xfId="1711"/>
    <cellStyle name="20% - Accent3 6 7 2" xfId="1712"/>
    <cellStyle name="20% - Accent3 6 8" xfId="1713"/>
    <cellStyle name="20% - Accent3 6 9" xfId="1714"/>
    <cellStyle name="20% - Accent3 7" xfId="1715"/>
    <cellStyle name="20% - Accent3 7 10" xfId="38837"/>
    <cellStyle name="20% - Accent3 7 11" xfId="38838"/>
    <cellStyle name="20% - Accent3 7 2" xfId="1716"/>
    <cellStyle name="20% - Accent3 7 2 2" xfId="1717"/>
    <cellStyle name="20% - Accent3 7 2 2 2" xfId="1718"/>
    <cellStyle name="20% - Accent3 7 2 2 2 2" xfId="1719"/>
    <cellStyle name="20% - Accent3 7 2 2 3" xfId="1720"/>
    <cellStyle name="20% - Accent3 7 2 2 4" xfId="1721"/>
    <cellStyle name="20% - Accent3 7 2 2 5" xfId="38839"/>
    <cellStyle name="20% - Accent3 7 2 2 6" xfId="38840"/>
    <cellStyle name="20% - Accent3 7 2 3" xfId="1722"/>
    <cellStyle name="20% - Accent3 7 2 3 2" xfId="1723"/>
    <cellStyle name="20% - Accent3 7 2 4" xfId="1724"/>
    <cellStyle name="20% - Accent3 7 2 5" xfId="1725"/>
    <cellStyle name="20% - Accent3 7 2 6" xfId="38841"/>
    <cellStyle name="20% - Accent3 7 2 7" xfId="38842"/>
    <cellStyle name="20% - Accent3 7 3" xfId="1726"/>
    <cellStyle name="20% - Accent3 7 3 2" xfId="1727"/>
    <cellStyle name="20% - Accent3 7 3 2 2" xfId="1728"/>
    <cellStyle name="20% - Accent3 7 3 2 2 2" xfId="1729"/>
    <cellStyle name="20% - Accent3 7 3 2 3" xfId="1730"/>
    <cellStyle name="20% - Accent3 7 3 2 4" xfId="1731"/>
    <cellStyle name="20% - Accent3 7 3 2 5" xfId="38843"/>
    <cellStyle name="20% - Accent3 7 3 2 6" xfId="38844"/>
    <cellStyle name="20% - Accent3 7 3 3" xfId="1732"/>
    <cellStyle name="20% - Accent3 7 3 3 2" xfId="1733"/>
    <cellStyle name="20% - Accent3 7 3 4" xfId="1734"/>
    <cellStyle name="20% - Accent3 7 3 5" xfId="1735"/>
    <cellStyle name="20% - Accent3 7 3 6" xfId="38845"/>
    <cellStyle name="20% - Accent3 7 3 7" xfId="38846"/>
    <cellStyle name="20% - Accent3 7 4" xfId="1736"/>
    <cellStyle name="20% - Accent3 7 4 2" xfId="1737"/>
    <cellStyle name="20% - Accent3 7 4 2 2" xfId="1738"/>
    <cellStyle name="20% - Accent3 7 4 3" xfId="1739"/>
    <cellStyle name="20% - Accent3 7 4 4" xfId="1740"/>
    <cellStyle name="20% - Accent3 7 4 5" xfId="38847"/>
    <cellStyle name="20% - Accent3 7 4 6" xfId="38848"/>
    <cellStyle name="20% - Accent3 7 5" xfId="1741"/>
    <cellStyle name="20% - Accent3 7 5 2" xfId="1742"/>
    <cellStyle name="20% - Accent3 7 5 2 2" xfId="1743"/>
    <cellStyle name="20% - Accent3 7 5 3" xfId="1744"/>
    <cellStyle name="20% - Accent3 7 5 4" xfId="1745"/>
    <cellStyle name="20% - Accent3 7 5 5" xfId="38849"/>
    <cellStyle name="20% - Accent3 7 5 6" xfId="38850"/>
    <cellStyle name="20% - Accent3 7 6" xfId="1746"/>
    <cellStyle name="20% - Accent3 7 6 2" xfId="1747"/>
    <cellStyle name="20% - Accent3 7 6 2 2" xfId="1748"/>
    <cellStyle name="20% - Accent3 7 6 3" xfId="1749"/>
    <cellStyle name="20% - Accent3 7 6 4" xfId="1750"/>
    <cellStyle name="20% - Accent3 7 6 5" xfId="38851"/>
    <cellStyle name="20% - Accent3 7 6 6" xfId="38852"/>
    <cellStyle name="20% - Accent3 7 7" xfId="1751"/>
    <cellStyle name="20% - Accent3 7 7 2" xfId="1752"/>
    <cellStyle name="20% - Accent3 7 8" xfId="1753"/>
    <cellStyle name="20% - Accent3 7 9" xfId="1754"/>
    <cellStyle name="20% - Accent3 8" xfId="1755"/>
    <cellStyle name="20% - Accent3 8 2" xfId="1756"/>
    <cellStyle name="20% - Accent3 8 2 2" xfId="1757"/>
    <cellStyle name="20% - Accent3 8 2 2 2" xfId="1758"/>
    <cellStyle name="20% - Accent3 8 2 3" xfId="1759"/>
    <cellStyle name="20% - Accent3 8 2 4" xfId="1760"/>
    <cellStyle name="20% - Accent3 8 2 5" xfId="38853"/>
    <cellStyle name="20% - Accent3 8 2 6" xfId="38854"/>
    <cellStyle name="20% - Accent3 8 3" xfId="1761"/>
    <cellStyle name="20% - Accent3 8 3 2" xfId="1762"/>
    <cellStyle name="20% - Accent3 8 4" xfId="1763"/>
    <cellStyle name="20% - Accent3 8 5" xfId="1764"/>
    <cellStyle name="20% - Accent3 8 6" xfId="38855"/>
    <cellStyle name="20% - Accent3 8 7" xfId="38856"/>
    <cellStyle name="20% - Accent3 9" xfId="1765"/>
    <cellStyle name="20% - Accent3 9 2" xfId="1766"/>
    <cellStyle name="20% - Accent3 9 2 2" xfId="1767"/>
    <cellStyle name="20% - Accent3 9 2 2 2" xfId="1768"/>
    <cellStyle name="20% - Accent3 9 2 3" xfId="1769"/>
    <cellStyle name="20% - Accent3 9 2 4" xfId="1770"/>
    <cellStyle name="20% - Accent3 9 2 5" xfId="38857"/>
    <cellStyle name="20% - Accent3 9 2 6" xfId="38858"/>
    <cellStyle name="20% - Accent3 9 3" xfId="1771"/>
    <cellStyle name="20% - Accent3 9 3 2" xfId="1772"/>
    <cellStyle name="20% - Accent3 9 4" xfId="1773"/>
    <cellStyle name="20% - Accent3 9 5" xfId="1774"/>
    <cellStyle name="20% - Accent3 9 6" xfId="38859"/>
    <cellStyle name="20% - Accent3 9 7" xfId="38860"/>
    <cellStyle name="20% - Accent4 10" xfId="1775"/>
    <cellStyle name="20% - Accent4 10 2" xfId="1776"/>
    <cellStyle name="20% - Accent4 10 2 2" xfId="1777"/>
    <cellStyle name="20% - Accent4 10 3" xfId="1778"/>
    <cellStyle name="20% - Accent4 10 4" xfId="1779"/>
    <cellStyle name="20% - Accent4 10 5" xfId="38861"/>
    <cellStyle name="20% - Accent4 10 6" xfId="38862"/>
    <cellStyle name="20% - Accent4 11" xfId="1780"/>
    <cellStyle name="20% - Accent4 11 2" xfId="1781"/>
    <cellStyle name="20% - Accent4 11 2 2" xfId="1782"/>
    <cellStyle name="20% - Accent4 11 3" xfId="1783"/>
    <cellStyle name="20% - Accent4 11 4" xfId="1784"/>
    <cellStyle name="20% - Accent4 11 5" xfId="38863"/>
    <cellStyle name="20% - Accent4 11 6" xfId="38864"/>
    <cellStyle name="20% - Accent4 12" xfId="1785"/>
    <cellStyle name="20% - Accent4 12 2" xfId="1786"/>
    <cellStyle name="20% - Accent4 12 2 2" xfId="1787"/>
    <cellStyle name="20% - Accent4 12 3" xfId="1788"/>
    <cellStyle name="20% - Accent4 12 4" xfId="1789"/>
    <cellStyle name="20% - Accent4 12 5" xfId="38865"/>
    <cellStyle name="20% - Accent4 12 6" xfId="38866"/>
    <cellStyle name="20% - Accent4 13" xfId="1790"/>
    <cellStyle name="20% - Accent4 13 2" xfId="1791"/>
    <cellStyle name="20% - Accent4 14" xfId="1792"/>
    <cellStyle name="20% - Accent4 14 2" xfId="1793"/>
    <cellStyle name="20% - Accent4 15" xfId="1794"/>
    <cellStyle name="20% - Accent4 2" xfId="1795"/>
    <cellStyle name="20% - Accent4 2 2" xfId="1796"/>
    <cellStyle name="20% - Accent4 2 2 2" xfId="1797"/>
    <cellStyle name="20% - Accent4 2 3" xfId="1798"/>
    <cellStyle name="20% - Accent4 2 3 2" xfId="1799"/>
    <cellStyle name="20% - Accent4 2 4" xfId="1800"/>
    <cellStyle name="20% - Accent4 2 4 2" xfId="1801"/>
    <cellStyle name="20% - Accent4 3" xfId="1802"/>
    <cellStyle name="20% - Accent4 3 10" xfId="1803"/>
    <cellStyle name="20% - Accent4 3 10 2" xfId="1804"/>
    <cellStyle name="20% - Accent4 3 10 2 2" xfId="1805"/>
    <cellStyle name="20% - Accent4 3 10 3" xfId="1806"/>
    <cellStyle name="20% - Accent4 3 10 4" xfId="1807"/>
    <cellStyle name="20% - Accent4 3 10 5" xfId="38867"/>
    <cellStyle name="20% - Accent4 3 10 6" xfId="38868"/>
    <cellStyle name="20% - Accent4 3 11" xfId="1808"/>
    <cellStyle name="20% - Accent4 3 11 2" xfId="1809"/>
    <cellStyle name="20% - Accent4 3 12" xfId="1810"/>
    <cellStyle name="20% - Accent4 3 12 2" xfId="1811"/>
    <cellStyle name="20% - Accent4 3 13" xfId="1812"/>
    <cellStyle name="20% - Accent4 3 14" xfId="1813"/>
    <cellStyle name="20% - Accent4 3 15" xfId="38869"/>
    <cellStyle name="20% - Accent4 3 2" xfId="1814"/>
    <cellStyle name="20% - Accent4 3 2 10" xfId="38870"/>
    <cellStyle name="20% - Accent4 3 2 2" xfId="1815"/>
    <cellStyle name="20% - Accent4 3 2 2 2" xfId="1816"/>
    <cellStyle name="20% - Accent4 3 2 2 2 2" xfId="1817"/>
    <cellStyle name="20% - Accent4 3 2 2 2 2 2" xfId="1818"/>
    <cellStyle name="20% - Accent4 3 2 2 2 2 2 2" xfId="1819"/>
    <cellStyle name="20% - Accent4 3 2 2 2 2 3" xfId="1820"/>
    <cellStyle name="20% - Accent4 3 2 2 2 2 4" xfId="1821"/>
    <cellStyle name="20% - Accent4 3 2 2 2 2 5" xfId="38871"/>
    <cellStyle name="20% - Accent4 3 2 2 2 2 6" xfId="38872"/>
    <cellStyle name="20% - Accent4 3 2 2 2 3" xfId="1822"/>
    <cellStyle name="20% - Accent4 3 2 2 2 3 2" xfId="1823"/>
    <cellStyle name="20% - Accent4 3 2 2 2 4" xfId="1824"/>
    <cellStyle name="20% - Accent4 3 2 2 2 5" xfId="1825"/>
    <cellStyle name="20% - Accent4 3 2 2 2 6" xfId="38873"/>
    <cellStyle name="20% - Accent4 3 2 2 2 7" xfId="38874"/>
    <cellStyle name="20% - Accent4 3 2 2 3" xfId="1826"/>
    <cellStyle name="20% - Accent4 3 2 2 3 2" xfId="1827"/>
    <cellStyle name="20% - Accent4 3 2 2 3 2 2" xfId="1828"/>
    <cellStyle name="20% - Accent4 3 2 2 3 3" xfId="1829"/>
    <cellStyle name="20% - Accent4 3 2 2 3 4" xfId="1830"/>
    <cellStyle name="20% - Accent4 3 2 2 3 5" xfId="38875"/>
    <cellStyle name="20% - Accent4 3 2 2 3 6" xfId="38876"/>
    <cellStyle name="20% - Accent4 3 2 2 4" xfId="1831"/>
    <cellStyle name="20% - Accent4 3 2 2 4 2" xfId="1832"/>
    <cellStyle name="20% - Accent4 3 2 2 5" xfId="1833"/>
    <cellStyle name="20% - Accent4 3 2 2 6" xfId="1834"/>
    <cellStyle name="20% - Accent4 3 2 2 7" xfId="38877"/>
    <cellStyle name="20% - Accent4 3 2 2 8" xfId="38878"/>
    <cellStyle name="20% - Accent4 3 2 3" xfId="1835"/>
    <cellStyle name="20% - Accent4 3 2 3 2" xfId="1836"/>
    <cellStyle name="20% - Accent4 3 2 3 2 2" xfId="1837"/>
    <cellStyle name="20% - Accent4 3 2 3 2 2 2" xfId="1838"/>
    <cellStyle name="20% - Accent4 3 2 3 2 3" xfId="1839"/>
    <cellStyle name="20% - Accent4 3 2 3 2 4" xfId="1840"/>
    <cellStyle name="20% - Accent4 3 2 3 2 5" xfId="38879"/>
    <cellStyle name="20% - Accent4 3 2 3 2 6" xfId="38880"/>
    <cellStyle name="20% - Accent4 3 2 3 3" xfId="1841"/>
    <cellStyle name="20% - Accent4 3 2 3 3 2" xfId="1842"/>
    <cellStyle name="20% - Accent4 3 2 3 4" xfId="1843"/>
    <cellStyle name="20% - Accent4 3 2 3 5" xfId="1844"/>
    <cellStyle name="20% - Accent4 3 2 3 6" xfId="38881"/>
    <cellStyle name="20% - Accent4 3 2 3 7" xfId="38882"/>
    <cellStyle name="20% - Accent4 3 2 4" xfId="1845"/>
    <cellStyle name="20% - Accent4 3 2 5" xfId="1846"/>
    <cellStyle name="20% - Accent4 3 2 5 2" xfId="1847"/>
    <cellStyle name="20% - Accent4 3 2 5 2 2" xfId="1848"/>
    <cellStyle name="20% - Accent4 3 2 5 3" xfId="1849"/>
    <cellStyle name="20% - Accent4 3 2 5 4" xfId="1850"/>
    <cellStyle name="20% - Accent4 3 2 5 5" xfId="38883"/>
    <cellStyle name="20% - Accent4 3 2 5 6" xfId="38884"/>
    <cellStyle name="20% - Accent4 3 2 6" xfId="1851"/>
    <cellStyle name="20% - Accent4 3 2 6 2" xfId="1852"/>
    <cellStyle name="20% - Accent4 3 2 7" xfId="1853"/>
    <cellStyle name="20% - Accent4 3 2 8" xfId="1854"/>
    <cellStyle name="20% - Accent4 3 2 9" xfId="1855"/>
    <cellStyle name="20% - Accent4 3 3" xfId="1856"/>
    <cellStyle name="20% - Accent4 3 3 10" xfId="1857"/>
    <cellStyle name="20% - Accent4 3 3 10 2" xfId="1858"/>
    <cellStyle name="20% - Accent4 3 3 11" xfId="1859"/>
    <cellStyle name="20% - Accent4 3 3 12" xfId="1860"/>
    <cellStyle name="20% - Accent4 3 3 13" xfId="1861"/>
    <cellStyle name="20% - Accent4 3 3 14" xfId="38885"/>
    <cellStyle name="20% - Accent4 3 3 2" xfId="1862"/>
    <cellStyle name="20% - Accent4 3 3 2 10" xfId="38886"/>
    <cellStyle name="20% - Accent4 3 3 2 11" xfId="38887"/>
    <cellStyle name="20% - Accent4 3 3 2 2" xfId="1863"/>
    <cellStyle name="20% - Accent4 3 3 2 2 10" xfId="38888"/>
    <cellStyle name="20% - Accent4 3 3 2 2 2" xfId="1864"/>
    <cellStyle name="20% - Accent4 3 3 2 2 2 2" xfId="1865"/>
    <cellStyle name="20% - Accent4 3 3 2 2 2 2 2" xfId="1866"/>
    <cellStyle name="20% - Accent4 3 3 2 2 2 2 3" xfId="38889"/>
    <cellStyle name="20% - Accent4 3 3 2 2 2 3" xfId="1867"/>
    <cellStyle name="20% - Accent4 3 3 2 2 2 4" xfId="38890"/>
    <cellStyle name="20% - Accent4 3 3 2 2 3" xfId="1868"/>
    <cellStyle name="20% - Accent4 3 3 2 2 3 2" xfId="1869"/>
    <cellStyle name="20% - Accent4 3 3 2 2 3 3" xfId="38891"/>
    <cellStyle name="20% - Accent4 3 3 2 2 4" xfId="1870"/>
    <cellStyle name="20% - Accent4 3 3 2 2 4 2" xfId="1871"/>
    <cellStyle name="20% - Accent4 3 3 2 2 4 2 2" xfId="1872"/>
    <cellStyle name="20% - Accent4 3 3 2 2 4 3" xfId="1873"/>
    <cellStyle name="20% - Accent4 3 3 2 2 4 4" xfId="1874"/>
    <cellStyle name="20% - Accent4 3 3 2 2 4 5" xfId="38892"/>
    <cellStyle name="20% - Accent4 3 3 2 2 4 6" xfId="38893"/>
    <cellStyle name="20% - Accent4 3 3 2 2 5" xfId="1875"/>
    <cellStyle name="20% - Accent4 3 3 2 2 5 2" xfId="1876"/>
    <cellStyle name="20% - Accent4 3 3 2 2 5 3" xfId="38894"/>
    <cellStyle name="20% - Accent4 3 3 2 2 6" xfId="1877"/>
    <cellStyle name="20% - Accent4 3 3 2 2 6 2" xfId="1878"/>
    <cellStyle name="20% - Accent4 3 3 2 2 7" xfId="1879"/>
    <cellStyle name="20% - Accent4 3 3 2 2 8" xfId="1880"/>
    <cellStyle name="20% - Accent4 3 3 2 2 9" xfId="38895"/>
    <cellStyle name="20% - Accent4 3 3 2 3" xfId="1881"/>
    <cellStyle name="20% - Accent4 3 3 2 3 2" xfId="1882"/>
    <cellStyle name="20% - Accent4 3 3 2 3 2 2" xfId="1883"/>
    <cellStyle name="20% - Accent4 3 3 2 3 2 3" xfId="38896"/>
    <cellStyle name="20% - Accent4 3 3 2 3 3" xfId="1884"/>
    <cellStyle name="20% - Accent4 3 3 2 3 4" xfId="38897"/>
    <cellStyle name="20% - Accent4 3 3 2 4" xfId="1885"/>
    <cellStyle name="20% - Accent4 3 3 2 4 2" xfId="1886"/>
    <cellStyle name="20% - Accent4 3 3 2 4 3" xfId="38898"/>
    <cellStyle name="20% - Accent4 3 3 2 5" xfId="1887"/>
    <cellStyle name="20% - Accent4 3 3 2 5 2" xfId="1888"/>
    <cellStyle name="20% - Accent4 3 3 2 5 2 2" xfId="1889"/>
    <cellStyle name="20% - Accent4 3 3 2 5 3" xfId="1890"/>
    <cellStyle name="20% - Accent4 3 3 2 5 4" xfId="1891"/>
    <cellStyle name="20% - Accent4 3 3 2 5 5" xfId="38899"/>
    <cellStyle name="20% - Accent4 3 3 2 5 6" xfId="38900"/>
    <cellStyle name="20% - Accent4 3 3 2 6" xfId="1892"/>
    <cellStyle name="20% - Accent4 3 3 2 6 2" xfId="1893"/>
    <cellStyle name="20% - Accent4 3 3 2 6 3" xfId="38901"/>
    <cellStyle name="20% - Accent4 3 3 2 7" xfId="1894"/>
    <cellStyle name="20% - Accent4 3 3 2 7 2" xfId="1895"/>
    <cellStyle name="20% - Accent4 3 3 2 8" xfId="1896"/>
    <cellStyle name="20% - Accent4 3 3 2 9" xfId="1897"/>
    <cellStyle name="20% - Accent4 3 3 3" xfId="1898"/>
    <cellStyle name="20% - Accent4 3 3 3 10" xfId="1899"/>
    <cellStyle name="20% - Accent4 3 3 3 11" xfId="38902"/>
    <cellStyle name="20% - Accent4 3 3 3 12" xfId="38903"/>
    <cellStyle name="20% - Accent4 3 3 3 2" xfId="1900"/>
    <cellStyle name="20% - Accent4 3 3 3 2 2" xfId="1901"/>
    <cellStyle name="20% - Accent4 3 3 3 2 2 2" xfId="1902"/>
    <cellStyle name="20% - Accent4 3 3 3 2 2 3" xfId="38904"/>
    <cellStyle name="20% - Accent4 3 3 3 2 3" xfId="1903"/>
    <cellStyle name="20% - Accent4 3 3 3 2 3 2" xfId="1904"/>
    <cellStyle name="20% - Accent4 3 3 3 2 3 3" xfId="38905"/>
    <cellStyle name="20% - Accent4 3 3 3 2 4" xfId="1905"/>
    <cellStyle name="20% - Accent4 3 3 3 2 4 2" xfId="1906"/>
    <cellStyle name="20% - Accent4 3 3 3 2 4 3" xfId="38906"/>
    <cellStyle name="20% - Accent4 3 3 3 2 5" xfId="1907"/>
    <cellStyle name="20% - Accent4 3 3 3 2 6" xfId="38907"/>
    <cellStyle name="20% - Accent4 3 3 3 3" xfId="1908"/>
    <cellStyle name="20% - Accent4 3 3 3 3 2" xfId="1909"/>
    <cellStyle name="20% - Accent4 3 3 3 3 2 2" xfId="1910"/>
    <cellStyle name="20% - Accent4 3 3 3 3 2 2 2" xfId="1911"/>
    <cellStyle name="20% - Accent4 3 3 3 3 2 3" xfId="1912"/>
    <cellStyle name="20% - Accent4 3 3 3 3 2 4" xfId="1913"/>
    <cellStyle name="20% - Accent4 3 3 3 3 2 5" xfId="38908"/>
    <cellStyle name="20% - Accent4 3 3 3 3 2 6" xfId="38909"/>
    <cellStyle name="20% - Accent4 3 3 3 3 3" xfId="1914"/>
    <cellStyle name="20% - Accent4 3 3 3 3 3 2" xfId="1915"/>
    <cellStyle name="20% - Accent4 3 3 3 3 3 2 2" xfId="1916"/>
    <cellStyle name="20% - Accent4 3 3 3 3 3 3" xfId="1917"/>
    <cellStyle name="20% - Accent4 3 3 3 3 3 4" xfId="1918"/>
    <cellStyle name="20% - Accent4 3 3 3 3 3 5" xfId="38910"/>
    <cellStyle name="20% - Accent4 3 3 3 3 3 6" xfId="38911"/>
    <cellStyle name="20% - Accent4 3 3 3 3 4" xfId="1919"/>
    <cellStyle name="20% - Accent4 3 3 3 3 4 2" xfId="1920"/>
    <cellStyle name="20% - Accent4 3 3 3 3 4 2 2" xfId="1921"/>
    <cellStyle name="20% - Accent4 3 3 3 3 4 3" xfId="1922"/>
    <cellStyle name="20% - Accent4 3 3 3 3 4 4" xfId="1923"/>
    <cellStyle name="20% - Accent4 3 3 3 3 4 5" xfId="38912"/>
    <cellStyle name="20% - Accent4 3 3 3 3 4 6" xfId="38913"/>
    <cellStyle name="20% - Accent4 3 3 3 3 5" xfId="1924"/>
    <cellStyle name="20% - Accent4 3 3 3 3 5 2" xfId="1925"/>
    <cellStyle name="20% - Accent4 3 3 3 3 6" xfId="1926"/>
    <cellStyle name="20% - Accent4 3 3 3 3 7" xfId="1927"/>
    <cellStyle name="20% - Accent4 3 3 3 3 8" xfId="38914"/>
    <cellStyle name="20% - Accent4 3 3 3 3 9" xfId="38915"/>
    <cellStyle name="20% - Accent4 3 3 3 4" xfId="1928"/>
    <cellStyle name="20% - Accent4 3 3 3 4 2" xfId="1929"/>
    <cellStyle name="20% - Accent4 3 3 3 4 2 2" xfId="1930"/>
    <cellStyle name="20% - Accent4 3 3 3 4 2 2 2" xfId="1931"/>
    <cellStyle name="20% - Accent4 3 3 3 4 2 3" xfId="1932"/>
    <cellStyle name="20% - Accent4 3 3 3 4 2 4" xfId="1933"/>
    <cellStyle name="20% - Accent4 3 3 3 4 2 5" xfId="38916"/>
    <cellStyle name="20% - Accent4 3 3 3 4 2 6" xfId="38917"/>
    <cellStyle name="20% - Accent4 3 3 3 4 3" xfId="1934"/>
    <cellStyle name="20% - Accent4 3 3 3 4 3 2" xfId="1935"/>
    <cellStyle name="20% - Accent4 3 3 3 4 4" xfId="1936"/>
    <cellStyle name="20% - Accent4 3 3 3 4 5" xfId="1937"/>
    <cellStyle name="20% - Accent4 3 3 3 4 6" xfId="38918"/>
    <cellStyle name="20% - Accent4 3 3 3 4 7" xfId="38919"/>
    <cellStyle name="20% - Accent4 3 3 3 5" xfId="1938"/>
    <cellStyle name="20% - Accent4 3 3 3 5 2" xfId="1939"/>
    <cellStyle name="20% - Accent4 3 3 3 5 2 2" xfId="1940"/>
    <cellStyle name="20% - Accent4 3 3 3 5 3" xfId="1941"/>
    <cellStyle name="20% - Accent4 3 3 3 5 4" xfId="1942"/>
    <cellStyle name="20% - Accent4 3 3 3 5 5" xfId="38920"/>
    <cellStyle name="20% - Accent4 3 3 3 5 6" xfId="38921"/>
    <cellStyle name="20% - Accent4 3 3 3 6" xfId="1943"/>
    <cellStyle name="20% - Accent4 3 3 3 6 2" xfId="1944"/>
    <cellStyle name="20% - Accent4 3 3 3 6 2 2" xfId="1945"/>
    <cellStyle name="20% - Accent4 3 3 3 6 3" xfId="1946"/>
    <cellStyle name="20% - Accent4 3 3 3 6 4" xfId="1947"/>
    <cellStyle name="20% - Accent4 3 3 3 6 5" xfId="38922"/>
    <cellStyle name="20% - Accent4 3 3 3 6 6" xfId="38923"/>
    <cellStyle name="20% - Accent4 3 3 3 7" xfId="1948"/>
    <cellStyle name="20% - Accent4 3 3 3 7 2" xfId="1949"/>
    <cellStyle name="20% - Accent4 3 3 3 7 2 2" xfId="1950"/>
    <cellStyle name="20% - Accent4 3 3 3 7 3" xfId="1951"/>
    <cellStyle name="20% - Accent4 3 3 3 7 4" xfId="1952"/>
    <cellStyle name="20% - Accent4 3 3 3 7 5" xfId="38924"/>
    <cellStyle name="20% - Accent4 3 3 3 7 6" xfId="38925"/>
    <cellStyle name="20% - Accent4 3 3 3 8" xfId="1953"/>
    <cellStyle name="20% - Accent4 3 3 3 8 2" xfId="1954"/>
    <cellStyle name="20% - Accent4 3 3 3 9" xfId="1955"/>
    <cellStyle name="20% - Accent4 3 3 4" xfId="1956"/>
    <cellStyle name="20% - Accent4 3 3 4 2" xfId="1957"/>
    <cellStyle name="20% - Accent4 3 3 4 2 2" xfId="1958"/>
    <cellStyle name="20% - Accent4 3 3 4 2 3" xfId="38926"/>
    <cellStyle name="20% - Accent4 3 3 4 3" xfId="1959"/>
    <cellStyle name="20% - Accent4 3 3 4 3 2" xfId="1960"/>
    <cellStyle name="20% - Accent4 3 3 4 3 3" xfId="38927"/>
    <cellStyle name="20% - Accent4 3 3 4 4" xfId="1961"/>
    <cellStyle name="20% - Accent4 3 3 4 4 2" xfId="1962"/>
    <cellStyle name="20% - Accent4 3 3 4 4 3" xfId="38928"/>
    <cellStyle name="20% - Accent4 3 3 4 5" xfId="1963"/>
    <cellStyle name="20% - Accent4 3 3 4 6" xfId="38929"/>
    <cellStyle name="20% - Accent4 3 3 5" xfId="1964"/>
    <cellStyle name="20% - Accent4 3 3 5 2" xfId="1965"/>
    <cellStyle name="20% - Accent4 3 3 5 2 2" xfId="1966"/>
    <cellStyle name="20% - Accent4 3 3 5 2 2 2" xfId="1967"/>
    <cellStyle name="20% - Accent4 3 3 5 2 3" xfId="1968"/>
    <cellStyle name="20% - Accent4 3 3 5 2 4" xfId="1969"/>
    <cellStyle name="20% - Accent4 3 3 5 2 5" xfId="38930"/>
    <cellStyle name="20% - Accent4 3 3 5 2 6" xfId="38931"/>
    <cellStyle name="20% - Accent4 3 3 5 3" xfId="1970"/>
    <cellStyle name="20% - Accent4 3 3 5 3 2" xfId="1971"/>
    <cellStyle name="20% - Accent4 3 3 5 3 2 2" xfId="1972"/>
    <cellStyle name="20% - Accent4 3 3 5 3 3" xfId="1973"/>
    <cellStyle name="20% - Accent4 3 3 5 3 4" xfId="1974"/>
    <cellStyle name="20% - Accent4 3 3 5 3 5" xfId="38932"/>
    <cellStyle name="20% - Accent4 3 3 5 3 6" xfId="38933"/>
    <cellStyle name="20% - Accent4 3 3 5 4" xfId="1975"/>
    <cellStyle name="20% - Accent4 3 3 5 4 2" xfId="1976"/>
    <cellStyle name="20% - Accent4 3 3 5 4 2 2" xfId="1977"/>
    <cellStyle name="20% - Accent4 3 3 5 4 3" xfId="1978"/>
    <cellStyle name="20% - Accent4 3 3 5 4 4" xfId="1979"/>
    <cellStyle name="20% - Accent4 3 3 5 4 5" xfId="38934"/>
    <cellStyle name="20% - Accent4 3 3 5 4 6" xfId="38935"/>
    <cellStyle name="20% - Accent4 3 3 5 5" xfId="1980"/>
    <cellStyle name="20% - Accent4 3 3 5 5 2" xfId="1981"/>
    <cellStyle name="20% - Accent4 3 3 5 6" xfId="1982"/>
    <cellStyle name="20% - Accent4 3 3 5 7" xfId="1983"/>
    <cellStyle name="20% - Accent4 3 3 5 8" xfId="38936"/>
    <cellStyle name="20% - Accent4 3 3 5 9" xfId="38937"/>
    <cellStyle name="20% - Accent4 3 3 6" xfId="1984"/>
    <cellStyle name="20% - Accent4 3 3 6 2" xfId="1985"/>
    <cellStyle name="20% - Accent4 3 3 6 2 2" xfId="1986"/>
    <cellStyle name="20% - Accent4 3 3 6 2 2 2" xfId="1987"/>
    <cellStyle name="20% - Accent4 3 3 6 2 3" xfId="1988"/>
    <cellStyle name="20% - Accent4 3 3 6 2 4" xfId="1989"/>
    <cellStyle name="20% - Accent4 3 3 6 2 5" xfId="38938"/>
    <cellStyle name="20% - Accent4 3 3 6 2 6" xfId="38939"/>
    <cellStyle name="20% - Accent4 3 3 6 3" xfId="1990"/>
    <cellStyle name="20% - Accent4 3 3 6 3 2" xfId="1991"/>
    <cellStyle name="20% - Accent4 3 3 6 4" xfId="1992"/>
    <cellStyle name="20% - Accent4 3 3 6 5" xfId="1993"/>
    <cellStyle name="20% - Accent4 3 3 6 6" xfId="38940"/>
    <cellStyle name="20% - Accent4 3 3 6 7" xfId="38941"/>
    <cellStyle name="20% - Accent4 3 3 7" xfId="1994"/>
    <cellStyle name="20% - Accent4 3 3 7 2" xfId="1995"/>
    <cellStyle name="20% - Accent4 3 3 7 2 2" xfId="1996"/>
    <cellStyle name="20% - Accent4 3 3 7 3" xfId="1997"/>
    <cellStyle name="20% - Accent4 3 3 7 4" xfId="1998"/>
    <cellStyle name="20% - Accent4 3 3 7 5" xfId="38942"/>
    <cellStyle name="20% - Accent4 3 3 7 6" xfId="38943"/>
    <cellStyle name="20% - Accent4 3 3 8" xfId="1999"/>
    <cellStyle name="20% - Accent4 3 3 8 2" xfId="2000"/>
    <cellStyle name="20% - Accent4 3 3 8 2 2" xfId="2001"/>
    <cellStyle name="20% - Accent4 3 3 8 3" xfId="2002"/>
    <cellStyle name="20% - Accent4 3 3 8 4" xfId="2003"/>
    <cellStyle name="20% - Accent4 3 3 8 5" xfId="38944"/>
    <cellStyle name="20% - Accent4 3 3 8 6" xfId="38945"/>
    <cellStyle name="20% - Accent4 3 3 9" xfId="2004"/>
    <cellStyle name="20% - Accent4 3 3 9 2" xfId="2005"/>
    <cellStyle name="20% - Accent4 3 3 9 2 2" xfId="2006"/>
    <cellStyle name="20% - Accent4 3 3 9 3" xfId="2007"/>
    <cellStyle name="20% - Accent4 3 3 9 4" xfId="2008"/>
    <cellStyle name="20% - Accent4 3 3 9 5" xfId="38946"/>
    <cellStyle name="20% - Accent4 3 3 9 6" xfId="38947"/>
    <cellStyle name="20% - Accent4 3 4" xfId="2009"/>
    <cellStyle name="20% - Accent4 3 4 10" xfId="2010"/>
    <cellStyle name="20% - Accent4 3 4 11" xfId="38948"/>
    <cellStyle name="20% - Accent4 3 4 12" xfId="38949"/>
    <cellStyle name="20% - Accent4 3 4 2" xfId="2011"/>
    <cellStyle name="20% - Accent4 3 4 2 10" xfId="38950"/>
    <cellStyle name="20% - Accent4 3 4 2 2" xfId="2012"/>
    <cellStyle name="20% - Accent4 3 4 2 2 2" xfId="2013"/>
    <cellStyle name="20% - Accent4 3 4 2 2 2 2" xfId="2014"/>
    <cellStyle name="20% - Accent4 3 4 2 2 2 3" xfId="38951"/>
    <cellStyle name="20% - Accent4 3 4 2 2 3" xfId="2015"/>
    <cellStyle name="20% - Accent4 3 4 2 2 4" xfId="38952"/>
    <cellStyle name="20% - Accent4 3 4 2 3" xfId="2016"/>
    <cellStyle name="20% - Accent4 3 4 2 3 2" xfId="2017"/>
    <cellStyle name="20% - Accent4 3 4 2 3 3" xfId="38953"/>
    <cellStyle name="20% - Accent4 3 4 2 4" xfId="2018"/>
    <cellStyle name="20% - Accent4 3 4 2 4 2" xfId="2019"/>
    <cellStyle name="20% - Accent4 3 4 2 4 2 2" xfId="2020"/>
    <cellStyle name="20% - Accent4 3 4 2 4 3" xfId="2021"/>
    <cellStyle name="20% - Accent4 3 4 2 4 4" xfId="2022"/>
    <cellStyle name="20% - Accent4 3 4 2 4 5" xfId="38954"/>
    <cellStyle name="20% - Accent4 3 4 2 4 6" xfId="38955"/>
    <cellStyle name="20% - Accent4 3 4 2 5" xfId="2023"/>
    <cellStyle name="20% - Accent4 3 4 2 5 2" xfId="2024"/>
    <cellStyle name="20% - Accent4 3 4 2 5 3" xfId="38956"/>
    <cellStyle name="20% - Accent4 3 4 2 6" xfId="2025"/>
    <cellStyle name="20% - Accent4 3 4 2 6 2" xfId="2026"/>
    <cellStyle name="20% - Accent4 3 4 2 7" xfId="2027"/>
    <cellStyle name="20% - Accent4 3 4 2 8" xfId="2028"/>
    <cellStyle name="20% - Accent4 3 4 2 9" xfId="38957"/>
    <cellStyle name="20% - Accent4 3 4 3" xfId="2029"/>
    <cellStyle name="20% - Accent4 3 4 3 2" xfId="2030"/>
    <cellStyle name="20% - Accent4 3 4 3 2 2" xfId="2031"/>
    <cellStyle name="20% - Accent4 3 4 3 2 2 2" xfId="2032"/>
    <cellStyle name="20% - Accent4 3 4 3 2 3" xfId="2033"/>
    <cellStyle name="20% - Accent4 3 4 3 2 4" xfId="2034"/>
    <cellStyle name="20% - Accent4 3 4 3 2 5" xfId="38958"/>
    <cellStyle name="20% - Accent4 3 4 3 2 6" xfId="38959"/>
    <cellStyle name="20% - Accent4 3 4 3 3" xfId="2035"/>
    <cellStyle name="20% - Accent4 3 4 3 3 2" xfId="2036"/>
    <cellStyle name="20% - Accent4 3 4 3 3 2 2" xfId="2037"/>
    <cellStyle name="20% - Accent4 3 4 3 3 3" xfId="2038"/>
    <cellStyle name="20% - Accent4 3 4 3 3 4" xfId="2039"/>
    <cellStyle name="20% - Accent4 3 4 3 3 5" xfId="38960"/>
    <cellStyle name="20% - Accent4 3 4 3 3 6" xfId="38961"/>
    <cellStyle name="20% - Accent4 3 4 3 4" xfId="2040"/>
    <cellStyle name="20% - Accent4 3 4 3 4 2" xfId="2041"/>
    <cellStyle name="20% - Accent4 3 4 3 4 2 2" xfId="2042"/>
    <cellStyle name="20% - Accent4 3 4 3 4 3" xfId="2043"/>
    <cellStyle name="20% - Accent4 3 4 3 4 4" xfId="2044"/>
    <cellStyle name="20% - Accent4 3 4 3 4 5" xfId="38962"/>
    <cellStyle name="20% - Accent4 3 4 3 4 6" xfId="38963"/>
    <cellStyle name="20% - Accent4 3 4 3 5" xfId="2045"/>
    <cellStyle name="20% - Accent4 3 4 3 5 2" xfId="2046"/>
    <cellStyle name="20% - Accent4 3 4 3 6" xfId="2047"/>
    <cellStyle name="20% - Accent4 3 4 3 7" xfId="2048"/>
    <cellStyle name="20% - Accent4 3 4 3 8" xfId="38964"/>
    <cellStyle name="20% - Accent4 3 4 3 9" xfId="38965"/>
    <cellStyle name="20% - Accent4 3 4 4" xfId="2049"/>
    <cellStyle name="20% - Accent4 3 4 4 2" xfId="2050"/>
    <cellStyle name="20% - Accent4 3 4 4 2 2" xfId="2051"/>
    <cellStyle name="20% - Accent4 3 4 4 2 2 2" xfId="2052"/>
    <cellStyle name="20% - Accent4 3 4 4 2 3" xfId="2053"/>
    <cellStyle name="20% - Accent4 3 4 4 2 4" xfId="2054"/>
    <cellStyle name="20% - Accent4 3 4 4 2 5" xfId="38966"/>
    <cellStyle name="20% - Accent4 3 4 4 2 6" xfId="38967"/>
    <cellStyle name="20% - Accent4 3 4 4 3" xfId="2055"/>
    <cellStyle name="20% - Accent4 3 4 4 3 2" xfId="2056"/>
    <cellStyle name="20% - Accent4 3 4 4 4" xfId="2057"/>
    <cellStyle name="20% - Accent4 3 4 4 5" xfId="2058"/>
    <cellStyle name="20% - Accent4 3 4 4 6" xfId="38968"/>
    <cellStyle name="20% - Accent4 3 4 4 7" xfId="38969"/>
    <cellStyle name="20% - Accent4 3 4 5" xfId="2059"/>
    <cellStyle name="20% - Accent4 3 4 5 2" xfId="2060"/>
    <cellStyle name="20% - Accent4 3 4 5 2 2" xfId="2061"/>
    <cellStyle name="20% - Accent4 3 4 5 3" xfId="2062"/>
    <cellStyle name="20% - Accent4 3 4 5 4" xfId="2063"/>
    <cellStyle name="20% - Accent4 3 4 5 5" xfId="38970"/>
    <cellStyle name="20% - Accent4 3 4 5 6" xfId="38971"/>
    <cellStyle name="20% - Accent4 3 4 6" xfId="2064"/>
    <cellStyle name="20% - Accent4 3 4 6 2" xfId="2065"/>
    <cellStyle name="20% - Accent4 3 4 6 2 2" xfId="2066"/>
    <cellStyle name="20% - Accent4 3 4 6 3" xfId="2067"/>
    <cellStyle name="20% - Accent4 3 4 6 4" xfId="2068"/>
    <cellStyle name="20% - Accent4 3 4 6 5" xfId="38972"/>
    <cellStyle name="20% - Accent4 3 4 6 6" xfId="38973"/>
    <cellStyle name="20% - Accent4 3 4 7" xfId="2069"/>
    <cellStyle name="20% - Accent4 3 4 7 2" xfId="2070"/>
    <cellStyle name="20% - Accent4 3 4 7 2 2" xfId="2071"/>
    <cellStyle name="20% - Accent4 3 4 7 3" xfId="2072"/>
    <cellStyle name="20% - Accent4 3 4 7 4" xfId="2073"/>
    <cellStyle name="20% - Accent4 3 4 7 5" xfId="38974"/>
    <cellStyle name="20% - Accent4 3 4 7 6" xfId="38975"/>
    <cellStyle name="20% - Accent4 3 4 8" xfId="2074"/>
    <cellStyle name="20% - Accent4 3 4 8 2" xfId="2075"/>
    <cellStyle name="20% - Accent4 3 4 9" xfId="2076"/>
    <cellStyle name="20% - Accent4 3 5" xfId="2077"/>
    <cellStyle name="20% - Accent4 3 5 10" xfId="38976"/>
    <cellStyle name="20% - Accent4 3 5 11" xfId="38977"/>
    <cellStyle name="20% - Accent4 3 5 2" xfId="2078"/>
    <cellStyle name="20% - Accent4 3 5 2 2" xfId="2079"/>
    <cellStyle name="20% - Accent4 3 5 2 2 2" xfId="2080"/>
    <cellStyle name="20% - Accent4 3 5 2 2 2 2" xfId="2081"/>
    <cellStyle name="20% - Accent4 3 5 2 2 3" xfId="2082"/>
    <cellStyle name="20% - Accent4 3 5 2 2 4" xfId="2083"/>
    <cellStyle name="20% - Accent4 3 5 2 2 5" xfId="38978"/>
    <cellStyle name="20% - Accent4 3 5 2 2 6" xfId="38979"/>
    <cellStyle name="20% - Accent4 3 5 2 3" xfId="2084"/>
    <cellStyle name="20% - Accent4 3 5 2 3 2" xfId="2085"/>
    <cellStyle name="20% - Accent4 3 5 2 4" xfId="2086"/>
    <cellStyle name="20% - Accent4 3 5 2 5" xfId="2087"/>
    <cellStyle name="20% - Accent4 3 5 2 6" xfId="38980"/>
    <cellStyle name="20% - Accent4 3 5 2 7" xfId="38981"/>
    <cellStyle name="20% - Accent4 3 5 3" xfId="2088"/>
    <cellStyle name="20% - Accent4 3 5 3 2" xfId="2089"/>
    <cellStyle name="20% - Accent4 3 5 3 2 2" xfId="2090"/>
    <cellStyle name="20% - Accent4 3 5 3 2 2 2" xfId="2091"/>
    <cellStyle name="20% - Accent4 3 5 3 2 3" xfId="2092"/>
    <cellStyle name="20% - Accent4 3 5 3 2 4" xfId="2093"/>
    <cellStyle name="20% - Accent4 3 5 3 2 5" xfId="38982"/>
    <cellStyle name="20% - Accent4 3 5 3 2 6" xfId="38983"/>
    <cellStyle name="20% - Accent4 3 5 3 3" xfId="2094"/>
    <cellStyle name="20% - Accent4 3 5 3 3 2" xfId="2095"/>
    <cellStyle name="20% - Accent4 3 5 3 4" xfId="2096"/>
    <cellStyle name="20% - Accent4 3 5 3 5" xfId="2097"/>
    <cellStyle name="20% - Accent4 3 5 3 6" xfId="38984"/>
    <cellStyle name="20% - Accent4 3 5 3 7" xfId="38985"/>
    <cellStyle name="20% - Accent4 3 5 4" xfId="2098"/>
    <cellStyle name="20% - Accent4 3 5 4 2" xfId="2099"/>
    <cellStyle name="20% - Accent4 3 5 4 2 2" xfId="2100"/>
    <cellStyle name="20% - Accent4 3 5 4 3" xfId="2101"/>
    <cellStyle name="20% - Accent4 3 5 4 4" xfId="2102"/>
    <cellStyle name="20% - Accent4 3 5 4 5" xfId="38986"/>
    <cellStyle name="20% - Accent4 3 5 4 6" xfId="38987"/>
    <cellStyle name="20% - Accent4 3 5 5" xfId="2103"/>
    <cellStyle name="20% - Accent4 3 5 5 2" xfId="2104"/>
    <cellStyle name="20% - Accent4 3 5 5 2 2" xfId="2105"/>
    <cellStyle name="20% - Accent4 3 5 5 3" xfId="2106"/>
    <cellStyle name="20% - Accent4 3 5 5 4" xfId="2107"/>
    <cellStyle name="20% - Accent4 3 5 5 5" xfId="38988"/>
    <cellStyle name="20% - Accent4 3 5 5 6" xfId="38989"/>
    <cellStyle name="20% - Accent4 3 5 6" xfId="2108"/>
    <cellStyle name="20% - Accent4 3 5 6 2" xfId="2109"/>
    <cellStyle name="20% - Accent4 3 5 6 2 2" xfId="2110"/>
    <cellStyle name="20% - Accent4 3 5 6 3" xfId="2111"/>
    <cellStyle name="20% - Accent4 3 5 6 4" xfId="2112"/>
    <cellStyle name="20% - Accent4 3 5 6 5" xfId="38990"/>
    <cellStyle name="20% - Accent4 3 5 6 6" xfId="38991"/>
    <cellStyle name="20% - Accent4 3 5 7" xfId="2113"/>
    <cellStyle name="20% - Accent4 3 5 7 2" xfId="2114"/>
    <cellStyle name="20% - Accent4 3 5 8" xfId="2115"/>
    <cellStyle name="20% - Accent4 3 5 9" xfId="2116"/>
    <cellStyle name="20% - Accent4 3 6" xfId="2117"/>
    <cellStyle name="20% - Accent4 3 6 2" xfId="2118"/>
    <cellStyle name="20% - Accent4 3 6 2 2" xfId="2119"/>
    <cellStyle name="20% - Accent4 3 6 2 2 2" xfId="2120"/>
    <cellStyle name="20% - Accent4 3 6 2 3" xfId="2121"/>
    <cellStyle name="20% - Accent4 3 6 2 4" xfId="2122"/>
    <cellStyle name="20% - Accent4 3 6 2 5" xfId="38992"/>
    <cellStyle name="20% - Accent4 3 6 2 6" xfId="38993"/>
    <cellStyle name="20% - Accent4 3 6 3" xfId="2123"/>
    <cellStyle name="20% - Accent4 3 6 3 2" xfId="2124"/>
    <cellStyle name="20% - Accent4 3 6 4" xfId="2125"/>
    <cellStyle name="20% - Accent4 3 6 5" xfId="2126"/>
    <cellStyle name="20% - Accent4 3 6 6" xfId="38994"/>
    <cellStyle name="20% - Accent4 3 6 7" xfId="38995"/>
    <cellStyle name="20% - Accent4 3 7" xfId="2127"/>
    <cellStyle name="20% - Accent4 3 7 2" xfId="2128"/>
    <cellStyle name="20% - Accent4 3 7 2 2" xfId="2129"/>
    <cellStyle name="20% - Accent4 3 7 2 2 2" xfId="2130"/>
    <cellStyle name="20% - Accent4 3 7 2 3" xfId="2131"/>
    <cellStyle name="20% - Accent4 3 7 2 4" xfId="2132"/>
    <cellStyle name="20% - Accent4 3 7 2 5" xfId="38996"/>
    <cellStyle name="20% - Accent4 3 7 2 6" xfId="38997"/>
    <cellStyle name="20% - Accent4 3 7 3" xfId="2133"/>
    <cellStyle name="20% - Accent4 3 7 3 2" xfId="2134"/>
    <cellStyle name="20% - Accent4 3 7 4" xfId="2135"/>
    <cellStyle name="20% - Accent4 3 7 5" xfId="2136"/>
    <cellStyle name="20% - Accent4 3 7 6" xfId="38998"/>
    <cellStyle name="20% - Accent4 3 7 7" xfId="38999"/>
    <cellStyle name="20% - Accent4 3 8" xfId="2137"/>
    <cellStyle name="20% - Accent4 3 8 2" xfId="2138"/>
    <cellStyle name="20% - Accent4 3 8 2 2" xfId="2139"/>
    <cellStyle name="20% - Accent4 3 8 3" xfId="2140"/>
    <cellStyle name="20% - Accent4 3 8 4" xfId="2141"/>
    <cellStyle name="20% - Accent4 3 8 5" xfId="39000"/>
    <cellStyle name="20% - Accent4 3 8 6" xfId="39001"/>
    <cellStyle name="20% - Accent4 3 9" xfId="2142"/>
    <cellStyle name="20% - Accent4 3 9 2" xfId="2143"/>
    <cellStyle name="20% - Accent4 3 9 2 2" xfId="2144"/>
    <cellStyle name="20% - Accent4 3 9 3" xfId="2145"/>
    <cellStyle name="20% - Accent4 3 9 4" xfId="2146"/>
    <cellStyle name="20% - Accent4 3 9 5" xfId="39002"/>
    <cellStyle name="20% - Accent4 3 9 6" xfId="39003"/>
    <cellStyle name="20% - Accent4 4" xfId="2147"/>
    <cellStyle name="20% - Accent4 4 10" xfId="2148"/>
    <cellStyle name="20% - Accent4 4 11" xfId="2149"/>
    <cellStyle name="20% - Accent4 4 12" xfId="39004"/>
    <cellStyle name="20% - Accent4 4 13" xfId="39005"/>
    <cellStyle name="20% - Accent4 4 2" xfId="2150"/>
    <cellStyle name="20% - Accent4 4 2 10" xfId="39006"/>
    <cellStyle name="20% - Accent4 4 2 11" xfId="39007"/>
    <cellStyle name="20% - Accent4 4 2 2" xfId="2151"/>
    <cellStyle name="20% - Accent4 4 2 2 10" xfId="39008"/>
    <cellStyle name="20% - Accent4 4 2 2 2" xfId="2152"/>
    <cellStyle name="20% - Accent4 4 2 2 2 2" xfId="2153"/>
    <cellStyle name="20% - Accent4 4 2 2 2 2 2" xfId="2154"/>
    <cellStyle name="20% - Accent4 4 2 2 2 2 3" xfId="39009"/>
    <cellStyle name="20% - Accent4 4 2 2 2 3" xfId="2155"/>
    <cellStyle name="20% - Accent4 4 2 2 2 4" xfId="39010"/>
    <cellStyle name="20% - Accent4 4 2 2 3" xfId="2156"/>
    <cellStyle name="20% - Accent4 4 2 2 3 2" xfId="2157"/>
    <cellStyle name="20% - Accent4 4 2 2 3 3" xfId="39011"/>
    <cellStyle name="20% - Accent4 4 2 2 4" xfId="2158"/>
    <cellStyle name="20% - Accent4 4 2 2 4 2" xfId="2159"/>
    <cellStyle name="20% - Accent4 4 2 2 4 2 2" xfId="2160"/>
    <cellStyle name="20% - Accent4 4 2 2 4 3" xfId="2161"/>
    <cellStyle name="20% - Accent4 4 2 2 4 4" xfId="2162"/>
    <cellStyle name="20% - Accent4 4 2 2 4 5" xfId="39012"/>
    <cellStyle name="20% - Accent4 4 2 2 4 6" xfId="39013"/>
    <cellStyle name="20% - Accent4 4 2 2 5" xfId="2163"/>
    <cellStyle name="20% - Accent4 4 2 2 5 2" xfId="2164"/>
    <cellStyle name="20% - Accent4 4 2 2 5 3" xfId="39014"/>
    <cellStyle name="20% - Accent4 4 2 2 6" xfId="2165"/>
    <cellStyle name="20% - Accent4 4 2 2 6 2" xfId="2166"/>
    <cellStyle name="20% - Accent4 4 2 2 7" xfId="2167"/>
    <cellStyle name="20% - Accent4 4 2 2 8" xfId="2168"/>
    <cellStyle name="20% - Accent4 4 2 2 9" xfId="39015"/>
    <cellStyle name="20% - Accent4 4 2 3" xfId="2169"/>
    <cellStyle name="20% - Accent4 4 2 3 2" xfId="2170"/>
    <cellStyle name="20% - Accent4 4 2 3 2 2" xfId="2171"/>
    <cellStyle name="20% - Accent4 4 2 3 2 3" xfId="39016"/>
    <cellStyle name="20% - Accent4 4 2 3 3" xfId="2172"/>
    <cellStyle name="20% - Accent4 4 2 3 4" xfId="39017"/>
    <cellStyle name="20% - Accent4 4 2 4" xfId="2173"/>
    <cellStyle name="20% - Accent4 4 2 4 2" xfId="2174"/>
    <cellStyle name="20% - Accent4 4 2 4 3" xfId="39018"/>
    <cellStyle name="20% - Accent4 4 2 5" xfId="2175"/>
    <cellStyle name="20% - Accent4 4 2 5 2" xfId="2176"/>
    <cellStyle name="20% - Accent4 4 2 5 2 2" xfId="2177"/>
    <cellStyle name="20% - Accent4 4 2 5 3" xfId="2178"/>
    <cellStyle name="20% - Accent4 4 2 5 4" xfId="2179"/>
    <cellStyle name="20% - Accent4 4 2 5 5" xfId="39019"/>
    <cellStyle name="20% - Accent4 4 2 5 6" xfId="39020"/>
    <cellStyle name="20% - Accent4 4 2 6" xfId="2180"/>
    <cellStyle name="20% - Accent4 4 2 6 2" xfId="2181"/>
    <cellStyle name="20% - Accent4 4 2 6 3" xfId="39021"/>
    <cellStyle name="20% - Accent4 4 2 7" xfId="2182"/>
    <cellStyle name="20% - Accent4 4 2 7 2" xfId="2183"/>
    <cellStyle name="20% - Accent4 4 2 8" xfId="2184"/>
    <cellStyle name="20% - Accent4 4 2 9" xfId="2185"/>
    <cellStyle name="20% - Accent4 4 3" xfId="2186"/>
    <cellStyle name="20% - Accent4 4 3 2" xfId="2187"/>
    <cellStyle name="20% - Accent4 4 3 3" xfId="2188"/>
    <cellStyle name="20% - Accent4 4 3 3 2" xfId="2189"/>
    <cellStyle name="20% - Accent4 4 3 3 2 2" xfId="2190"/>
    <cellStyle name="20% - Accent4 4 3 3 3" xfId="2191"/>
    <cellStyle name="20% - Accent4 4 3 3 4" xfId="2192"/>
    <cellStyle name="20% - Accent4 4 3 3 5" xfId="39022"/>
    <cellStyle name="20% - Accent4 4 3 3 6" xfId="39023"/>
    <cellStyle name="20% - Accent4 4 3 4" xfId="2193"/>
    <cellStyle name="20% - Accent4 4 3 4 2" xfId="2194"/>
    <cellStyle name="20% - Accent4 4 3 5" xfId="2195"/>
    <cellStyle name="20% - Accent4 4 3 6" xfId="2196"/>
    <cellStyle name="20% - Accent4 4 3 7" xfId="39024"/>
    <cellStyle name="20% - Accent4 4 3 8" xfId="39025"/>
    <cellStyle name="20% - Accent4 4 4" xfId="2197"/>
    <cellStyle name="20% - Accent4 4 4 2" xfId="2198"/>
    <cellStyle name="20% - Accent4 4 4 2 2" xfId="2199"/>
    <cellStyle name="20% - Accent4 4 4 2 3" xfId="39026"/>
    <cellStyle name="20% - Accent4 4 4 3" xfId="2200"/>
    <cellStyle name="20% - Accent4 4 4 3 2" xfId="2201"/>
    <cellStyle name="20% - Accent4 4 4 3 3" xfId="39027"/>
    <cellStyle name="20% - Accent4 4 4 4" xfId="2202"/>
    <cellStyle name="20% - Accent4 4 4 4 2" xfId="2203"/>
    <cellStyle name="20% - Accent4 4 4 4 3" xfId="39028"/>
    <cellStyle name="20% - Accent4 4 4 5" xfId="2204"/>
    <cellStyle name="20% - Accent4 4 4 6" xfId="39029"/>
    <cellStyle name="20% - Accent4 4 5" xfId="2205"/>
    <cellStyle name="20% - Accent4 4 6" xfId="2206"/>
    <cellStyle name="20% - Accent4 4 6 2" xfId="2207"/>
    <cellStyle name="20% - Accent4 4 6 2 2" xfId="2208"/>
    <cellStyle name="20% - Accent4 4 6 3" xfId="2209"/>
    <cellStyle name="20% - Accent4 4 6 4" xfId="2210"/>
    <cellStyle name="20% - Accent4 4 6 5" xfId="39030"/>
    <cellStyle name="20% - Accent4 4 6 6" xfId="39031"/>
    <cellStyle name="20% - Accent4 4 7" xfId="2211"/>
    <cellStyle name="20% - Accent4 4 7 2" xfId="2212"/>
    <cellStyle name="20% - Accent4 4 8" xfId="2213"/>
    <cellStyle name="20% - Accent4 4 8 2" xfId="2214"/>
    <cellStyle name="20% - Accent4 4 9" xfId="2215"/>
    <cellStyle name="20% - Accent4 5" xfId="2216"/>
    <cellStyle name="20% - Accent4 5 10" xfId="2217"/>
    <cellStyle name="20% - Accent4 5 11" xfId="39032"/>
    <cellStyle name="20% - Accent4 5 12" xfId="39033"/>
    <cellStyle name="20% - Accent4 5 2" xfId="2218"/>
    <cellStyle name="20% - Accent4 5 2 10" xfId="39034"/>
    <cellStyle name="20% - Accent4 5 2 11" xfId="39035"/>
    <cellStyle name="20% - Accent4 5 2 2" xfId="2219"/>
    <cellStyle name="20% - Accent4 5 2 2 2" xfId="2220"/>
    <cellStyle name="20% - Accent4 5 2 2 2 2" xfId="2221"/>
    <cellStyle name="20% - Accent4 5 2 2 2 2 2" xfId="2222"/>
    <cellStyle name="20% - Accent4 5 2 2 2 3" xfId="2223"/>
    <cellStyle name="20% - Accent4 5 2 2 2 4" xfId="2224"/>
    <cellStyle name="20% - Accent4 5 2 2 2 5" xfId="39036"/>
    <cellStyle name="20% - Accent4 5 2 2 2 6" xfId="39037"/>
    <cellStyle name="20% - Accent4 5 2 2 3" xfId="2225"/>
    <cellStyle name="20% - Accent4 5 2 2 3 2" xfId="2226"/>
    <cellStyle name="20% - Accent4 5 2 2 4" xfId="2227"/>
    <cellStyle name="20% - Accent4 5 2 2 5" xfId="2228"/>
    <cellStyle name="20% - Accent4 5 2 2 6" xfId="39038"/>
    <cellStyle name="20% - Accent4 5 2 2 7" xfId="39039"/>
    <cellStyle name="20% - Accent4 5 2 3" xfId="2229"/>
    <cellStyle name="20% - Accent4 5 2 3 2" xfId="2230"/>
    <cellStyle name="20% - Accent4 5 2 3 2 2" xfId="2231"/>
    <cellStyle name="20% - Accent4 5 2 3 2 3" xfId="39040"/>
    <cellStyle name="20% - Accent4 5 2 3 3" xfId="2232"/>
    <cellStyle name="20% - Accent4 5 2 3 4" xfId="39041"/>
    <cellStyle name="20% - Accent4 5 2 4" xfId="2233"/>
    <cellStyle name="20% - Accent4 5 2 4 2" xfId="2234"/>
    <cellStyle name="20% - Accent4 5 2 4 3" xfId="39042"/>
    <cellStyle name="20% - Accent4 5 2 5" xfId="2235"/>
    <cellStyle name="20% - Accent4 5 2 5 2" xfId="2236"/>
    <cellStyle name="20% - Accent4 5 2 5 2 2" xfId="2237"/>
    <cellStyle name="20% - Accent4 5 2 5 3" xfId="2238"/>
    <cellStyle name="20% - Accent4 5 2 5 4" xfId="2239"/>
    <cellStyle name="20% - Accent4 5 2 5 5" xfId="39043"/>
    <cellStyle name="20% - Accent4 5 2 5 6" xfId="39044"/>
    <cellStyle name="20% - Accent4 5 2 6" xfId="2240"/>
    <cellStyle name="20% - Accent4 5 2 6 2" xfId="2241"/>
    <cellStyle name="20% - Accent4 5 2 6 3" xfId="39045"/>
    <cellStyle name="20% - Accent4 5 2 7" xfId="2242"/>
    <cellStyle name="20% - Accent4 5 2 7 2" xfId="2243"/>
    <cellStyle name="20% - Accent4 5 2 8" xfId="2244"/>
    <cellStyle name="20% - Accent4 5 2 9" xfId="2245"/>
    <cellStyle name="20% - Accent4 5 3" xfId="2246"/>
    <cellStyle name="20% - Accent4 5 3 10" xfId="39046"/>
    <cellStyle name="20% - Accent4 5 3 2" xfId="2247"/>
    <cellStyle name="20% - Accent4 5 3 2 2" xfId="2248"/>
    <cellStyle name="20% - Accent4 5 3 2 2 2" xfId="2249"/>
    <cellStyle name="20% - Accent4 5 3 2 2 2 2" xfId="2250"/>
    <cellStyle name="20% - Accent4 5 3 2 2 3" xfId="2251"/>
    <cellStyle name="20% - Accent4 5 3 2 2 4" xfId="2252"/>
    <cellStyle name="20% - Accent4 5 3 2 2 5" xfId="39047"/>
    <cellStyle name="20% - Accent4 5 3 2 2 6" xfId="39048"/>
    <cellStyle name="20% - Accent4 5 3 2 3" xfId="2253"/>
    <cellStyle name="20% - Accent4 5 3 2 3 2" xfId="2254"/>
    <cellStyle name="20% - Accent4 5 3 2 4" xfId="2255"/>
    <cellStyle name="20% - Accent4 5 3 2 5" xfId="2256"/>
    <cellStyle name="20% - Accent4 5 3 2 6" xfId="39049"/>
    <cellStyle name="20% - Accent4 5 3 2 7" xfId="39050"/>
    <cellStyle name="20% - Accent4 5 3 3" xfId="2257"/>
    <cellStyle name="20% - Accent4 5 3 3 2" xfId="2258"/>
    <cellStyle name="20% - Accent4 5 3 3 2 2" xfId="2259"/>
    <cellStyle name="20% - Accent4 5 3 3 3" xfId="2260"/>
    <cellStyle name="20% - Accent4 5 3 3 4" xfId="2261"/>
    <cellStyle name="20% - Accent4 5 3 3 5" xfId="39051"/>
    <cellStyle name="20% - Accent4 5 3 3 6" xfId="39052"/>
    <cellStyle name="20% - Accent4 5 3 4" xfId="2262"/>
    <cellStyle name="20% - Accent4 5 3 4 2" xfId="2263"/>
    <cellStyle name="20% - Accent4 5 3 4 2 2" xfId="2264"/>
    <cellStyle name="20% - Accent4 5 3 4 3" xfId="2265"/>
    <cellStyle name="20% - Accent4 5 3 4 4" xfId="2266"/>
    <cellStyle name="20% - Accent4 5 3 4 5" xfId="39053"/>
    <cellStyle name="20% - Accent4 5 3 4 6" xfId="39054"/>
    <cellStyle name="20% - Accent4 5 3 5" xfId="2267"/>
    <cellStyle name="20% - Accent4 5 3 5 2" xfId="2268"/>
    <cellStyle name="20% - Accent4 5 3 5 2 2" xfId="2269"/>
    <cellStyle name="20% - Accent4 5 3 5 3" xfId="2270"/>
    <cellStyle name="20% - Accent4 5 3 5 4" xfId="2271"/>
    <cellStyle name="20% - Accent4 5 3 5 5" xfId="39055"/>
    <cellStyle name="20% - Accent4 5 3 5 6" xfId="39056"/>
    <cellStyle name="20% - Accent4 5 3 6" xfId="2272"/>
    <cellStyle name="20% - Accent4 5 3 6 2" xfId="2273"/>
    <cellStyle name="20% - Accent4 5 3 7" xfId="2274"/>
    <cellStyle name="20% - Accent4 5 3 8" xfId="2275"/>
    <cellStyle name="20% - Accent4 5 3 9" xfId="39057"/>
    <cellStyle name="20% - Accent4 5 4" xfId="2276"/>
    <cellStyle name="20% - Accent4 5 4 2" xfId="2277"/>
    <cellStyle name="20% - Accent4 5 4 2 2" xfId="2278"/>
    <cellStyle name="20% - Accent4 5 4 2 2 2" xfId="2279"/>
    <cellStyle name="20% - Accent4 5 4 2 3" xfId="2280"/>
    <cellStyle name="20% - Accent4 5 4 2 4" xfId="2281"/>
    <cellStyle name="20% - Accent4 5 4 2 5" xfId="39058"/>
    <cellStyle name="20% - Accent4 5 4 2 6" xfId="39059"/>
    <cellStyle name="20% - Accent4 5 4 3" xfId="2282"/>
    <cellStyle name="20% - Accent4 5 4 3 2" xfId="2283"/>
    <cellStyle name="20% - Accent4 5 4 4" xfId="2284"/>
    <cellStyle name="20% - Accent4 5 4 5" xfId="2285"/>
    <cellStyle name="20% - Accent4 5 4 6" xfId="39060"/>
    <cellStyle name="20% - Accent4 5 4 7" xfId="39061"/>
    <cellStyle name="20% - Accent4 5 5" xfId="2286"/>
    <cellStyle name="20% - Accent4 5 5 2" xfId="2287"/>
    <cellStyle name="20% - Accent4 5 5 2 2" xfId="2288"/>
    <cellStyle name="20% - Accent4 5 5 3" xfId="2289"/>
    <cellStyle name="20% - Accent4 5 5 4" xfId="2290"/>
    <cellStyle name="20% - Accent4 5 5 5" xfId="39062"/>
    <cellStyle name="20% - Accent4 5 5 6" xfId="39063"/>
    <cellStyle name="20% - Accent4 5 6" xfId="2291"/>
    <cellStyle name="20% - Accent4 5 6 2" xfId="2292"/>
    <cellStyle name="20% - Accent4 5 6 2 2" xfId="2293"/>
    <cellStyle name="20% - Accent4 5 6 3" xfId="2294"/>
    <cellStyle name="20% - Accent4 5 6 4" xfId="2295"/>
    <cellStyle name="20% - Accent4 5 6 5" xfId="39064"/>
    <cellStyle name="20% - Accent4 5 6 6" xfId="39065"/>
    <cellStyle name="20% - Accent4 5 7" xfId="2296"/>
    <cellStyle name="20% - Accent4 5 7 2" xfId="2297"/>
    <cellStyle name="20% - Accent4 5 7 2 2" xfId="2298"/>
    <cellStyle name="20% - Accent4 5 7 3" xfId="2299"/>
    <cellStyle name="20% - Accent4 5 7 4" xfId="2300"/>
    <cellStyle name="20% - Accent4 5 7 5" xfId="39066"/>
    <cellStyle name="20% - Accent4 5 7 6" xfId="39067"/>
    <cellStyle name="20% - Accent4 5 8" xfId="2301"/>
    <cellStyle name="20% - Accent4 5 8 2" xfId="2302"/>
    <cellStyle name="20% - Accent4 5 9" xfId="2303"/>
    <cellStyle name="20% - Accent4 6" xfId="2304"/>
    <cellStyle name="20% - Accent4 6 10" xfId="39068"/>
    <cellStyle name="20% - Accent4 6 11" xfId="39069"/>
    <cellStyle name="20% - Accent4 6 2" xfId="2305"/>
    <cellStyle name="20% - Accent4 6 2 2" xfId="2306"/>
    <cellStyle name="20% - Accent4 6 2 2 2" xfId="2307"/>
    <cellStyle name="20% - Accent4 6 2 2 2 2" xfId="2308"/>
    <cellStyle name="20% - Accent4 6 2 2 3" xfId="2309"/>
    <cellStyle name="20% - Accent4 6 2 2 4" xfId="2310"/>
    <cellStyle name="20% - Accent4 6 2 2 5" xfId="39070"/>
    <cellStyle name="20% - Accent4 6 2 2 6" xfId="39071"/>
    <cellStyle name="20% - Accent4 6 2 3" xfId="2311"/>
    <cellStyle name="20% - Accent4 6 2 3 2" xfId="2312"/>
    <cellStyle name="20% - Accent4 6 2 4" xfId="2313"/>
    <cellStyle name="20% - Accent4 6 2 5" xfId="2314"/>
    <cellStyle name="20% - Accent4 6 2 6" xfId="39072"/>
    <cellStyle name="20% - Accent4 6 2 7" xfId="39073"/>
    <cellStyle name="20% - Accent4 6 3" xfId="2315"/>
    <cellStyle name="20% - Accent4 6 3 2" xfId="2316"/>
    <cellStyle name="20% - Accent4 6 3 2 2" xfId="2317"/>
    <cellStyle name="20% - Accent4 6 3 2 2 2" xfId="2318"/>
    <cellStyle name="20% - Accent4 6 3 2 3" xfId="2319"/>
    <cellStyle name="20% - Accent4 6 3 2 4" xfId="2320"/>
    <cellStyle name="20% - Accent4 6 3 2 5" xfId="39074"/>
    <cellStyle name="20% - Accent4 6 3 2 6" xfId="39075"/>
    <cellStyle name="20% - Accent4 6 3 3" xfId="2321"/>
    <cellStyle name="20% - Accent4 6 3 3 2" xfId="2322"/>
    <cellStyle name="20% - Accent4 6 3 4" xfId="2323"/>
    <cellStyle name="20% - Accent4 6 3 5" xfId="2324"/>
    <cellStyle name="20% - Accent4 6 3 6" xfId="39076"/>
    <cellStyle name="20% - Accent4 6 3 7" xfId="39077"/>
    <cellStyle name="20% - Accent4 6 4" xfId="2325"/>
    <cellStyle name="20% - Accent4 6 4 2" xfId="2326"/>
    <cellStyle name="20% - Accent4 6 4 2 2" xfId="2327"/>
    <cellStyle name="20% - Accent4 6 4 3" xfId="2328"/>
    <cellStyle name="20% - Accent4 6 4 4" xfId="2329"/>
    <cellStyle name="20% - Accent4 6 4 5" xfId="39078"/>
    <cellStyle name="20% - Accent4 6 4 6" xfId="39079"/>
    <cellStyle name="20% - Accent4 6 5" xfId="2330"/>
    <cellStyle name="20% - Accent4 6 5 2" xfId="2331"/>
    <cellStyle name="20% - Accent4 6 5 2 2" xfId="2332"/>
    <cellStyle name="20% - Accent4 6 5 3" xfId="2333"/>
    <cellStyle name="20% - Accent4 6 5 4" xfId="2334"/>
    <cellStyle name="20% - Accent4 6 5 5" xfId="39080"/>
    <cellStyle name="20% - Accent4 6 5 6" xfId="39081"/>
    <cellStyle name="20% - Accent4 6 6" xfId="2335"/>
    <cellStyle name="20% - Accent4 6 6 2" xfId="2336"/>
    <cellStyle name="20% - Accent4 6 6 2 2" xfId="2337"/>
    <cellStyle name="20% - Accent4 6 6 3" xfId="2338"/>
    <cellStyle name="20% - Accent4 6 6 4" xfId="2339"/>
    <cellStyle name="20% - Accent4 6 6 5" xfId="39082"/>
    <cellStyle name="20% - Accent4 6 6 6" xfId="39083"/>
    <cellStyle name="20% - Accent4 6 7" xfId="2340"/>
    <cellStyle name="20% - Accent4 6 7 2" xfId="2341"/>
    <cellStyle name="20% - Accent4 6 8" xfId="2342"/>
    <cellStyle name="20% - Accent4 6 9" xfId="2343"/>
    <cellStyle name="20% - Accent4 7" xfId="2344"/>
    <cellStyle name="20% - Accent4 7 10" xfId="39084"/>
    <cellStyle name="20% - Accent4 7 11" xfId="39085"/>
    <cellStyle name="20% - Accent4 7 2" xfId="2345"/>
    <cellStyle name="20% - Accent4 7 2 2" xfId="2346"/>
    <cellStyle name="20% - Accent4 7 2 2 2" xfId="2347"/>
    <cellStyle name="20% - Accent4 7 2 2 2 2" xfId="2348"/>
    <cellStyle name="20% - Accent4 7 2 2 3" xfId="2349"/>
    <cellStyle name="20% - Accent4 7 2 2 4" xfId="2350"/>
    <cellStyle name="20% - Accent4 7 2 2 5" xfId="39086"/>
    <cellStyle name="20% - Accent4 7 2 2 6" xfId="39087"/>
    <cellStyle name="20% - Accent4 7 2 3" xfId="2351"/>
    <cellStyle name="20% - Accent4 7 2 3 2" xfId="2352"/>
    <cellStyle name="20% - Accent4 7 2 4" xfId="2353"/>
    <cellStyle name="20% - Accent4 7 2 5" xfId="2354"/>
    <cellStyle name="20% - Accent4 7 2 6" xfId="39088"/>
    <cellStyle name="20% - Accent4 7 2 7" xfId="39089"/>
    <cellStyle name="20% - Accent4 7 3" xfId="2355"/>
    <cellStyle name="20% - Accent4 7 3 2" xfId="2356"/>
    <cellStyle name="20% - Accent4 7 3 2 2" xfId="2357"/>
    <cellStyle name="20% - Accent4 7 3 2 2 2" xfId="2358"/>
    <cellStyle name="20% - Accent4 7 3 2 3" xfId="2359"/>
    <cellStyle name="20% - Accent4 7 3 2 4" xfId="2360"/>
    <cellStyle name="20% - Accent4 7 3 2 5" xfId="39090"/>
    <cellStyle name="20% - Accent4 7 3 2 6" xfId="39091"/>
    <cellStyle name="20% - Accent4 7 3 3" xfId="2361"/>
    <cellStyle name="20% - Accent4 7 3 3 2" xfId="2362"/>
    <cellStyle name="20% - Accent4 7 3 4" xfId="2363"/>
    <cellStyle name="20% - Accent4 7 3 5" xfId="2364"/>
    <cellStyle name="20% - Accent4 7 3 6" xfId="39092"/>
    <cellStyle name="20% - Accent4 7 3 7" xfId="39093"/>
    <cellStyle name="20% - Accent4 7 4" xfId="2365"/>
    <cellStyle name="20% - Accent4 7 4 2" xfId="2366"/>
    <cellStyle name="20% - Accent4 7 4 2 2" xfId="2367"/>
    <cellStyle name="20% - Accent4 7 4 3" xfId="2368"/>
    <cellStyle name="20% - Accent4 7 4 4" xfId="2369"/>
    <cellStyle name="20% - Accent4 7 4 5" xfId="39094"/>
    <cellStyle name="20% - Accent4 7 4 6" xfId="39095"/>
    <cellStyle name="20% - Accent4 7 5" xfId="2370"/>
    <cellStyle name="20% - Accent4 7 5 2" xfId="2371"/>
    <cellStyle name="20% - Accent4 7 5 2 2" xfId="2372"/>
    <cellStyle name="20% - Accent4 7 5 3" xfId="2373"/>
    <cellStyle name="20% - Accent4 7 5 4" xfId="2374"/>
    <cellStyle name="20% - Accent4 7 5 5" xfId="39096"/>
    <cellStyle name="20% - Accent4 7 5 6" xfId="39097"/>
    <cellStyle name="20% - Accent4 7 6" xfId="2375"/>
    <cellStyle name="20% - Accent4 7 6 2" xfId="2376"/>
    <cellStyle name="20% - Accent4 7 6 2 2" xfId="2377"/>
    <cellStyle name="20% - Accent4 7 6 3" xfId="2378"/>
    <cellStyle name="20% - Accent4 7 6 4" xfId="2379"/>
    <cellStyle name="20% - Accent4 7 6 5" xfId="39098"/>
    <cellStyle name="20% - Accent4 7 6 6" xfId="39099"/>
    <cellStyle name="20% - Accent4 7 7" xfId="2380"/>
    <cellStyle name="20% - Accent4 7 7 2" xfId="2381"/>
    <cellStyle name="20% - Accent4 7 8" xfId="2382"/>
    <cellStyle name="20% - Accent4 7 9" xfId="2383"/>
    <cellStyle name="20% - Accent4 8" xfId="2384"/>
    <cellStyle name="20% - Accent4 8 2" xfId="2385"/>
    <cellStyle name="20% - Accent4 8 2 2" xfId="2386"/>
    <cellStyle name="20% - Accent4 8 2 2 2" xfId="2387"/>
    <cellStyle name="20% - Accent4 8 2 3" xfId="2388"/>
    <cellStyle name="20% - Accent4 8 2 4" xfId="2389"/>
    <cellStyle name="20% - Accent4 8 2 5" xfId="39100"/>
    <cellStyle name="20% - Accent4 8 2 6" xfId="39101"/>
    <cellStyle name="20% - Accent4 8 3" xfId="2390"/>
    <cellStyle name="20% - Accent4 8 3 2" xfId="2391"/>
    <cellStyle name="20% - Accent4 8 4" xfId="2392"/>
    <cellStyle name="20% - Accent4 8 5" xfId="2393"/>
    <cellStyle name="20% - Accent4 8 6" xfId="39102"/>
    <cellStyle name="20% - Accent4 8 7" xfId="39103"/>
    <cellStyle name="20% - Accent4 9" xfId="2394"/>
    <cellStyle name="20% - Accent4 9 2" xfId="2395"/>
    <cellStyle name="20% - Accent4 9 2 2" xfId="2396"/>
    <cellStyle name="20% - Accent4 9 2 2 2" xfId="2397"/>
    <cellStyle name="20% - Accent4 9 2 3" xfId="2398"/>
    <cellStyle name="20% - Accent4 9 2 4" xfId="2399"/>
    <cellStyle name="20% - Accent4 9 2 5" xfId="39104"/>
    <cellStyle name="20% - Accent4 9 2 6" xfId="39105"/>
    <cellStyle name="20% - Accent4 9 3" xfId="2400"/>
    <cellStyle name="20% - Accent4 9 3 2" xfId="2401"/>
    <cellStyle name="20% - Accent4 9 4" xfId="2402"/>
    <cellStyle name="20% - Accent4 9 5" xfId="2403"/>
    <cellStyle name="20% - Accent4 9 6" xfId="39106"/>
    <cellStyle name="20% - Accent4 9 7" xfId="39107"/>
    <cellStyle name="20% - Accent5 10" xfId="2404"/>
    <cellStyle name="20% - Accent5 10 2" xfId="2405"/>
    <cellStyle name="20% - Accent5 10 3" xfId="39108"/>
    <cellStyle name="20% - Accent5 11" xfId="2406"/>
    <cellStyle name="20% - Accent5 11 2" xfId="2407"/>
    <cellStyle name="20% - Accent5 11 3" xfId="39109"/>
    <cellStyle name="20% - Accent5 12" xfId="2408"/>
    <cellStyle name="20% - Accent5 12 2" xfId="2409"/>
    <cellStyle name="20% - Accent5 12 3" xfId="39110"/>
    <cellStyle name="20% - Accent5 13" xfId="2410"/>
    <cellStyle name="20% - Accent5 13 2" xfId="2411"/>
    <cellStyle name="20% - Accent5 2" xfId="2412"/>
    <cellStyle name="20% - Accent5 2 2" xfId="2413"/>
    <cellStyle name="20% - Accent5 2 2 2" xfId="2414"/>
    <cellStyle name="20% - Accent5 2 2 2 2" xfId="2415"/>
    <cellStyle name="20% - Accent5 2 2 2 2 2" xfId="2416"/>
    <cellStyle name="20% - Accent5 2 2 2 2 2 2" xfId="2417"/>
    <cellStyle name="20% - Accent5 2 2 2 2 2 2 2" xfId="2418"/>
    <cellStyle name="20% - Accent5 2 2 2 2 2 2 3" xfId="39111"/>
    <cellStyle name="20% - Accent5 2 2 2 2 2 3" xfId="2419"/>
    <cellStyle name="20% - Accent5 2 2 2 2 2 3 2" xfId="2420"/>
    <cellStyle name="20% - Accent5 2 2 2 2 2 3 3" xfId="39112"/>
    <cellStyle name="20% - Accent5 2 2 2 2 2 4" xfId="2421"/>
    <cellStyle name="20% - Accent5 2 2 2 2 2 4 2" xfId="2422"/>
    <cellStyle name="20% - Accent5 2 2 2 2 2 4 3" xfId="39113"/>
    <cellStyle name="20% - Accent5 2 2 2 2 2 5" xfId="2423"/>
    <cellStyle name="20% - Accent5 2 2 2 2 2 6" xfId="39114"/>
    <cellStyle name="20% - Accent5 2 2 2 2 3" xfId="2424"/>
    <cellStyle name="20% - Accent5 2 2 2 2 3 2" xfId="2425"/>
    <cellStyle name="20% - Accent5 2 2 2 2 3 3" xfId="39115"/>
    <cellStyle name="20% - Accent5 2 2 2 2 4" xfId="2426"/>
    <cellStyle name="20% - Accent5 2 2 2 2 4 2" xfId="2427"/>
    <cellStyle name="20% - Accent5 2 2 2 2 4 3" xfId="39116"/>
    <cellStyle name="20% - Accent5 2 2 2 2 5" xfId="2428"/>
    <cellStyle name="20% - Accent5 2 2 2 2 5 2" xfId="2429"/>
    <cellStyle name="20% - Accent5 2 2 2 2 5 3" xfId="39117"/>
    <cellStyle name="20% - Accent5 2 2 2 2 6" xfId="2430"/>
    <cellStyle name="20% - Accent5 2 2 2 2 7" xfId="39118"/>
    <cellStyle name="20% - Accent5 2 2 2 3" xfId="2431"/>
    <cellStyle name="20% - Accent5 2 2 2 3 2" xfId="2432"/>
    <cellStyle name="20% - Accent5 2 2 2 3 2 2" xfId="2433"/>
    <cellStyle name="20% - Accent5 2 2 2 3 2 3" xfId="39119"/>
    <cellStyle name="20% - Accent5 2 2 2 3 3" xfId="2434"/>
    <cellStyle name="20% - Accent5 2 2 2 3 3 2" xfId="2435"/>
    <cellStyle name="20% - Accent5 2 2 2 3 3 3" xfId="39120"/>
    <cellStyle name="20% - Accent5 2 2 2 3 4" xfId="2436"/>
    <cellStyle name="20% - Accent5 2 2 2 3 4 2" xfId="2437"/>
    <cellStyle name="20% - Accent5 2 2 2 3 4 3" xfId="39121"/>
    <cellStyle name="20% - Accent5 2 2 2 3 5" xfId="2438"/>
    <cellStyle name="20% - Accent5 2 2 2 3 6" xfId="39122"/>
    <cellStyle name="20% - Accent5 2 2 2 4" xfId="2439"/>
    <cellStyle name="20% - Accent5 2 2 2 4 2" xfId="2440"/>
    <cellStyle name="20% - Accent5 2 2 2 4 3" xfId="39123"/>
    <cellStyle name="20% - Accent5 2 2 2 5" xfId="2441"/>
    <cellStyle name="20% - Accent5 2 2 2 5 2" xfId="2442"/>
    <cellStyle name="20% - Accent5 2 2 2 5 3" xfId="39124"/>
    <cellStyle name="20% - Accent5 2 2 2 6" xfId="2443"/>
    <cellStyle name="20% - Accent5 2 2 2 6 2" xfId="2444"/>
    <cellStyle name="20% - Accent5 2 2 2 6 3" xfId="39125"/>
    <cellStyle name="20% - Accent5 2 2 2 7" xfId="2445"/>
    <cellStyle name="20% - Accent5 2 2 2 8" xfId="39126"/>
    <cellStyle name="20% - Accent5 2 2 3" xfId="2446"/>
    <cellStyle name="20% - Accent5 2 2 3 2" xfId="2447"/>
    <cellStyle name="20% - Accent5 2 2 3 2 2" xfId="2448"/>
    <cellStyle name="20% - Accent5 2 2 3 2 2 2" xfId="2449"/>
    <cellStyle name="20% - Accent5 2 2 3 2 2 3" xfId="39127"/>
    <cellStyle name="20% - Accent5 2 2 3 2 3" xfId="2450"/>
    <cellStyle name="20% - Accent5 2 2 3 2 3 2" xfId="2451"/>
    <cellStyle name="20% - Accent5 2 2 3 2 3 3" xfId="39128"/>
    <cellStyle name="20% - Accent5 2 2 3 2 4" xfId="2452"/>
    <cellStyle name="20% - Accent5 2 2 3 2 4 2" xfId="2453"/>
    <cellStyle name="20% - Accent5 2 2 3 2 4 3" xfId="39129"/>
    <cellStyle name="20% - Accent5 2 2 3 2 5" xfId="2454"/>
    <cellStyle name="20% - Accent5 2 2 3 2 6" xfId="39130"/>
    <cellStyle name="20% - Accent5 2 2 3 3" xfId="2455"/>
    <cellStyle name="20% - Accent5 2 2 3 3 2" xfId="2456"/>
    <cellStyle name="20% - Accent5 2 2 3 3 3" xfId="39131"/>
    <cellStyle name="20% - Accent5 2 2 3 4" xfId="2457"/>
    <cellStyle name="20% - Accent5 2 2 3 4 2" xfId="2458"/>
    <cellStyle name="20% - Accent5 2 2 3 4 3" xfId="39132"/>
    <cellStyle name="20% - Accent5 2 2 3 5" xfId="2459"/>
    <cellStyle name="20% - Accent5 2 2 3 5 2" xfId="2460"/>
    <cellStyle name="20% - Accent5 2 2 3 5 3" xfId="39133"/>
    <cellStyle name="20% - Accent5 2 2 3 6" xfId="2461"/>
    <cellStyle name="20% - Accent5 2 2 3 7" xfId="39134"/>
    <cellStyle name="20% - Accent5 2 2 4" xfId="2462"/>
    <cellStyle name="20% - Accent5 2 2 4 2" xfId="2463"/>
    <cellStyle name="20% - Accent5 2 2 4 2 2" xfId="2464"/>
    <cellStyle name="20% - Accent5 2 2 4 2 3" xfId="39135"/>
    <cellStyle name="20% - Accent5 2 2 4 3" xfId="2465"/>
    <cellStyle name="20% - Accent5 2 2 4 3 2" xfId="2466"/>
    <cellStyle name="20% - Accent5 2 2 4 3 3" xfId="39136"/>
    <cellStyle name="20% - Accent5 2 2 4 4" xfId="2467"/>
    <cellStyle name="20% - Accent5 2 2 4 4 2" xfId="2468"/>
    <cellStyle name="20% - Accent5 2 2 4 4 3" xfId="39137"/>
    <cellStyle name="20% - Accent5 2 2 4 5" xfId="2469"/>
    <cellStyle name="20% - Accent5 2 2 4 6" xfId="39138"/>
    <cellStyle name="20% - Accent5 2 2 5" xfId="2470"/>
    <cellStyle name="20% - Accent5 2 2 5 2" xfId="2471"/>
    <cellStyle name="20% - Accent5 2 2 5 3" xfId="39139"/>
    <cellStyle name="20% - Accent5 2 2 6" xfId="2472"/>
    <cellStyle name="20% - Accent5 2 2 6 2" xfId="2473"/>
    <cellStyle name="20% - Accent5 2 2 6 3" xfId="39140"/>
    <cellStyle name="20% - Accent5 2 2 7" xfId="2474"/>
    <cellStyle name="20% - Accent5 2 2 7 2" xfId="2475"/>
    <cellStyle name="20% - Accent5 2 2 7 3" xfId="39141"/>
    <cellStyle name="20% - Accent5 2 2 8" xfId="2476"/>
    <cellStyle name="20% - Accent5 2 2 9" xfId="39142"/>
    <cellStyle name="20% - Accent5 2 3" xfId="2477"/>
    <cellStyle name="20% - Accent5 2 4" xfId="2478"/>
    <cellStyle name="20% - Accent5 2 4 2" xfId="2479"/>
    <cellStyle name="20% - Accent5 2 4 2 2" xfId="2480"/>
    <cellStyle name="20% - Accent5 2 4 2 2 2" xfId="2481"/>
    <cellStyle name="20% - Accent5 2 4 2 2 2 2" xfId="2482"/>
    <cellStyle name="20% - Accent5 2 4 2 2 2 3" xfId="39143"/>
    <cellStyle name="20% - Accent5 2 4 2 2 3" xfId="2483"/>
    <cellStyle name="20% - Accent5 2 4 2 2 3 2" xfId="2484"/>
    <cellStyle name="20% - Accent5 2 4 2 2 3 3" xfId="39144"/>
    <cellStyle name="20% - Accent5 2 4 2 2 4" xfId="2485"/>
    <cellStyle name="20% - Accent5 2 4 2 2 4 2" xfId="2486"/>
    <cellStyle name="20% - Accent5 2 4 2 2 4 3" xfId="39145"/>
    <cellStyle name="20% - Accent5 2 4 2 2 5" xfId="2487"/>
    <cellStyle name="20% - Accent5 2 4 2 2 6" xfId="39146"/>
    <cellStyle name="20% - Accent5 2 4 2 3" xfId="2488"/>
    <cellStyle name="20% - Accent5 2 4 2 3 2" xfId="2489"/>
    <cellStyle name="20% - Accent5 2 4 2 3 3" xfId="39147"/>
    <cellStyle name="20% - Accent5 2 4 2 4" xfId="2490"/>
    <cellStyle name="20% - Accent5 2 4 2 4 2" xfId="2491"/>
    <cellStyle name="20% - Accent5 2 4 2 4 3" xfId="39148"/>
    <cellStyle name="20% - Accent5 2 4 2 5" xfId="2492"/>
    <cellStyle name="20% - Accent5 2 4 2 5 2" xfId="2493"/>
    <cellStyle name="20% - Accent5 2 4 2 5 3" xfId="39149"/>
    <cellStyle name="20% - Accent5 2 4 2 6" xfId="2494"/>
    <cellStyle name="20% - Accent5 2 4 2 7" xfId="39150"/>
    <cellStyle name="20% - Accent5 2 4 3" xfId="2495"/>
    <cellStyle name="20% - Accent5 2 4 3 2" xfId="2496"/>
    <cellStyle name="20% - Accent5 2 4 3 2 2" xfId="2497"/>
    <cellStyle name="20% - Accent5 2 4 3 2 3" xfId="39151"/>
    <cellStyle name="20% - Accent5 2 4 3 3" xfId="2498"/>
    <cellStyle name="20% - Accent5 2 4 3 3 2" xfId="2499"/>
    <cellStyle name="20% - Accent5 2 4 3 3 3" xfId="39152"/>
    <cellStyle name="20% - Accent5 2 4 3 4" xfId="2500"/>
    <cellStyle name="20% - Accent5 2 4 3 4 2" xfId="2501"/>
    <cellStyle name="20% - Accent5 2 4 3 4 3" xfId="39153"/>
    <cellStyle name="20% - Accent5 2 4 3 5" xfId="2502"/>
    <cellStyle name="20% - Accent5 2 4 3 6" xfId="39154"/>
    <cellStyle name="20% - Accent5 2 4 4" xfId="2503"/>
    <cellStyle name="20% - Accent5 2 4 4 2" xfId="2504"/>
    <cellStyle name="20% - Accent5 2 4 4 3" xfId="39155"/>
    <cellStyle name="20% - Accent5 2 4 5" xfId="2505"/>
    <cellStyle name="20% - Accent5 2 4 5 2" xfId="2506"/>
    <cellStyle name="20% - Accent5 2 4 5 3" xfId="39156"/>
    <cellStyle name="20% - Accent5 2 4 6" xfId="2507"/>
    <cellStyle name="20% - Accent5 2 4 6 2" xfId="2508"/>
    <cellStyle name="20% - Accent5 2 4 6 3" xfId="39157"/>
    <cellStyle name="20% - Accent5 2 4 7" xfId="2509"/>
    <cellStyle name="20% - Accent5 2 4 8" xfId="2510"/>
    <cellStyle name="20% - Accent5 3" xfId="2511"/>
    <cellStyle name="20% - Accent5 3 10" xfId="2512"/>
    <cellStyle name="20% - Accent5 3 11" xfId="39158"/>
    <cellStyle name="20% - Accent5 3 2" xfId="2513"/>
    <cellStyle name="20% - Accent5 3 2 2" xfId="2514"/>
    <cellStyle name="20% - Accent5 3 2 2 2" xfId="2515"/>
    <cellStyle name="20% - Accent5 3 2 2 2 2" xfId="2516"/>
    <cellStyle name="20% - Accent5 3 2 2 2 2 2" xfId="2517"/>
    <cellStyle name="20% - Accent5 3 2 2 2 2 3" xfId="39159"/>
    <cellStyle name="20% - Accent5 3 2 2 2 3" xfId="2518"/>
    <cellStyle name="20% - Accent5 3 2 2 2 4" xfId="39160"/>
    <cellStyle name="20% - Accent5 3 2 2 3" xfId="2519"/>
    <cellStyle name="20% - Accent5 3 2 2 3 2" xfId="2520"/>
    <cellStyle name="20% - Accent5 3 2 2 3 2 2" xfId="2521"/>
    <cellStyle name="20% - Accent5 3 2 2 3 2 3" xfId="39161"/>
    <cellStyle name="20% - Accent5 3 2 2 3 3" xfId="2522"/>
    <cellStyle name="20% - Accent5 3 2 2 3 4" xfId="39162"/>
    <cellStyle name="20% - Accent5 3 2 2 4" xfId="2523"/>
    <cellStyle name="20% - Accent5 3 2 2 4 2" xfId="2524"/>
    <cellStyle name="20% - Accent5 3 2 2 4 3" xfId="39163"/>
    <cellStyle name="20% - Accent5 3 2 2 5" xfId="2525"/>
    <cellStyle name="20% - Accent5 3 2 2 5 2" xfId="2526"/>
    <cellStyle name="20% - Accent5 3 2 2 5 3" xfId="39164"/>
    <cellStyle name="20% - Accent5 3 2 2 6" xfId="2527"/>
    <cellStyle name="20% - Accent5 3 2 2 6 2" xfId="2528"/>
    <cellStyle name="20% - Accent5 3 2 2 6 3" xfId="39165"/>
    <cellStyle name="20% - Accent5 3 2 2 7" xfId="2529"/>
    <cellStyle name="20% - Accent5 3 2 2 8" xfId="39166"/>
    <cellStyle name="20% - Accent5 3 2 3" xfId="2530"/>
    <cellStyle name="20% - Accent5 3 2 3 2" xfId="2531"/>
    <cellStyle name="20% - Accent5 3 2 3 2 2" xfId="2532"/>
    <cellStyle name="20% - Accent5 3 2 3 2 3" xfId="39167"/>
    <cellStyle name="20% - Accent5 3 2 3 3" xfId="2533"/>
    <cellStyle name="20% - Accent5 3 2 3 4" xfId="39168"/>
    <cellStyle name="20% - Accent5 3 2 4" xfId="2534"/>
    <cellStyle name="20% - Accent5 3 2 4 2" xfId="2535"/>
    <cellStyle name="20% - Accent5 3 2 4 2 2" xfId="2536"/>
    <cellStyle name="20% - Accent5 3 2 4 2 3" xfId="39169"/>
    <cellStyle name="20% - Accent5 3 2 4 3" xfId="2537"/>
    <cellStyle name="20% - Accent5 3 2 4 4" xfId="39170"/>
    <cellStyle name="20% - Accent5 3 2 5" xfId="2538"/>
    <cellStyle name="20% - Accent5 3 2 5 2" xfId="2539"/>
    <cellStyle name="20% - Accent5 3 2 5 3" xfId="39171"/>
    <cellStyle name="20% - Accent5 3 2 6" xfId="2540"/>
    <cellStyle name="20% - Accent5 3 2 6 2" xfId="2541"/>
    <cellStyle name="20% - Accent5 3 2 6 3" xfId="39172"/>
    <cellStyle name="20% - Accent5 3 2 7" xfId="2542"/>
    <cellStyle name="20% - Accent5 3 2 7 2" xfId="2543"/>
    <cellStyle name="20% - Accent5 3 2 7 3" xfId="39173"/>
    <cellStyle name="20% - Accent5 3 2 8" xfId="2544"/>
    <cellStyle name="20% - Accent5 3 2 9" xfId="39174"/>
    <cellStyle name="20% - Accent5 3 3" xfId="2545"/>
    <cellStyle name="20% - Accent5 3 3 2" xfId="2546"/>
    <cellStyle name="20% - Accent5 3 3 2 2" xfId="2547"/>
    <cellStyle name="20% - Accent5 3 3 2 2 2" xfId="2548"/>
    <cellStyle name="20% - Accent5 3 3 2 2 2 2" xfId="2549"/>
    <cellStyle name="20% - Accent5 3 3 2 2 2 3" xfId="39175"/>
    <cellStyle name="20% - Accent5 3 3 2 2 3" xfId="2550"/>
    <cellStyle name="20% - Accent5 3 3 2 2 4" xfId="39176"/>
    <cellStyle name="20% - Accent5 3 3 2 3" xfId="2551"/>
    <cellStyle name="20% - Accent5 3 3 2 3 2" xfId="2552"/>
    <cellStyle name="20% - Accent5 3 3 2 3 3" xfId="39177"/>
    <cellStyle name="20% - Accent5 3 3 2 4" xfId="2553"/>
    <cellStyle name="20% - Accent5 3 3 2 5" xfId="39178"/>
    <cellStyle name="20% - Accent5 3 3 3" xfId="2554"/>
    <cellStyle name="20% - Accent5 3 3 3 2" xfId="2555"/>
    <cellStyle name="20% - Accent5 3 3 3 2 2" xfId="2556"/>
    <cellStyle name="20% - Accent5 3 3 3 2 3" xfId="39179"/>
    <cellStyle name="20% - Accent5 3 3 3 3" xfId="2557"/>
    <cellStyle name="20% - Accent5 3 3 3 4" xfId="39180"/>
    <cellStyle name="20% - Accent5 3 3 4" xfId="2558"/>
    <cellStyle name="20% - Accent5 3 3 5" xfId="2559"/>
    <cellStyle name="20% - Accent5 3 3 5 2" xfId="2560"/>
    <cellStyle name="20% - Accent5 3 3 5 3" xfId="39181"/>
    <cellStyle name="20% - Accent5 3 3 6" xfId="2561"/>
    <cellStyle name="20% - Accent5 3 3 7" xfId="2562"/>
    <cellStyle name="20% - Accent5 3 4" xfId="2563"/>
    <cellStyle name="20% - Accent5 3 4 2" xfId="2564"/>
    <cellStyle name="20% - Accent5 3 4 2 2" xfId="2565"/>
    <cellStyle name="20% - Accent5 3 4 2 2 2" xfId="2566"/>
    <cellStyle name="20% - Accent5 3 4 2 2 3" xfId="39182"/>
    <cellStyle name="20% - Accent5 3 4 2 3" xfId="2567"/>
    <cellStyle name="20% - Accent5 3 4 2 4" xfId="39183"/>
    <cellStyle name="20% - Accent5 3 4 3" xfId="2568"/>
    <cellStyle name="20% - Accent5 3 4 3 2" xfId="2569"/>
    <cellStyle name="20% - Accent5 3 4 3 2 2" xfId="2570"/>
    <cellStyle name="20% - Accent5 3 4 3 2 3" xfId="39184"/>
    <cellStyle name="20% - Accent5 3 4 3 3" xfId="2571"/>
    <cellStyle name="20% - Accent5 3 4 3 4" xfId="39185"/>
    <cellStyle name="20% - Accent5 3 4 4" xfId="2572"/>
    <cellStyle name="20% - Accent5 3 4 4 2" xfId="2573"/>
    <cellStyle name="20% - Accent5 3 4 4 3" xfId="39186"/>
    <cellStyle name="20% - Accent5 3 4 5" xfId="2574"/>
    <cellStyle name="20% - Accent5 3 4 5 2" xfId="2575"/>
    <cellStyle name="20% - Accent5 3 4 5 3" xfId="39187"/>
    <cellStyle name="20% - Accent5 3 4 6" xfId="2576"/>
    <cellStyle name="20% - Accent5 3 4 6 2" xfId="2577"/>
    <cellStyle name="20% - Accent5 3 4 6 3" xfId="39188"/>
    <cellStyle name="20% - Accent5 3 4 7" xfId="2578"/>
    <cellStyle name="20% - Accent5 3 4 8" xfId="39189"/>
    <cellStyle name="20% - Accent5 3 5" xfId="2579"/>
    <cellStyle name="20% - Accent5 3 5 2" xfId="2580"/>
    <cellStyle name="20% - Accent5 3 5 2 2" xfId="2581"/>
    <cellStyle name="20% - Accent5 3 5 2 2 2" xfId="2582"/>
    <cellStyle name="20% - Accent5 3 5 2 2 3" xfId="39190"/>
    <cellStyle name="20% - Accent5 3 5 2 3" xfId="2583"/>
    <cellStyle name="20% - Accent5 3 5 2 4" xfId="39191"/>
    <cellStyle name="20% - Accent5 3 5 3" xfId="2584"/>
    <cellStyle name="20% - Accent5 3 5 3 2" xfId="2585"/>
    <cellStyle name="20% - Accent5 3 5 3 3" xfId="39192"/>
    <cellStyle name="20% - Accent5 3 5 4" xfId="2586"/>
    <cellStyle name="20% - Accent5 3 5 5" xfId="39193"/>
    <cellStyle name="20% - Accent5 3 6" xfId="2587"/>
    <cellStyle name="20% - Accent5 3 6 2" xfId="2588"/>
    <cellStyle name="20% - Accent5 3 6 2 2" xfId="2589"/>
    <cellStyle name="20% - Accent5 3 6 2 3" xfId="39194"/>
    <cellStyle name="20% - Accent5 3 6 3" xfId="2590"/>
    <cellStyle name="20% - Accent5 3 6 4" xfId="39195"/>
    <cellStyle name="20% - Accent5 3 7" xfId="2591"/>
    <cellStyle name="20% - Accent5 3 8" xfId="2592"/>
    <cellStyle name="20% - Accent5 3 8 2" xfId="2593"/>
    <cellStyle name="20% - Accent5 3 8 3" xfId="39196"/>
    <cellStyle name="20% - Accent5 3 9" xfId="2594"/>
    <cellStyle name="20% - Accent5 3 9 2" xfId="2595"/>
    <cellStyle name="20% - Accent5 4" xfId="2596"/>
    <cellStyle name="20% - Accent5 4 2" xfId="2597"/>
    <cellStyle name="20% - Accent5 4 2 2" xfId="2598"/>
    <cellStyle name="20% - Accent5 4 2 2 2" xfId="2599"/>
    <cellStyle name="20% - Accent5 4 2 2 2 2" xfId="2600"/>
    <cellStyle name="20% - Accent5 4 2 2 2 3" xfId="39197"/>
    <cellStyle name="20% - Accent5 4 2 2 3" xfId="2601"/>
    <cellStyle name="20% - Accent5 4 2 2 4" xfId="39198"/>
    <cellStyle name="20% - Accent5 4 2 3" xfId="2602"/>
    <cellStyle name="20% - Accent5 4 2 3 2" xfId="2603"/>
    <cellStyle name="20% - Accent5 4 2 3 3" xfId="39199"/>
    <cellStyle name="20% - Accent5 4 2 4" xfId="2604"/>
    <cellStyle name="20% - Accent5 4 2 5" xfId="39200"/>
    <cellStyle name="20% - Accent5 4 3" xfId="2605"/>
    <cellStyle name="20% - Accent5 4 3 2" xfId="2606"/>
    <cellStyle name="20% - Accent5 4 3 2 2" xfId="2607"/>
    <cellStyle name="20% - Accent5 4 3 2 3" xfId="39201"/>
    <cellStyle name="20% - Accent5 4 3 3" xfId="2608"/>
    <cellStyle name="20% - Accent5 4 3 4" xfId="39202"/>
    <cellStyle name="20% - Accent5 4 4" xfId="2609"/>
    <cellStyle name="20% - Accent5 4 4 2" xfId="2610"/>
    <cellStyle name="20% - Accent5 4 4 2 2" xfId="2611"/>
    <cellStyle name="20% - Accent5 4 4 2 3" xfId="39203"/>
    <cellStyle name="20% - Accent5 4 4 3" xfId="2612"/>
    <cellStyle name="20% - Accent5 4 4 4" xfId="39204"/>
    <cellStyle name="20% - Accent5 4 5" xfId="2613"/>
    <cellStyle name="20% - Accent5 4 5 2" xfId="2614"/>
    <cellStyle name="20% - Accent5 4 5 3" xfId="39205"/>
    <cellStyle name="20% - Accent5 4 6" xfId="2615"/>
    <cellStyle name="20% - Accent5 4 6 2" xfId="2616"/>
    <cellStyle name="20% - Accent5 4 6 3" xfId="39206"/>
    <cellStyle name="20% - Accent5 4 7" xfId="2617"/>
    <cellStyle name="20% - Accent5 4 7 2" xfId="2618"/>
    <cellStyle name="20% - Accent5 4 7 3" xfId="39207"/>
    <cellStyle name="20% - Accent5 4 8" xfId="2619"/>
    <cellStyle name="20% - Accent5 4 9" xfId="2620"/>
    <cellStyle name="20% - Accent5 5" xfId="2621"/>
    <cellStyle name="20% - Accent5 5 2" xfId="2622"/>
    <cellStyle name="20% - Accent5 5 2 2" xfId="2623"/>
    <cellStyle name="20% - Accent5 5 2 2 2" xfId="2624"/>
    <cellStyle name="20% - Accent5 5 2 2 2 2" xfId="2625"/>
    <cellStyle name="20% - Accent5 5 2 2 2 3" xfId="39208"/>
    <cellStyle name="20% - Accent5 5 2 2 3" xfId="2626"/>
    <cellStyle name="20% - Accent5 5 2 2 4" xfId="39209"/>
    <cellStyle name="20% - Accent5 5 2 3" xfId="2627"/>
    <cellStyle name="20% - Accent5 5 2 3 2" xfId="2628"/>
    <cellStyle name="20% - Accent5 5 2 3 3" xfId="39210"/>
    <cellStyle name="20% - Accent5 5 2 4" xfId="2629"/>
    <cellStyle name="20% - Accent5 5 2 5" xfId="39211"/>
    <cellStyle name="20% - Accent5 5 3" xfId="2630"/>
    <cellStyle name="20% - Accent5 5 3 2" xfId="2631"/>
    <cellStyle name="20% - Accent5 5 3 2 2" xfId="2632"/>
    <cellStyle name="20% - Accent5 5 3 2 3" xfId="39212"/>
    <cellStyle name="20% - Accent5 5 3 3" xfId="2633"/>
    <cellStyle name="20% - Accent5 5 3 4" xfId="39213"/>
    <cellStyle name="20% - Accent5 5 4" xfId="2634"/>
    <cellStyle name="20% - Accent5 5 4 2" xfId="2635"/>
    <cellStyle name="20% - Accent5 5 4 3" xfId="39214"/>
    <cellStyle name="20% - Accent5 5 5" xfId="2636"/>
    <cellStyle name="20% - Accent5 5 6" xfId="39215"/>
    <cellStyle name="20% - Accent5 6" xfId="2637"/>
    <cellStyle name="20% - Accent5 6 2" xfId="2638"/>
    <cellStyle name="20% - Accent5 6 2 2" xfId="2639"/>
    <cellStyle name="20% - Accent5 6 2 2 2" xfId="2640"/>
    <cellStyle name="20% - Accent5 6 2 2 3" xfId="39216"/>
    <cellStyle name="20% - Accent5 6 2 3" xfId="2641"/>
    <cellStyle name="20% - Accent5 6 2 4" xfId="39217"/>
    <cellStyle name="20% - Accent5 6 3" xfId="2642"/>
    <cellStyle name="20% - Accent5 6 3 2" xfId="2643"/>
    <cellStyle name="20% - Accent5 6 3 3" xfId="39218"/>
    <cellStyle name="20% - Accent5 6 4" xfId="2644"/>
    <cellStyle name="20% - Accent5 6 5" xfId="39219"/>
    <cellStyle name="20% - Accent5 7" xfId="2645"/>
    <cellStyle name="20% - Accent5 7 2" xfId="2646"/>
    <cellStyle name="20% - Accent5 7 2 2" xfId="2647"/>
    <cellStyle name="20% - Accent5 7 2 2 2" xfId="2648"/>
    <cellStyle name="20% - Accent5 7 2 2 3" xfId="39220"/>
    <cellStyle name="20% - Accent5 7 2 3" xfId="2649"/>
    <cellStyle name="20% - Accent5 7 2 4" xfId="39221"/>
    <cellStyle name="20% - Accent5 7 3" xfId="2650"/>
    <cellStyle name="20% - Accent5 7 3 2" xfId="2651"/>
    <cellStyle name="20% - Accent5 7 3 3" xfId="39222"/>
    <cellStyle name="20% - Accent5 7 4" xfId="2652"/>
    <cellStyle name="20% - Accent5 7 5" xfId="39223"/>
    <cellStyle name="20% - Accent5 8" xfId="2653"/>
    <cellStyle name="20% - Accent5 8 2" xfId="2654"/>
    <cellStyle name="20% - Accent5 8 2 2" xfId="2655"/>
    <cellStyle name="20% - Accent5 8 2 3" xfId="39224"/>
    <cellStyle name="20% - Accent5 8 3" xfId="2656"/>
    <cellStyle name="20% - Accent5 8 4" xfId="39225"/>
    <cellStyle name="20% - Accent5 9" xfId="2657"/>
    <cellStyle name="20% - Accent5 9 2" xfId="2658"/>
    <cellStyle name="20% - Accent5 9 2 2" xfId="2659"/>
    <cellStyle name="20% - Accent5 9 2 3" xfId="39226"/>
    <cellStyle name="20% - Accent5 9 3" xfId="2660"/>
    <cellStyle name="20% - Accent5 9 4" xfId="39227"/>
    <cellStyle name="20% - Accent6 10" xfId="2661"/>
    <cellStyle name="20% - Accent6 10 2" xfId="2662"/>
    <cellStyle name="20% - Accent6 10 2 2" xfId="2663"/>
    <cellStyle name="20% - Accent6 10 3" xfId="2664"/>
    <cellStyle name="20% - Accent6 10 4" xfId="2665"/>
    <cellStyle name="20% - Accent6 10 5" xfId="39228"/>
    <cellStyle name="20% - Accent6 10 6" xfId="39229"/>
    <cellStyle name="20% - Accent6 11" xfId="2666"/>
    <cellStyle name="20% - Accent6 11 2" xfId="2667"/>
    <cellStyle name="20% - Accent6 11 2 2" xfId="2668"/>
    <cellStyle name="20% - Accent6 11 3" xfId="2669"/>
    <cellStyle name="20% - Accent6 11 4" xfId="2670"/>
    <cellStyle name="20% - Accent6 11 5" xfId="39230"/>
    <cellStyle name="20% - Accent6 11 6" xfId="39231"/>
    <cellStyle name="20% - Accent6 12" xfId="2671"/>
    <cellStyle name="20% - Accent6 12 2" xfId="2672"/>
    <cellStyle name="20% - Accent6 12 2 2" xfId="2673"/>
    <cellStyle name="20% - Accent6 12 3" xfId="2674"/>
    <cellStyle name="20% - Accent6 12 4" xfId="2675"/>
    <cellStyle name="20% - Accent6 12 5" xfId="39232"/>
    <cellStyle name="20% - Accent6 12 6" xfId="39233"/>
    <cellStyle name="20% - Accent6 13" xfId="2676"/>
    <cellStyle name="20% - Accent6 13 2" xfId="2677"/>
    <cellStyle name="20% - Accent6 14" xfId="2678"/>
    <cellStyle name="20% - Accent6 14 2" xfId="2679"/>
    <cellStyle name="20% - Accent6 15" xfId="2680"/>
    <cellStyle name="20% - Accent6 2" xfId="2681"/>
    <cellStyle name="20% - Accent6 2 2" xfId="2682"/>
    <cellStyle name="20% - Accent6 2 2 2" xfId="2683"/>
    <cellStyle name="20% - Accent6 2 3" xfId="2684"/>
    <cellStyle name="20% - Accent6 2 3 2" xfId="2685"/>
    <cellStyle name="20% - Accent6 2 4" xfId="2686"/>
    <cellStyle name="20% - Accent6 2 4 2" xfId="2687"/>
    <cellStyle name="20% - Accent6 3" xfId="2688"/>
    <cellStyle name="20% - Accent6 3 10" xfId="2689"/>
    <cellStyle name="20% - Accent6 3 10 2" xfId="2690"/>
    <cellStyle name="20% - Accent6 3 10 2 2" xfId="2691"/>
    <cellStyle name="20% - Accent6 3 10 3" xfId="2692"/>
    <cellStyle name="20% - Accent6 3 10 4" xfId="2693"/>
    <cellStyle name="20% - Accent6 3 10 5" xfId="39234"/>
    <cellStyle name="20% - Accent6 3 10 6" xfId="39235"/>
    <cellStyle name="20% - Accent6 3 11" xfId="2694"/>
    <cellStyle name="20% - Accent6 3 11 2" xfId="2695"/>
    <cellStyle name="20% - Accent6 3 12" xfId="2696"/>
    <cellStyle name="20% - Accent6 3 12 2" xfId="2697"/>
    <cellStyle name="20% - Accent6 3 13" xfId="2698"/>
    <cellStyle name="20% - Accent6 3 14" xfId="2699"/>
    <cellStyle name="20% - Accent6 3 15" xfId="39236"/>
    <cellStyle name="20% - Accent6 3 2" xfId="2700"/>
    <cellStyle name="20% - Accent6 3 2 10" xfId="39237"/>
    <cellStyle name="20% - Accent6 3 2 2" xfId="2701"/>
    <cellStyle name="20% - Accent6 3 2 2 2" xfId="2702"/>
    <cellStyle name="20% - Accent6 3 2 2 2 2" xfId="2703"/>
    <cellStyle name="20% - Accent6 3 2 2 2 2 2" xfId="2704"/>
    <cellStyle name="20% - Accent6 3 2 2 2 2 2 2" xfId="2705"/>
    <cellStyle name="20% - Accent6 3 2 2 2 2 3" xfId="2706"/>
    <cellStyle name="20% - Accent6 3 2 2 2 2 4" xfId="2707"/>
    <cellStyle name="20% - Accent6 3 2 2 2 2 5" xfId="39238"/>
    <cellStyle name="20% - Accent6 3 2 2 2 2 6" xfId="39239"/>
    <cellStyle name="20% - Accent6 3 2 2 2 3" xfId="2708"/>
    <cellStyle name="20% - Accent6 3 2 2 2 3 2" xfId="2709"/>
    <cellStyle name="20% - Accent6 3 2 2 2 4" xfId="2710"/>
    <cellStyle name="20% - Accent6 3 2 2 2 5" xfId="2711"/>
    <cellStyle name="20% - Accent6 3 2 2 2 6" xfId="39240"/>
    <cellStyle name="20% - Accent6 3 2 2 2 7" xfId="39241"/>
    <cellStyle name="20% - Accent6 3 2 2 3" xfId="2712"/>
    <cellStyle name="20% - Accent6 3 2 2 3 2" xfId="2713"/>
    <cellStyle name="20% - Accent6 3 2 2 3 2 2" xfId="2714"/>
    <cellStyle name="20% - Accent6 3 2 2 3 3" xfId="2715"/>
    <cellStyle name="20% - Accent6 3 2 2 3 4" xfId="2716"/>
    <cellStyle name="20% - Accent6 3 2 2 3 5" xfId="39242"/>
    <cellStyle name="20% - Accent6 3 2 2 3 6" xfId="39243"/>
    <cellStyle name="20% - Accent6 3 2 2 4" xfId="2717"/>
    <cellStyle name="20% - Accent6 3 2 2 4 2" xfId="2718"/>
    <cellStyle name="20% - Accent6 3 2 2 5" xfId="2719"/>
    <cellStyle name="20% - Accent6 3 2 2 6" xfId="2720"/>
    <cellStyle name="20% - Accent6 3 2 2 7" xfId="39244"/>
    <cellStyle name="20% - Accent6 3 2 2 8" xfId="39245"/>
    <cellStyle name="20% - Accent6 3 2 3" xfId="2721"/>
    <cellStyle name="20% - Accent6 3 2 3 2" xfId="2722"/>
    <cellStyle name="20% - Accent6 3 2 3 2 2" xfId="2723"/>
    <cellStyle name="20% - Accent6 3 2 3 2 2 2" xfId="2724"/>
    <cellStyle name="20% - Accent6 3 2 3 2 3" xfId="2725"/>
    <cellStyle name="20% - Accent6 3 2 3 2 4" xfId="2726"/>
    <cellStyle name="20% - Accent6 3 2 3 2 5" xfId="39246"/>
    <cellStyle name="20% - Accent6 3 2 3 2 6" xfId="39247"/>
    <cellStyle name="20% - Accent6 3 2 3 3" xfId="2727"/>
    <cellStyle name="20% - Accent6 3 2 3 3 2" xfId="2728"/>
    <cellStyle name="20% - Accent6 3 2 3 4" xfId="2729"/>
    <cellStyle name="20% - Accent6 3 2 3 5" xfId="2730"/>
    <cellStyle name="20% - Accent6 3 2 3 6" xfId="39248"/>
    <cellStyle name="20% - Accent6 3 2 3 7" xfId="39249"/>
    <cellStyle name="20% - Accent6 3 2 4" xfId="2731"/>
    <cellStyle name="20% - Accent6 3 2 5" xfId="2732"/>
    <cellStyle name="20% - Accent6 3 2 5 2" xfId="2733"/>
    <cellStyle name="20% - Accent6 3 2 5 2 2" xfId="2734"/>
    <cellStyle name="20% - Accent6 3 2 5 3" xfId="2735"/>
    <cellStyle name="20% - Accent6 3 2 5 4" xfId="2736"/>
    <cellStyle name="20% - Accent6 3 2 5 5" xfId="39250"/>
    <cellStyle name="20% - Accent6 3 2 5 6" xfId="39251"/>
    <cellStyle name="20% - Accent6 3 2 6" xfId="2737"/>
    <cellStyle name="20% - Accent6 3 2 6 2" xfId="2738"/>
    <cellStyle name="20% - Accent6 3 2 7" xfId="2739"/>
    <cellStyle name="20% - Accent6 3 2 8" xfId="2740"/>
    <cellStyle name="20% - Accent6 3 2 9" xfId="2741"/>
    <cellStyle name="20% - Accent6 3 3" xfId="2742"/>
    <cellStyle name="20% - Accent6 3 3 10" xfId="2743"/>
    <cellStyle name="20% - Accent6 3 3 10 2" xfId="2744"/>
    <cellStyle name="20% - Accent6 3 3 11" xfId="2745"/>
    <cellStyle name="20% - Accent6 3 3 12" xfId="2746"/>
    <cellStyle name="20% - Accent6 3 3 13" xfId="2747"/>
    <cellStyle name="20% - Accent6 3 3 2" xfId="2748"/>
    <cellStyle name="20% - Accent6 3 3 2 10" xfId="39252"/>
    <cellStyle name="20% - Accent6 3 3 2 2" xfId="2749"/>
    <cellStyle name="20% - Accent6 3 3 2 2 2" xfId="2750"/>
    <cellStyle name="20% - Accent6 3 3 2 2 2 2" xfId="2751"/>
    <cellStyle name="20% - Accent6 3 3 2 2 2 2 2" xfId="2752"/>
    <cellStyle name="20% - Accent6 3 3 2 2 2 2 3" xfId="39253"/>
    <cellStyle name="20% - Accent6 3 3 2 2 2 3" xfId="2753"/>
    <cellStyle name="20% - Accent6 3 3 2 2 2 4" xfId="39254"/>
    <cellStyle name="20% - Accent6 3 3 2 2 3" xfId="2754"/>
    <cellStyle name="20% - Accent6 3 3 2 2 3 2" xfId="2755"/>
    <cellStyle name="20% - Accent6 3 3 2 2 3 3" xfId="39255"/>
    <cellStyle name="20% - Accent6 3 3 2 2 4" xfId="2756"/>
    <cellStyle name="20% - Accent6 3 3 2 2 4 2" xfId="2757"/>
    <cellStyle name="20% - Accent6 3 3 2 2 4 2 2" xfId="2758"/>
    <cellStyle name="20% - Accent6 3 3 2 2 4 3" xfId="2759"/>
    <cellStyle name="20% - Accent6 3 3 2 2 4 4" xfId="2760"/>
    <cellStyle name="20% - Accent6 3 3 2 2 4 5" xfId="39256"/>
    <cellStyle name="20% - Accent6 3 3 2 2 4 6" xfId="39257"/>
    <cellStyle name="20% - Accent6 3 3 2 2 5" xfId="2761"/>
    <cellStyle name="20% - Accent6 3 3 2 2 5 2" xfId="2762"/>
    <cellStyle name="20% - Accent6 3 3 2 2 5 3" xfId="39258"/>
    <cellStyle name="20% - Accent6 3 3 2 2 6" xfId="2763"/>
    <cellStyle name="20% - Accent6 3 3 2 2 6 2" xfId="2764"/>
    <cellStyle name="20% - Accent6 3 3 2 2 7" xfId="2765"/>
    <cellStyle name="20% - Accent6 3 3 2 2 8" xfId="2766"/>
    <cellStyle name="20% - Accent6 3 3 2 2 9" xfId="39259"/>
    <cellStyle name="20% - Accent6 3 3 2 3" xfId="2767"/>
    <cellStyle name="20% - Accent6 3 3 2 3 2" xfId="2768"/>
    <cellStyle name="20% - Accent6 3 3 2 3 2 2" xfId="2769"/>
    <cellStyle name="20% - Accent6 3 3 2 3 2 3" xfId="39260"/>
    <cellStyle name="20% - Accent6 3 3 2 3 3" xfId="2770"/>
    <cellStyle name="20% - Accent6 3 3 2 3 4" xfId="39261"/>
    <cellStyle name="20% - Accent6 3 3 2 4" xfId="2771"/>
    <cellStyle name="20% - Accent6 3 3 2 4 2" xfId="2772"/>
    <cellStyle name="20% - Accent6 3 3 2 4 3" xfId="39262"/>
    <cellStyle name="20% - Accent6 3 3 2 5" xfId="2773"/>
    <cellStyle name="20% - Accent6 3 3 2 5 2" xfId="2774"/>
    <cellStyle name="20% - Accent6 3 3 2 5 2 2" xfId="2775"/>
    <cellStyle name="20% - Accent6 3 3 2 5 3" xfId="2776"/>
    <cellStyle name="20% - Accent6 3 3 2 5 4" xfId="2777"/>
    <cellStyle name="20% - Accent6 3 3 2 5 5" xfId="39263"/>
    <cellStyle name="20% - Accent6 3 3 2 5 6" xfId="39264"/>
    <cellStyle name="20% - Accent6 3 3 2 6" xfId="2778"/>
    <cellStyle name="20% - Accent6 3 3 2 6 2" xfId="2779"/>
    <cellStyle name="20% - Accent6 3 3 2 6 3" xfId="39265"/>
    <cellStyle name="20% - Accent6 3 3 2 7" xfId="2780"/>
    <cellStyle name="20% - Accent6 3 3 2 7 2" xfId="2781"/>
    <cellStyle name="20% - Accent6 3 3 2 8" xfId="2782"/>
    <cellStyle name="20% - Accent6 3 3 2 9" xfId="2783"/>
    <cellStyle name="20% - Accent6 3 3 3" xfId="2784"/>
    <cellStyle name="20% - Accent6 3 3 3 10" xfId="2785"/>
    <cellStyle name="20% - Accent6 3 3 3 11" xfId="39266"/>
    <cellStyle name="20% - Accent6 3 3 3 2" xfId="2786"/>
    <cellStyle name="20% - Accent6 3 3 3 2 2" xfId="2787"/>
    <cellStyle name="20% - Accent6 3 3 3 2 2 2" xfId="2788"/>
    <cellStyle name="20% - Accent6 3 3 3 2 2 3" xfId="39267"/>
    <cellStyle name="20% - Accent6 3 3 3 2 3" xfId="2789"/>
    <cellStyle name="20% - Accent6 3 3 3 2 3 2" xfId="2790"/>
    <cellStyle name="20% - Accent6 3 3 3 2 3 3" xfId="39268"/>
    <cellStyle name="20% - Accent6 3 3 3 2 4" xfId="2791"/>
    <cellStyle name="20% - Accent6 3 3 3 2 4 2" xfId="2792"/>
    <cellStyle name="20% - Accent6 3 3 3 2 4 3" xfId="39269"/>
    <cellStyle name="20% - Accent6 3 3 3 2 5" xfId="2793"/>
    <cellStyle name="20% - Accent6 3 3 3 2 6" xfId="39270"/>
    <cellStyle name="20% - Accent6 3 3 3 3" xfId="2794"/>
    <cellStyle name="20% - Accent6 3 3 3 3 2" xfId="2795"/>
    <cellStyle name="20% - Accent6 3 3 3 3 2 2" xfId="2796"/>
    <cellStyle name="20% - Accent6 3 3 3 3 2 2 2" xfId="2797"/>
    <cellStyle name="20% - Accent6 3 3 3 3 2 3" xfId="2798"/>
    <cellStyle name="20% - Accent6 3 3 3 3 2 4" xfId="2799"/>
    <cellStyle name="20% - Accent6 3 3 3 3 2 5" xfId="39271"/>
    <cellStyle name="20% - Accent6 3 3 3 3 2 6" xfId="39272"/>
    <cellStyle name="20% - Accent6 3 3 3 3 3" xfId="2800"/>
    <cellStyle name="20% - Accent6 3 3 3 3 3 2" xfId="2801"/>
    <cellStyle name="20% - Accent6 3 3 3 3 3 2 2" xfId="2802"/>
    <cellStyle name="20% - Accent6 3 3 3 3 3 3" xfId="2803"/>
    <cellStyle name="20% - Accent6 3 3 3 3 3 4" xfId="2804"/>
    <cellStyle name="20% - Accent6 3 3 3 3 3 5" xfId="39273"/>
    <cellStyle name="20% - Accent6 3 3 3 3 3 6" xfId="39274"/>
    <cellStyle name="20% - Accent6 3 3 3 3 4" xfId="2805"/>
    <cellStyle name="20% - Accent6 3 3 3 3 4 2" xfId="2806"/>
    <cellStyle name="20% - Accent6 3 3 3 3 4 2 2" xfId="2807"/>
    <cellStyle name="20% - Accent6 3 3 3 3 4 3" xfId="2808"/>
    <cellStyle name="20% - Accent6 3 3 3 3 4 4" xfId="2809"/>
    <cellStyle name="20% - Accent6 3 3 3 3 4 5" xfId="39275"/>
    <cellStyle name="20% - Accent6 3 3 3 3 4 6" xfId="39276"/>
    <cellStyle name="20% - Accent6 3 3 3 3 5" xfId="2810"/>
    <cellStyle name="20% - Accent6 3 3 3 3 5 2" xfId="2811"/>
    <cellStyle name="20% - Accent6 3 3 3 3 6" xfId="2812"/>
    <cellStyle name="20% - Accent6 3 3 3 3 7" xfId="2813"/>
    <cellStyle name="20% - Accent6 3 3 3 3 8" xfId="39277"/>
    <cellStyle name="20% - Accent6 3 3 3 3 9" xfId="39278"/>
    <cellStyle name="20% - Accent6 3 3 3 4" xfId="2814"/>
    <cellStyle name="20% - Accent6 3 3 3 4 2" xfId="2815"/>
    <cellStyle name="20% - Accent6 3 3 3 4 2 2" xfId="2816"/>
    <cellStyle name="20% - Accent6 3 3 3 4 2 2 2" xfId="2817"/>
    <cellStyle name="20% - Accent6 3 3 3 4 2 3" xfId="2818"/>
    <cellStyle name="20% - Accent6 3 3 3 4 2 4" xfId="2819"/>
    <cellStyle name="20% - Accent6 3 3 3 4 2 5" xfId="39279"/>
    <cellStyle name="20% - Accent6 3 3 3 4 2 6" xfId="39280"/>
    <cellStyle name="20% - Accent6 3 3 3 4 3" xfId="2820"/>
    <cellStyle name="20% - Accent6 3 3 3 4 3 2" xfId="2821"/>
    <cellStyle name="20% - Accent6 3 3 3 4 4" xfId="2822"/>
    <cellStyle name="20% - Accent6 3 3 3 4 5" xfId="2823"/>
    <cellStyle name="20% - Accent6 3 3 3 4 6" xfId="39281"/>
    <cellStyle name="20% - Accent6 3 3 3 4 7" xfId="39282"/>
    <cellStyle name="20% - Accent6 3 3 3 5" xfId="2824"/>
    <cellStyle name="20% - Accent6 3 3 3 5 2" xfId="2825"/>
    <cellStyle name="20% - Accent6 3 3 3 5 2 2" xfId="2826"/>
    <cellStyle name="20% - Accent6 3 3 3 5 3" xfId="2827"/>
    <cellStyle name="20% - Accent6 3 3 3 5 4" xfId="2828"/>
    <cellStyle name="20% - Accent6 3 3 3 5 5" xfId="39283"/>
    <cellStyle name="20% - Accent6 3 3 3 5 6" xfId="39284"/>
    <cellStyle name="20% - Accent6 3 3 3 6" xfId="2829"/>
    <cellStyle name="20% - Accent6 3 3 3 6 2" xfId="2830"/>
    <cellStyle name="20% - Accent6 3 3 3 6 2 2" xfId="2831"/>
    <cellStyle name="20% - Accent6 3 3 3 6 3" xfId="2832"/>
    <cellStyle name="20% - Accent6 3 3 3 6 4" xfId="2833"/>
    <cellStyle name="20% - Accent6 3 3 3 6 5" xfId="39285"/>
    <cellStyle name="20% - Accent6 3 3 3 6 6" xfId="39286"/>
    <cellStyle name="20% - Accent6 3 3 3 7" xfId="2834"/>
    <cellStyle name="20% - Accent6 3 3 3 7 2" xfId="2835"/>
    <cellStyle name="20% - Accent6 3 3 3 7 2 2" xfId="2836"/>
    <cellStyle name="20% - Accent6 3 3 3 7 3" xfId="2837"/>
    <cellStyle name="20% - Accent6 3 3 3 7 4" xfId="2838"/>
    <cellStyle name="20% - Accent6 3 3 3 7 5" xfId="39287"/>
    <cellStyle name="20% - Accent6 3 3 3 7 6" xfId="39288"/>
    <cellStyle name="20% - Accent6 3 3 3 8" xfId="2839"/>
    <cellStyle name="20% - Accent6 3 3 3 8 2" xfId="2840"/>
    <cellStyle name="20% - Accent6 3 3 3 9" xfId="2841"/>
    <cellStyle name="20% - Accent6 3 3 4" xfId="2842"/>
    <cellStyle name="20% - Accent6 3 3 4 2" xfId="2843"/>
    <cellStyle name="20% - Accent6 3 3 4 2 2" xfId="2844"/>
    <cellStyle name="20% - Accent6 3 3 4 2 3" xfId="39289"/>
    <cellStyle name="20% - Accent6 3 3 4 3" xfId="2845"/>
    <cellStyle name="20% - Accent6 3 3 4 3 2" xfId="2846"/>
    <cellStyle name="20% - Accent6 3 3 4 3 3" xfId="39290"/>
    <cellStyle name="20% - Accent6 3 3 4 4" xfId="2847"/>
    <cellStyle name="20% - Accent6 3 3 4 4 2" xfId="2848"/>
    <cellStyle name="20% - Accent6 3 3 4 4 3" xfId="39291"/>
    <cellStyle name="20% - Accent6 3 3 4 5" xfId="2849"/>
    <cellStyle name="20% - Accent6 3 3 4 6" xfId="39292"/>
    <cellStyle name="20% - Accent6 3 3 5" xfId="2850"/>
    <cellStyle name="20% - Accent6 3 3 5 2" xfId="2851"/>
    <cellStyle name="20% - Accent6 3 3 5 2 2" xfId="2852"/>
    <cellStyle name="20% - Accent6 3 3 5 2 2 2" xfId="2853"/>
    <cellStyle name="20% - Accent6 3 3 5 2 3" xfId="2854"/>
    <cellStyle name="20% - Accent6 3 3 5 2 4" xfId="2855"/>
    <cellStyle name="20% - Accent6 3 3 5 2 5" xfId="39293"/>
    <cellStyle name="20% - Accent6 3 3 5 2 6" xfId="39294"/>
    <cellStyle name="20% - Accent6 3 3 5 3" xfId="2856"/>
    <cellStyle name="20% - Accent6 3 3 5 3 2" xfId="2857"/>
    <cellStyle name="20% - Accent6 3 3 5 3 2 2" xfId="2858"/>
    <cellStyle name="20% - Accent6 3 3 5 3 3" xfId="2859"/>
    <cellStyle name="20% - Accent6 3 3 5 3 4" xfId="2860"/>
    <cellStyle name="20% - Accent6 3 3 5 3 5" xfId="39295"/>
    <cellStyle name="20% - Accent6 3 3 5 3 6" xfId="39296"/>
    <cellStyle name="20% - Accent6 3 3 5 4" xfId="2861"/>
    <cellStyle name="20% - Accent6 3 3 5 4 2" xfId="2862"/>
    <cellStyle name="20% - Accent6 3 3 5 4 2 2" xfId="2863"/>
    <cellStyle name="20% - Accent6 3 3 5 4 3" xfId="2864"/>
    <cellStyle name="20% - Accent6 3 3 5 4 4" xfId="2865"/>
    <cellStyle name="20% - Accent6 3 3 5 4 5" xfId="39297"/>
    <cellStyle name="20% - Accent6 3 3 5 4 6" xfId="39298"/>
    <cellStyle name="20% - Accent6 3 3 5 5" xfId="2866"/>
    <cellStyle name="20% - Accent6 3 3 5 5 2" xfId="2867"/>
    <cellStyle name="20% - Accent6 3 3 5 6" xfId="2868"/>
    <cellStyle name="20% - Accent6 3 3 5 7" xfId="2869"/>
    <cellStyle name="20% - Accent6 3 3 5 8" xfId="39299"/>
    <cellStyle name="20% - Accent6 3 3 5 9" xfId="39300"/>
    <cellStyle name="20% - Accent6 3 3 6" xfId="2870"/>
    <cellStyle name="20% - Accent6 3 3 6 2" xfId="2871"/>
    <cellStyle name="20% - Accent6 3 3 6 2 2" xfId="2872"/>
    <cellStyle name="20% - Accent6 3 3 6 2 2 2" xfId="2873"/>
    <cellStyle name="20% - Accent6 3 3 6 2 3" xfId="2874"/>
    <cellStyle name="20% - Accent6 3 3 6 2 4" xfId="2875"/>
    <cellStyle name="20% - Accent6 3 3 6 2 5" xfId="39301"/>
    <cellStyle name="20% - Accent6 3 3 6 2 6" xfId="39302"/>
    <cellStyle name="20% - Accent6 3 3 6 3" xfId="2876"/>
    <cellStyle name="20% - Accent6 3 3 6 3 2" xfId="2877"/>
    <cellStyle name="20% - Accent6 3 3 6 4" xfId="2878"/>
    <cellStyle name="20% - Accent6 3 3 6 5" xfId="2879"/>
    <cellStyle name="20% - Accent6 3 3 6 6" xfId="39303"/>
    <cellStyle name="20% - Accent6 3 3 6 7" xfId="39304"/>
    <cellStyle name="20% - Accent6 3 3 7" xfId="2880"/>
    <cellStyle name="20% - Accent6 3 3 7 2" xfId="2881"/>
    <cellStyle name="20% - Accent6 3 3 7 2 2" xfId="2882"/>
    <cellStyle name="20% - Accent6 3 3 7 3" xfId="2883"/>
    <cellStyle name="20% - Accent6 3 3 7 4" xfId="2884"/>
    <cellStyle name="20% - Accent6 3 3 7 5" xfId="39305"/>
    <cellStyle name="20% - Accent6 3 3 7 6" xfId="39306"/>
    <cellStyle name="20% - Accent6 3 3 8" xfId="2885"/>
    <cellStyle name="20% - Accent6 3 3 8 2" xfId="2886"/>
    <cellStyle name="20% - Accent6 3 3 8 2 2" xfId="2887"/>
    <cellStyle name="20% - Accent6 3 3 8 3" xfId="2888"/>
    <cellStyle name="20% - Accent6 3 3 8 4" xfId="2889"/>
    <cellStyle name="20% - Accent6 3 3 8 5" xfId="39307"/>
    <cellStyle name="20% - Accent6 3 3 8 6" xfId="39308"/>
    <cellStyle name="20% - Accent6 3 3 9" xfId="2890"/>
    <cellStyle name="20% - Accent6 3 3 9 2" xfId="2891"/>
    <cellStyle name="20% - Accent6 3 3 9 2 2" xfId="2892"/>
    <cellStyle name="20% - Accent6 3 3 9 3" xfId="2893"/>
    <cellStyle name="20% - Accent6 3 3 9 4" xfId="2894"/>
    <cellStyle name="20% - Accent6 3 3 9 5" xfId="39309"/>
    <cellStyle name="20% - Accent6 3 3 9 6" xfId="39310"/>
    <cellStyle name="20% - Accent6 3 4" xfId="2895"/>
    <cellStyle name="20% - Accent6 3 4 10" xfId="2896"/>
    <cellStyle name="20% - Accent6 3 4 11" xfId="39311"/>
    <cellStyle name="20% - Accent6 3 4 2" xfId="2897"/>
    <cellStyle name="20% - Accent6 3 4 2 2" xfId="2898"/>
    <cellStyle name="20% - Accent6 3 4 2 2 2" xfId="2899"/>
    <cellStyle name="20% - Accent6 3 4 2 2 2 2" xfId="2900"/>
    <cellStyle name="20% - Accent6 3 4 2 2 2 3" xfId="39312"/>
    <cellStyle name="20% - Accent6 3 4 2 2 3" xfId="2901"/>
    <cellStyle name="20% - Accent6 3 4 2 2 4" xfId="39313"/>
    <cellStyle name="20% - Accent6 3 4 2 3" xfId="2902"/>
    <cellStyle name="20% - Accent6 3 4 2 3 2" xfId="2903"/>
    <cellStyle name="20% - Accent6 3 4 2 3 3" xfId="39314"/>
    <cellStyle name="20% - Accent6 3 4 2 4" xfId="2904"/>
    <cellStyle name="20% - Accent6 3 4 2 4 2" xfId="2905"/>
    <cellStyle name="20% - Accent6 3 4 2 4 2 2" xfId="2906"/>
    <cellStyle name="20% - Accent6 3 4 2 4 3" xfId="2907"/>
    <cellStyle name="20% - Accent6 3 4 2 4 4" xfId="2908"/>
    <cellStyle name="20% - Accent6 3 4 2 4 5" xfId="39315"/>
    <cellStyle name="20% - Accent6 3 4 2 4 6" xfId="39316"/>
    <cellStyle name="20% - Accent6 3 4 2 5" xfId="2909"/>
    <cellStyle name="20% - Accent6 3 4 2 5 2" xfId="2910"/>
    <cellStyle name="20% - Accent6 3 4 2 5 3" xfId="39317"/>
    <cellStyle name="20% - Accent6 3 4 2 6" xfId="2911"/>
    <cellStyle name="20% - Accent6 3 4 2 6 2" xfId="2912"/>
    <cellStyle name="20% - Accent6 3 4 2 7" xfId="2913"/>
    <cellStyle name="20% - Accent6 3 4 2 8" xfId="2914"/>
    <cellStyle name="20% - Accent6 3 4 2 9" xfId="39318"/>
    <cellStyle name="20% - Accent6 3 4 3" xfId="2915"/>
    <cellStyle name="20% - Accent6 3 4 3 2" xfId="2916"/>
    <cellStyle name="20% - Accent6 3 4 3 2 2" xfId="2917"/>
    <cellStyle name="20% - Accent6 3 4 3 2 2 2" xfId="2918"/>
    <cellStyle name="20% - Accent6 3 4 3 2 3" xfId="2919"/>
    <cellStyle name="20% - Accent6 3 4 3 2 4" xfId="2920"/>
    <cellStyle name="20% - Accent6 3 4 3 2 5" xfId="39319"/>
    <cellStyle name="20% - Accent6 3 4 3 2 6" xfId="39320"/>
    <cellStyle name="20% - Accent6 3 4 3 3" xfId="2921"/>
    <cellStyle name="20% - Accent6 3 4 3 3 2" xfId="2922"/>
    <cellStyle name="20% - Accent6 3 4 3 3 2 2" xfId="2923"/>
    <cellStyle name="20% - Accent6 3 4 3 3 3" xfId="2924"/>
    <cellStyle name="20% - Accent6 3 4 3 3 4" xfId="2925"/>
    <cellStyle name="20% - Accent6 3 4 3 3 5" xfId="39321"/>
    <cellStyle name="20% - Accent6 3 4 3 3 6" xfId="39322"/>
    <cellStyle name="20% - Accent6 3 4 3 4" xfId="2926"/>
    <cellStyle name="20% - Accent6 3 4 3 4 2" xfId="2927"/>
    <cellStyle name="20% - Accent6 3 4 3 4 2 2" xfId="2928"/>
    <cellStyle name="20% - Accent6 3 4 3 4 3" xfId="2929"/>
    <cellStyle name="20% - Accent6 3 4 3 4 4" xfId="2930"/>
    <cellStyle name="20% - Accent6 3 4 3 4 5" xfId="39323"/>
    <cellStyle name="20% - Accent6 3 4 3 4 6" xfId="39324"/>
    <cellStyle name="20% - Accent6 3 4 3 5" xfId="2931"/>
    <cellStyle name="20% - Accent6 3 4 3 5 2" xfId="2932"/>
    <cellStyle name="20% - Accent6 3 4 3 6" xfId="2933"/>
    <cellStyle name="20% - Accent6 3 4 3 7" xfId="2934"/>
    <cellStyle name="20% - Accent6 3 4 3 8" xfId="39325"/>
    <cellStyle name="20% - Accent6 3 4 3 9" xfId="39326"/>
    <cellStyle name="20% - Accent6 3 4 4" xfId="2935"/>
    <cellStyle name="20% - Accent6 3 4 4 2" xfId="2936"/>
    <cellStyle name="20% - Accent6 3 4 4 2 2" xfId="2937"/>
    <cellStyle name="20% - Accent6 3 4 4 2 2 2" xfId="2938"/>
    <cellStyle name="20% - Accent6 3 4 4 2 3" xfId="2939"/>
    <cellStyle name="20% - Accent6 3 4 4 2 4" xfId="2940"/>
    <cellStyle name="20% - Accent6 3 4 4 2 5" xfId="39327"/>
    <cellStyle name="20% - Accent6 3 4 4 2 6" xfId="39328"/>
    <cellStyle name="20% - Accent6 3 4 4 3" xfId="2941"/>
    <cellStyle name="20% - Accent6 3 4 4 3 2" xfId="2942"/>
    <cellStyle name="20% - Accent6 3 4 4 4" xfId="2943"/>
    <cellStyle name="20% - Accent6 3 4 4 5" xfId="2944"/>
    <cellStyle name="20% - Accent6 3 4 4 6" xfId="39329"/>
    <cellStyle name="20% - Accent6 3 4 4 7" xfId="39330"/>
    <cellStyle name="20% - Accent6 3 4 5" xfId="2945"/>
    <cellStyle name="20% - Accent6 3 4 5 2" xfId="2946"/>
    <cellStyle name="20% - Accent6 3 4 5 2 2" xfId="2947"/>
    <cellStyle name="20% - Accent6 3 4 5 3" xfId="2948"/>
    <cellStyle name="20% - Accent6 3 4 5 4" xfId="2949"/>
    <cellStyle name="20% - Accent6 3 4 5 5" xfId="39331"/>
    <cellStyle name="20% - Accent6 3 4 5 6" xfId="39332"/>
    <cellStyle name="20% - Accent6 3 4 6" xfId="2950"/>
    <cellStyle name="20% - Accent6 3 4 6 2" xfId="2951"/>
    <cellStyle name="20% - Accent6 3 4 6 2 2" xfId="2952"/>
    <cellStyle name="20% - Accent6 3 4 6 3" xfId="2953"/>
    <cellStyle name="20% - Accent6 3 4 6 4" xfId="2954"/>
    <cellStyle name="20% - Accent6 3 4 6 5" xfId="39333"/>
    <cellStyle name="20% - Accent6 3 4 6 6" xfId="39334"/>
    <cellStyle name="20% - Accent6 3 4 7" xfId="2955"/>
    <cellStyle name="20% - Accent6 3 4 7 2" xfId="2956"/>
    <cellStyle name="20% - Accent6 3 4 7 2 2" xfId="2957"/>
    <cellStyle name="20% - Accent6 3 4 7 3" xfId="2958"/>
    <cellStyle name="20% - Accent6 3 4 7 4" xfId="2959"/>
    <cellStyle name="20% - Accent6 3 4 7 5" xfId="39335"/>
    <cellStyle name="20% - Accent6 3 4 7 6" xfId="39336"/>
    <cellStyle name="20% - Accent6 3 4 8" xfId="2960"/>
    <cellStyle name="20% - Accent6 3 4 8 2" xfId="2961"/>
    <cellStyle name="20% - Accent6 3 4 9" xfId="2962"/>
    <cellStyle name="20% - Accent6 3 5" xfId="2963"/>
    <cellStyle name="20% - Accent6 3 5 10" xfId="39337"/>
    <cellStyle name="20% - Accent6 3 5 11" xfId="39338"/>
    <cellStyle name="20% - Accent6 3 5 2" xfId="2964"/>
    <cellStyle name="20% - Accent6 3 5 2 2" xfId="2965"/>
    <cellStyle name="20% - Accent6 3 5 2 2 2" xfId="2966"/>
    <cellStyle name="20% - Accent6 3 5 2 2 2 2" xfId="2967"/>
    <cellStyle name="20% - Accent6 3 5 2 2 3" xfId="2968"/>
    <cellStyle name="20% - Accent6 3 5 2 2 4" xfId="2969"/>
    <cellStyle name="20% - Accent6 3 5 2 2 5" xfId="39339"/>
    <cellStyle name="20% - Accent6 3 5 2 2 6" xfId="39340"/>
    <cellStyle name="20% - Accent6 3 5 2 3" xfId="2970"/>
    <cellStyle name="20% - Accent6 3 5 2 3 2" xfId="2971"/>
    <cellStyle name="20% - Accent6 3 5 2 4" xfId="2972"/>
    <cellStyle name="20% - Accent6 3 5 2 5" xfId="2973"/>
    <cellStyle name="20% - Accent6 3 5 2 6" xfId="39341"/>
    <cellStyle name="20% - Accent6 3 5 2 7" xfId="39342"/>
    <cellStyle name="20% - Accent6 3 5 3" xfId="2974"/>
    <cellStyle name="20% - Accent6 3 5 3 2" xfId="2975"/>
    <cellStyle name="20% - Accent6 3 5 3 2 2" xfId="2976"/>
    <cellStyle name="20% - Accent6 3 5 3 2 2 2" xfId="2977"/>
    <cellStyle name="20% - Accent6 3 5 3 2 3" xfId="2978"/>
    <cellStyle name="20% - Accent6 3 5 3 2 4" xfId="2979"/>
    <cellStyle name="20% - Accent6 3 5 3 2 5" xfId="39343"/>
    <cellStyle name="20% - Accent6 3 5 3 2 6" xfId="39344"/>
    <cellStyle name="20% - Accent6 3 5 3 3" xfId="2980"/>
    <cellStyle name="20% - Accent6 3 5 3 3 2" xfId="2981"/>
    <cellStyle name="20% - Accent6 3 5 3 4" xfId="2982"/>
    <cellStyle name="20% - Accent6 3 5 3 5" xfId="2983"/>
    <cellStyle name="20% - Accent6 3 5 3 6" xfId="39345"/>
    <cellStyle name="20% - Accent6 3 5 3 7" xfId="39346"/>
    <cellStyle name="20% - Accent6 3 5 4" xfId="2984"/>
    <cellStyle name="20% - Accent6 3 5 4 2" xfId="2985"/>
    <cellStyle name="20% - Accent6 3 5 4 2 2" xfId="2986"/>
    <cellStyle name="20% - Accent6 3 5 4 3" xfId="2987"/>
    <cellStyle name="20% - Accent6 3 5 4 4" xfId="2988"/>
    <cellStyle name="20% - Accent6 3 5 4 5" xfId="39347"/>
    <cellStyle name="20% - Accent6 3 5 4 6" xfId="39348"/>
    <cellStyle name="20% - Accent6 3 5 5" xfId="2989"/>
    <cellStyle name="20% - Accent6 3 5 5 2" xfId="2990"/>
    <cellStyle name="20% - Accent6 3 5 5 2 2" xfId="2991"/>
    <cellStyle name="20% - Accent6 3 5 5 3" xfId="2992"/>
    <cellStyle name="20% - Accent6 3 5 5 4" xfId="2993"/>
    <cellStyle name="20% - Accent6 3 5 5 5" xfId="39349"/>
    <cellStyle name="20% - Accent6 3 5 5 6" xfId="39350"/>
    <cellStyle name="20% - Accent6 3 5 6" xfId="2994"/>
    <cellStyle name="20% - Accent6 3 5 6 2" xfId="2995"/>
    <cellStyle name="20% - Accent6 3 5 6 2 2" xfId="2996"/>
    <cellStyle name="20% - Accent6 3 5 6 3" xfId="2997"/>
    <cellStyle name="20% - Accent6 3 5 6 4" xfId="2998"/>
    <cellStyle name="20% - Accent6 3 5 6 5" xfId="39351"/>
    <cellStyle name="20% - Accent6 3 5 6 6" xfId="39352"/>
    <cellStyle name="20% - Accent6 3 5 7" xfId="2999"/>
    <cellStyle name="20% - Accent6 3 5 7 2" xfId="3000"/>
    <cellStyle name="20% - Accent6 3 5 8" xfId="3001"/>
    <cellStyle name="20% - Accent6 3 5 9" xfId="3002"/>
    <cellStyle name="20% - Accent6 3 6" xfId="3003"/>
    <cellStyle name="20% - Accent6 3 6 2" xfId="3004"/>
    <cellStyle name="20% - Accent6 3 6 2 2" xfId="3005"/>
    <cellStyle name="20% - Accent6 3 6 2 2 2" xfId="3006"/>
    <cellStyle name="20% - Accent6 3 6 2 3" xfId="3007"/>
    <cellStyle name="20% - Accent6 3 6 2 4" xfId="3008"/>
    <cellStyle name="20% - Accent6 3 6 2 5" xfId="39353"/>
    <cellStyle name="20% - Accent6 3 6 2 6" xfId="39354"/>
    <cellStyle name="20% - Accent6 3 6 3" xfId="3009"/>
    <cellStyle name="20% - Accent6 3 6 3 2" xfId="3010"/>
    <cellStyle name="20% - Accent6 3 6 4" xfId="3011"/>
    <cellStyle name="20% - Accent6 3 6 5" xfId="3012"/>
    <cellStyle name="20% - Accent6 3 6 6" xfId="39355"/>
    <cellStyle name="20% - Accent6 3 6 7" xfId="39356"/>
    <cellStyle name="20% - Accent6 3 7" xfId="3013"/>
    <cellStyle name="20% - Accent6 3 7 2" xfId="3014"/>
    <cellStyle name="20% - Accent6 3 7 2 2" xfId="3015"/>
    <cellStyle name="20% - Accent6 3 7 2 2 2" xfId="3016"/>
    <cellStyle name="20% - Accent6 3 7 2 3" xfId="3017"/>
    <cellStyle name="20% - Accent6 3 7 2 4" xfId="3018"/>
    <cellStyle name="20% - Accent6 3 7 2 5" xfId="39357"/>
    <cellStyle name="20% - Accent6 3 7 2 6" xfId="39358"/>
    <cellStyle name="20% - Accent6 3 7 3" xfId="3019"/>
    <cellStyle name="20% - Accent6 3 7 3 2" xfId="3020"/>
    <cellStyle name="20% - Accent6 3 7 4" xfId="3021"/>
    <cellStyle name="20% - Accent6 3 7 5" xfId="3022"/>
    <cellStyle name="20% - Accent6 3 7 6" xfId="39359"/>
    <cellStyle name="20% - Accent6 3 7 7" xfId="39360"/>
    <cellStyle name="20% - Accent6 3 8" xfId="3023"/>
    <cellStyle name="20% - Accent6 3 8 2" xfId="3024"/>
    <cellStyle name="20% - Accent6 3 8 2 2" xfId="3025"/>
    <cellStyle name="20% - Accent6 3 8 3" xfId="3026"/>
    <cellStyle name="20% - Accent6 3 8 4" xfId="3027"/>
    <cellStyle name="20% - Accent6 3 8 5" xfId="39361"/>
    <cellStyle name="20% - Accent6 3 8 6" xfId="39362"/>
    <cellStyle name="20% - Accent6 3 9" xfId="3028"/>
    <cellStyle name="20% - Accent6 3 9 2" xfId="3029"/>
    <cellStyle name="20% - Accent6 3 9 2 2" xfId="3030"/>
    <cellStyle name="20% - Accent6 3 9 3" xfId="3031"/>
    <cellStyle name="20% - Accent6 3 9 4" xfId="3032"/>
    <cellStyle name="20% - Accent6 3 9 5" xfId="39363"/>
    <cellStyle name="20% - Accent6 3 9 6" xfId="39364"/>
    <cellStyle name="20% - Accent6 4" xfId="3033"/>
    <cellStyle name="20% - Accent6 4 10" xfId="3034"/>
    <cellStyle name="20% - Accent6 4 11" xfId="3035"/>
    <cellStyle name="20% - Accent6 4 12" xfId="39365"/>
    <cellStyle name="20% - Accent6 4 13" xfId="39366"/>
    <cellStyle name="20% - Accent6 4 2" xfId="3036"/>
    <cellStyle name="20% - Accent6 4 2 10" xfId="39367"/>
    <cellStyle name="20% - Accent6 4 2 2" xfId="3037"/>
    <cellStyle name="20% - Accent6 4 2 2 2" xfId="3038"/>
    <cellStyle name="20% - Accent6 4 2 2 2 2" xfId="3039"/>
    <cellStyle name="20% - Accent6 4 2 2 2 2 2" xfId="3040"/>
    <cellStyle name="20% - Accent6 4 2 2 2 2 3" xfId="39368"/>
    <cellStyle name="20% - Accent6 4 2 2 2 3" xfId="3041"/>
    <cellStyle name="20% - Accent6 4 2 2 2 4" xfId="39369"/>
    <cellStyle name="20% - Accent6 4 2 2 3" xfId="3042"/>
    <cellStyle name="20% - Accent6 4 2 2 3 2" xfId="3043"/>
    <cellStyle name="20% - Accent6 4 2 2 3 3" xfId="39370"/>
    <cellStyle name="20% - Accent6 4 2 2 4" xfId="3044"/>
    <cellStyle name="20% - Accent6 4 2 2 4 2" xfId="3045"/>
    <cellStyle name="20% - Accent6 4 2 2 4 2 2" xfId="3046"/>
    <cellStyle name="20% - Accent6 4 2 2 4 3" xfId="3047"/>
    <cellStyle name="20% - Accent6 4 2 2 4 4" xfId="3048"/>
    <cellStyle name="20% - Accent6 4 2 2 4 5" xfId="39371"/>
    <cellStyle name="20% - Accent6 4 2 2 4 6" xfId="39372"/>
    <cellStyle name="20% - Accent6 4 2 2 5" xfId="3049"/>
    <cellStyle name="20% - Accent6 4 2 2 5 2" xfId="3050"/>
    <cellStyle name="20% - Accent6 4 2 2 5 3" xfId="39373"/>
    <cellStyle name="20% - Accent6 4 2 2 6" xfId="3051"/>
    <cellStyle name="20% - Accent6 4 2 2 6 2" xfId="3052"/>
    <cellStyle name="20% - Accent6 4 2 2 7" xfId="3053"/>
    <cellStyle name="20% - Accent6 4 2 2 8" xfId="3054"/>
    <cellStyle name="20% - Accent6 4 2 2 9" xfId="39374"/>
    <cellStyle name="20% - Accent6 4 2 3" xfId="3055"/>
    <cellStyle name="20% - Accent6 4 2 3 2" xfId="3056"/>
    <cellStyle name="20% - Accent6 4 2 3 2 2" xfId="3057"/>
    <cellStyle name="20% - Accent6 4 2 3 2 3" xfId="39375"/>
    <cellStyle name="20% - Accent6 4 2 3 3" xfId="3058"/>
    <cellStyle name="20% - Accent6 4 2 3 4" xfId="39376"/>
    <cellStyle name="20% - Accent6 4 2 4" xfId="3059"/>
    <cellStyle name="20% - Accent6 4 2 4 2" xfId="3060"/>
    <cellStyle name="20% - Accent6 4 2 4 3" xfId="39377"/>
    <cellStyle name="20% - Accent6 4 2 5" xfId="3061"/>
    <cellStyle name="20% - Accent6 4 2 5 2" xfId="3062"/>
    <cellStyle name="20% - Accent6 4 2 5 2 2" xfId="3063"/>
    <cellStyle name="20% - Accent6 4 2 5 3" xfId="3064"/>
    <cellStyle name="20% - Accent6 4 2 5 4" xfId="3065"/>
    <cellStyle name="20% - Accent6 4 2 5 5" xfId="39378"/>
    <cellStyle name="20% - Accent6 4 2 5 6" xfId="39379"/>
    <cellStyle name="20% - Accent6 4 2 6" xfId="3066"/>
    <cellStyle name="20% - Accent6 4 2 6 2" xfId="3067"/>
    <cellStyle name="20% - Accent6 4 2 6 3" xfId="39380"/>
    <cellStyle name="20% - Accent6 4 2 7" xfId="3068"/>
    <cellStyle name="20% - Accent6 4 2 7 2" xfId="3069"/>
    <cellStyle name="20% - Accent6 4 2 8" xfId="3070"/>
    <cellStyle name="20% - Accent6 4 2 9" xfId="3071"/>
    <cellStyle name="20% - Accent6 4 3" xfId="3072"/>
    <cellStyle name="20% - Accent6 4 3 2" xfId="3073"/>
    <cellStyle name="20% - Accent6 4 3 3" xfId="3074"/>
    <cellStyle name="20% - Accent6 4 3 3 2" xfId="3075"/>
    <cellStyle name="20% - Accent6 4 3 3 2 2" xfId="3076"/>
    <cellStyle name="20% - Accent6 4 3 3 3" xfId="3077"/>
    <cellStyle name="20% - Accent6 4 3 3 4" xfId="3078"/>
    <cellStyle name="20% - Accent6 4 3 3 5" xfId="39381"/>
    <cellStyle name="20% - Accent6 4 3 3 6" xfId="39382"/>
    <cellStyle name="20% - Accent6 4 3 4" xfId="3079"/>
    <cellStyle name="20% - Accent6 4 3 4 2" xfId="3080"/>
    <cellStyle name="20% - Accent6 4 3 5" xfId="3081"/>
    <cellStyle name="20% - Accent6 4 3 6" xfId="3082"/>
    <cellStyle name="20% - Accent6 4 3 7" xfId="39383"/>
    <cellStyle name="20% - Accent6 4 3 8" xfId="39384"/>
    <cellStyle name="20% - Accent6 4 4" xfId="3083"/>
    <cellStyle name="20% - Accent6 4 4 2" xfId="3084"/>
    <cellStyle name="20% - Accent6 4 4 2 2" xfId="3085"/>
    <cellStyle name="20% - Accent6 4 4 2 3" xfId="39385"/>
    <cellStyle name="20% - Accent6 4 4 3" xfId="3086"/>
    <cellStyle name="20% - Accent6 4 4 3 2" xfId="3087"/>
    <cellStyle name="20% - Accent6 4 4 3 3" xfId="39386"/>
    <cellStyle name="20% - Accent6 4 4 4" xfId="3088"/>
    <cellStyle name="20% - Accent6 4 4 4 2" xfId="3089"/>
    <cellStyle name="20% - Accent6 4 4 4 3" xfId="39387"/>
    <cellStyle name="20% - Accent6 4 4 5" xfId="3090"/>
    <cellStyle name="20% - Accent6 4 4 6" xfId="39388"/>
    <cellStyle name="20% - Accent6 4 5" xfId="3091"/>
    <cellStyle name="20% - Accent6 4 6" xfId="3092"/>
    <cellStyle name="20% - Accent6 4 6 2" xfId="3093"/>
    <cellStyle name="20% - Accent6 4 6 2 2" xfId="3094"/>
    <cellStyle name="20% - Accent6 4 6 3" xfId="3095"/>
    <cellStyle name="20% - Accent6 4 6 4" xfId="3096"/>
    <cellStyle name="20% - Accent6 4 6 5" xfId="39389"/>
    <cellStyle name="20% - Accent6 4 6 6" xfId="39390"/>
    <cellStyle name="20% - Accent6 4 7" xfId="3097"/>
    <cellStyle name="20% - Accent6 4 7 2" xfId="3098"/>
    <cellStyle name="20% - Accent6 4 8" xfId="3099"/>
    <cellStyle name="20% - Accent6 4 8 2" xfId="3100"/>
    <cellStyle name="20% - Accent6 4 9" xfId="3101"/>
    <cellStyle name="20% - Accent6 5" xfId="3102"/>
    <cellStyle name="20% - Accent6 5 10" xfId="3103"/>
    <cellStyle name="20% - Accent6 5 11" xfId="39391"/>
    <cellStyle name="20% - Accent6 5 2" xfId="3104"/>
    <cellStyle name="20% - Accent6 5 2 10" xfId="39392"/>
    <cellStyle name="20% - Accent6 5 2 2" xfId="3105"/>
    <cellStyle name="20% - Accent6 5 2 2 2" xfId="3106"/>
    <cellStyle name="20% - Accent6 5 2 2 2 2" xfId="3107"/>
    <cellStyle name="20% - Accent6 5 2 2 2 2 2" xfId="3108"/>
    <cellStyle name="20% - Accent6 5 2 2 2 3" xfId="3109"/>
    <cellStyle name="20% - Accent6 5 2 2 2 4" xfId="3110"/>
    <cellStyle name="20% - Accent6 5 2 2 2 5" xfId="39393"/>
    <cellStyle name="20% - Accent6 5 2 2 2 6" xfId="39394"/>
    <cellStyle name="20% - Accent6 5 2 2 3" xfId="3111"/>
    <cellStyle name="20% - Accent6 5 2 2 3 2" xfId="3112"/>
    <cellStyle name="20% - Accent6 5 2 2 4" xfId="3113"/>
    <cellStyle name="20% - Accent6 5 2 2 5" xfId="3114"/>
    <cellStyle name="20% - Accent6 5 2 2 6" xfId="39395"/>
    <cellStyle name="20% - Accent6 5 2 2 7" xfId="39396"/>
    <cellStyle name="20% - Accent6 5 2 3" xfId="3115"/>
    <cellStyle name="20% - Accent6 5 2 3 2" xfId="3116"/>
    <cellStyle name="20% - Accent6 5 2 3 2 2" xfId="3117"/>
    <cellStyle name="20% - Accent6 5 2 3 2 3" xfId="39397"/>
    <cellStyle name="20% - Accent6 5 2 3 3" xfId="3118"/>
    <cellStyle name="20% - Accent6 5 2 3 4" xfId="39398"/>
    <cellStyle name="20% - Accent6 5 2 4" xfId="3119"/>
    <cellStyle name="20% - Accent6 5 2 4 2" xfId="3120"/>
    <cellStyle name="20% - Accent6 5 2 4 3" xfId="39399"/>
    <cellStyle name="20% - Accent6 5 2 5" xfId="3121"/>
    <cellStyle name="20% - Accent6 5 2 5 2" xfId="3122"/>
    <cellStyle name="20% - Accent6 5 2 5 2 2" xfId="3123"/>
    <cellStyle name="20% - Accent6 5 2 5 3" xfId="3124"/>
    <cellStyle name="20% - Accent6 5 2 5 4" xfId="3125"/>
    <cellStyle name="20% - Accent6 5 2 5 5" xfId="39400"/>
    <cellStyle name="20% - Accent6 5 2 5 6" xfId="39401"/>
    <cellStyle name="20% - Accent6 5 2 6" xfId="3126"/>
    <cellStyle name="20% - Accent6 5 2 6 2" xfId="3127"/>
    <cellStyle name="20% - Accent6 5 2 6 3" xfId="39402"/>
    <cellStyle name="20% - Accent6 5 2 7" xfId="3128"/>
    <cellStyle name="20% - Accent6 5 2 7 2" xfId="3129"/>
    <cellStyle name="20% - Accent6 5 2 8" xfId="3130"/>
    <cellStyle name="20% - Accent6 5 2 9" xfId="3131"/>
    <cellStyle name="20% - Accent6 5 3" xfId="3132"/>
    <cellStyle name="20% - Accent6 5 3 10" xfId="39403"/>
    <cellStyle name="20% - Accent6 5 3 2" xfId="3133"/>
    <cellStyle name="20% - Accent6 5 3 2 2" xfId="3134"/>
    <cellStyle name="20% - Accent6 5 3 2 2 2" xfId="3135"/>
    <cellStyle name="20% - Accent6 5 3 2 2 2 2" xfId="3136"/>
    <cellStyle name="20% - Accent6 5 3 2 2 3" xfId="3137"/>
    <cellStyle name="20% - Accent6 5 3 2 2 4" xfId="3138"/>
    <cellStyle name="20% - Accent6 5 3 2 2 5" xfId="39404"/>
    <cellStyle name="20% - Accent6 5 3 2 2 6" xfId="39405"/>
    <cellStyle name="20% - Accent6 5 3 2 3" xfId="3139"/>
    <cellStyle name="20% - Accent6 5 3 2 3 2" xfId="3140"/>
    <cellStyle name="20% - Accent6 5 3 2 4" xfId="3141"/>
    <cellStyle name="20% - Accent6 5 3 2 5" xfId="3142"/>
    <cellStyle name="20% - Accent6 5 3 2 6" xfId="39406"/>
    <cellStyle name="20% - Accent6 5 3 2 7" xfId="39407"/>
    <cellStyle name="20% - Accent6 5 3 3" xfId="3143"/>
    <cellStyle name="20% - Accent6 5 3 3 2" xfId="3144"/>
    <cellStyle name="20% - Accent6 5 3 3 2 2" xfId="3145"/>
    <cellStyle name="20% - Accent6 5 3 3 3" xfId="3146"/>
    <cellStyle name="20% - Accent6 5 3 3 4" xfId="3147"/>
    <cellStyle name="20% - Accent6 5 3 3 5" xfId="39408"/>
    <cellStyle name="20% - Accent6 5 3 3 6" xfId="39409"/>
    <cellStyle name="20% - Accent6 5 3 4" xfId="3148"/>
    <cellStyle name="20% - Accent6 5 3 4 2" xfId="3149"/>
    <cellStyle name="20% - Accent6 5 3 4 2 2" xfId="3150"/>
    <cellStyle name="20% - Accent6 5 3 4 3" xfId="3151"/>
    <cellStyle name="20% - Accent6 5 3 4 4" xfId="3152"/>
    <cellStyle name="20% - Accent6 5 3 4 5" xfId="39410"/>
    <cellStyle name="20% - Accent6 5 3 4 6" xfId="39411"/>
    <cellStyle name="20% - Accent6 5 3 5" xfId="3153"/>
    <cellStyle name="20% - Accent6 5 3 5 2" xfId="3154"/>
    <cellStyle name="20% - Accent6 5 3 5 2 2" xfId="3155"/>
    <cellStyle name="20% - Accent6 5 3 5 3" xfId="3156"/>
    <cellStyle name="20% - Accent6 5 3 5 4" xfId="3157"/>
    <cellStyle name="20% - Accent6 5 3 5 5" xfId="39412"/>
    <cellStyle name="20% - Accent6 5 3 5 6" xfId="39413"/>
    <cellStyle name="20% - Accent6 5 3 6" xfId="3158"/>
    <cellStyle name="20% - Accent6 5 3 6 2" xfId="3159"/>
    <cellStyle name="20% - Accent6 5 3 7" xfId="3160"/>
    <cellStyle name="20% - Accent6 5 3 8" xfId="3161"/>
    <cellStyle name="20% - Accent6 5 3 9" xfId="39414"/>
    <cellStyle name="20% - Accent6 5 4" xfId="3162"/>
    <cellStyle name="20% - Accent6 5 4 2" xfId="3163"/>
    <cellStyle name="20% - Accent6 5 4 2 2" xfId="3164"/>
    <cellStyle name="20% - Accent6 5 4 2 2 2" xfId="3165"/>
    <cellStyle name="20% - Accent6 5 4 2 3" xfId="3166"/>
    <cellStyle name="20% - Accent6 5 4 2 4" xfId="3167"/>
    <cellStyle name="20% - Accent6 5 4 2 5" xfId="39415"/>
    <cellStyle name="20% - Accent6 5 4 2 6" xfId="39416"/>
    <cellStyle name="20% - Accent6 5 4 3" xfId="3168"/>
    <cellStyle name="20% - Accent6 5 4 3 2" xfId="3169"/>
    <cellStyle name="20% - Accent6 5 4 4" xfId="3170"/>
    <cellStyle name="20% - Accent6 5 4 5" xfId="3171"/>
    <cellStyle name="20% - Accent6 5 4 6" xfId="39417"/>
    <cellStyle name="20% - Accent6 5 4 7" xfId="39418"/>
    <cellStyle name="20% - Accent6 5 5" xfId="3172"/>
    <cellStyle name="20% - Accent6 5 5 2" xfId="3173"/>
    <cellStyle name="20% - Accent6 5 5 2 2" xfId="3174"/>
    <cellStyle name="20% - Accent6 5 5 3" xfId="3175"/>
    <cellStyle name="20% - Accent6 5 5 4" xfId="3176"/>
    <cellStyle name="20% - Accent6 5 5 5" xfId="39419"/>
    <cellStyle name="20% - Accent6 5 5 6" xfId="39420"/>
    <cellStyle name="20% - Accent6 5 6" xfId="3177"/>
    <cellStyle name="20% - Accent6 5 6 2" xfId="3178"/>
    <cellStyle name="20% - Accent6 5 6 2 2" xfId="3179"/>
    <cellStyle name="20% - Accent6 5 6 3" xfId="3180"/>
    <cellStyle name="20% - Accent6 5 6 4" xfId="3181"/>
    <cellStyle name="20% - Accent6 5 6 5" xfId="39421"/>
    <cellStyle name="20% - Accent6 5 6 6" xfId="39422"/>
    <cellStyle name="20% - Accent6 5 7" xfId="3182"/>
    <cellStyle name="20% - Accent6 5 7 2" xfId="3183"/>
    <cellStyle name="20% - Accent6 5 7 2 2" xfId="3184"/>
    <cellStyle name="20% - Accent6 5 7 3" xfId="3185"/>
    <cellStyle name="20% - Accent6 5 7 4" xfId="3186"/>
    <cellStyle name="20% - Accent6 5 7 5" xfId="39423"/>
    <cellStyle name="20% - Accent6 5 7 6" xfId="39424"/>
    <cellStyle name="20% - Accent6 5 8" xfId="3187"/>
    <cellStyle name="20% - Accent6 5 8 2" xfId="3188"/>
    <cellStyle name="20% - Accent6 5 9" xfId="3189"/>
    <cellStyle name="20% - Accent6 6" xfId="3190"/>
    <cellStyle name="20% - Accent6 6 10" xfId="39425"/>
    <cellStyle name="20% - Accent6 6 11" xfId="39426"/>
    <cellStyle name="20% - Accent6 6 2" xfId="3191"/>
    <cellStyle name="20% - Accent6 6 2 2" xfId="3192"/>
    <cellStyle name="20% - Accent6 6 2 2 2" xfId="3193"/>
    <cellStyle name="20% - Accent6 6 2 2 2 2" xfId="3194"/>
    <cellStyle name="20% - Accent6 6 2 2 3" xfId="3195"/>
    <cellStyle name="20% - Accent6 6 2 2 4" xfId="3196"/>
    <cellStyle name="20% - Accent6 6 2 2 5" xfId="39427"/>
    <cellStyle name="20% - Accent6 6 2 2 6" xfId="39428"/>
    <cellStyle name="20% - Accent6 6 2 3" xfId="3197"/>
    <cellStyle name="20% - Accent6 6 2 3 2" xfId="3198"/>
    <cellStyle name="20% - Accent6 6 2 4" xfId="3199"/>
    <cellStyle name="20% - Accent6 6 2 5" xfId="3200"/>
    <cellStyle name="20% - Accent6 6 2 6" xfId="39429"/>
    <cellStyle name="20% - Accent6 6 2 7" xfId="39430"/>
    <cellStyle name="20% - Accent6 6 3" xfId="3201"/>
    <cellStyle name="20% - Accent6 6 3 2" xfId="3202"/>
    <cellStyle name="20% - Accent6 6 3 2 2" xfId="3203"/>
    <cellStyle name="20% - Accent6 6 3 2 2 2" xfId="3204"/>
    <cellStyle name="20% - Accent6 6 3 2 3" xfId="3205"/>
    <cellStyle name="20% - Accent6 6 3 2 4" xfId="3206"/>
    <cellStyle name="20% - Accent6 6 3 2 5" xfId="39431"/>
    <cellStyle name="20% - Accent6 6 3 2 6" xfId="39432"/>
    <cellStyle name="20% - Accent6 6 3 3" xfId="3207"/>
    <cellStyle name="20% - Accent6 6 3 3 2" xfId="3208"/>
    <cellStyle name="20% - Accent6 6 3 4" xfId="3209"/>
    <cellStyle name="20% - Accent6 6 3 5" xfId="3210"/>
    <cellStyle name="20% - Accent6 6 3 6" xfId="39433"/>
    <cellStyle name="20% - Accent6 6 3 7" xfId="39434"/>
    <cellStyle name="20% - Accent6 6 4" xfId="3211"/>
    <cellStyle name="20% - Accent6 6 4 2" xfId="3212"/>
    <cellStyle name="20% - Accent6 6 4 2 2" xfId="3213"/>
    <cellStyle name="20% - Accent6 6 4 3" xfId="3214"/>
    <cellStyle name="20% - Accent6 6 4 4" xfId="3215"/>
    <cellStyle name="20% - Accent6 6 4 5" xfId="39435"/>
    <cellStyle name="20% - Accent6 6 4 6" xfId="39436"/>
    <cellStyle name="20% - Accent6 6 5" xfId="3216"/>
    <cellStyle name="20% - Accent6 6 5 2" xfId="3217"/>
    <cellStyle name="20% - Accent6 6 5 2 2" xfId="3218"/>
    <cellStyle name="20% - Accent6 6 5 3" xfId="3219"/>
    <cellStyle name="20% - Accent6 6 5 4" xfId="3220"/>
    <cellStyle name="20% - Accent6 6 5 5" xfId="39437"/>
    <cellStyle name="20% - Accent6 6 5 6" xfId="39438"/>
    <cellStyle name="20% - Accent6 6 6" xfId="3221"/>
    <cellStyle name="20% - Accent6 6 6 2" xfId="3222"/>
    <cellStyle name="20% - Accent6 6 6 2 2" xfId="3223"/>
    <cellStyle name="20% - Accent6 6 6 3" xfId="3224"/>
    <cellStyle name="20% - Accent6 6 6 4" xfId="3225"/>
    <cellStyle name="20% - Accent6 6 6 5" xfId="39439"/>
    <cellStyle name="20% - Accent6 6 6 6" xfId="39440"/>
    <cellStyle name="20% - Accent6 6 7" xfId="3226"/>
    <cellStyle name="20% - Accent6 6 7 2" xfId="3227"/>
    <cellStyle name="20% - Accent6 6 8" xfId="3228"/>
    <cellStyle name="20% - Accent6 6 9" xfId="3229"/>
    <cellStyle name="20% - Accent6 7" xfId="3230"/>
    <cellStyle name="20% - Accent6 7 10" xfId="39441"/>
    <cellStyle name="20% - Accent6 7 11" xfId="39442"/>
    <cellStyle name="20% - Accent6 7 2" xfId="3231"/>
    <cellStyle name="20% - Accent6 7 2 2" xfId="3232"/>
    <cellStyle name="20% - Accent6 7 2 2 2" xfId="3233"/>
    <cellStyle name="20% - Accent6 7 2 2 2 2" xfId="3234"/>
    <cellStyle name="20% - Accent6 7 2 2 3" xfId="3235"/>
    <cellStyle name="20% - Accent6 7 2 2 4" xfId="3236"/>
    <cellStyle name="20% - Accent6 7 2 2 5" xfId="39443"/>
    <cellStyle name="20% - Accent6 7 2 2 6" xfId="39444"/>
    <cellStyle name="20% - Accent6 7 2 3" xfId="3237"/>
    <cellStyle name="20% - Accent6 7 2 3 2" xfId="3238"/>
    <cellStyle name="20% - Accent6 7 2 4" xfId="3239"/>
    <cellStyle name="20% - Accent6 7 2 5" xfId="3240"/>
    <cellStyle name="20% - Accent6 7 2 6" xfId="39445"/>
    <cellStyle name="20% - Accent6 7 2 7" xfId="39446"/>
    <cellStyle name="20% - Accent6 7 3" xfId="3241"/>
    <cellStyle name="20% - Accent6 7 3 2" xfId="3242"/>
    <cellStyle name="20% - Accent6 7 3 2 2" xfId="3243"/>
    <cellStyle name="20% - Accent6 7 3 2 2 2" xfId="3244"/>
    <cellStyle name="20% - Accent6 7 3 2 3" xfId="3245"/>
    <cellStyle name="20% - Accent6 7 3 2 4" xfId="3246"/>
    <cellStyle name="20% - Accent6 7 3 2 5" xfId="39447"/>
    <cellStyle name="20% - Accent6 7 3 2 6" xfId="39448"/>
    <cellStyle name="20% - Accent6 7 3 3" xfId="3247"/>
    <cellStyle name="20% - Accent6 7 3 3 2" xfId="3248"/>
    <cellStyle name="20% - Accent6 7 3 4" xfId="3249"/>
    <cellStyle name="20% - Accent6 7 3 5" xfId="3250"/>
    <cellStyle name="20% - Accent6 7 3 6" xfId="39449"/>
    <cellStyle name="20% - Accent6 7 3 7" xfId="39450"/>
    <cellStyle name="20% - Accent6 7 4" xfId="3251"/>
    <cellStyle name="20% - Accent6 7 4 2" xfId="3252"/>
    <cellStyle name="20% - Accent6 7 4 2 2" xfId="3253"/>
    <cellStyle name="20% - Accent6 7 4 3" xfId="3254"/>
    <cellStyle name="20% - Accent6 7 4 4" xfId="3255"/>
    <cellStyle name="20% - Accent6 7 4 5" xfId="39451"/>
    <cellStyle name="20% - Accent6 7 4 6" xfId="39452"/>
    <cellStyle name="20% - Accent6 7 5" xfId="3256"/>
    <cellStyle name="20% - Accent6 7 5 2" xfId="3257"/>
    <cellStyle name="20% - Accent6 7 5 2 2" xfId="3258"/>
    <cellStyle name="20% - Accent6 7 5 3" xfId="3259"/>
    <cellStyle name="20% - Accent6 7 5 4" xfId="3260"/>
    <cellStyle name="20% - Accent6 7 5 5" xfId="39453"/>
    <cellStyle name="20% - Accent6 7 5 6" xfId="39454"/>
    <cellStyle name="20% - Accent6 7 6" xfId="3261"/>
    <cellStyle name="20% - Accent6 7 6 2" xfId="3262"/>
    <cellStyle name="20% - Accent6 7 6 2 2" xfId="3263"/>
    <cellStyle name="20% - Accent6 7 6 3" xfId="3264"/>
    <cellStyle name="20% - Accent6 7 6 4" xfId="3265"/>
    <cellStyle name="20% - Accent6 7 6 5" xfId="39455"/>
    <cellStyle name="20% - Accent6 7 6 6" xfId="39456"/>
    <cellStyle name="20% - Accent6 7 7" xfId="3266"/>
    <cellStyle name="20% - Accent6 7 7 2" xfId="3267"/>
    <cellStyle name="20% - Accent6 7 8" xfId="3268"/>
    <cellStyle name="20% - Accent6 7 9" xfId="3269"/>
    <cellStyle name="20% - Accent6 8" xfId="3270"/>
    <cellStyle name="20% - Accent6 8 2" xfId="3271"/>
    <cellStyle name="20% - Accent6 8 2 2" xfId="3272"/>
    <cellStyle name="20% - Accent6 8 2 2 2" xfId="3273"/>
    <cellStyle name="20% - Accent6 8 2 3" xfId="3274"/>
    <cellStyle name="20% - Accent6 8 2 4" xfId="3275"/>
    <cellStyle name="20% - Accent6 8 2 5" xfId="39457"/>
    <cellStyle name="20% - Accent6 8 2 6" xfId="39458"/>
    <cellStyle name="20% - Accent6 8 3" xfId="3276"/>
    <cellStyle name="20% - Accent6 8 3 2" xfId="3277"/>
    <cellStyle name="20% - Accent6 8 4" xfId="3278"/>
    <cellStyle name="20% - Accent6 8 5" xfId="3279"/>
    <cellStyle name="20% - Accent6 8 6" xfId="39459"/>
    <cellStyle name="20% - Accent6 8 7" xfId="39460"/>
    <cellStyle name="20% - Accent6 9" xfId="3280"/>
    <cellStyle name="20% - Accent6 9 2" xfId="3281"/>
    <cellStyle name="20% - Accent6 9 2 2" xfId="3282"/>
    <cellStyle name="20% - Accent6 9 2 2 2" xfId="3283"/>
    <cellStyle name="20% - Accent6 9 2 3" xfId="3284"/>
    <cellStyle name="20% - Accent6 9 2 4" xfId="3285"/>
    <cellStyle name="20% - Accent6 9 2 5" xfId="39461"/>
    <cellStyle name="20% - Accent6 9 2 6" xfId="39462"/>
    <cellStyle name="20% - Accent6 9 3" xfId="3286"/>
    <cellStyle name="20% - Accent6 9 3 2" xfId="3287"/>
    <cellStyle name="20% - Accent6 9 4" xfId="3288"/>
    <cellStyle name="20% - Accent6 9 5" xfId="3289"/>
    <cellStyle name="20% - Accent6 9 6" xfId="39463"/>
    <cellStyle name="20% - Accent6 9 7" xfId="39464"/>
    <cellStyle name="40% - Accent1 10" xfId="3290"/>
    <cellStyle name="40% - Accent1 10 2" xfId="3291"/>
    <cellStyle name="40% - Accent1 10 2 2" xfId="3292"/>
    <cellStyle name="40% - Accent1 10 3" xfId="3293"/>
    <cellStyle name="40% - Accent1 10 4" xfId="3294"/>
    <cellStyle name="40% - Accent1 10 5" xfId="39465"/>
    <cellStyle name="40% - Accent1 10 6" xfId="39466"/>
    <cellStyle name="40% - Accent1 11" xfId="3295"/>
    <cellStyle name="40% - Accent1 11 2" xfId="3296"/>
    <cellStyle name="40% - Accent1 11 2 2" xfId="3297"/>
    <cellStyle name="40% - Accent1 11 3" xfId="3298"/>
    <cellStyle name="40% - Accent1 11 4" xfId="3299"/>
    <cellStyle name="40% - Accent1 11 5" xfId="39467"/>
    <cellStyle name="40% - Accent1 11 6" xfId="39468"/>
    <cellStyle name="40% - Accent1 12" xfId="3300"/>
    <cellStyle name="40% - Accent1 12 2" xfId="3301"/>
    <cellStyle name="40% - Accent1 12 2 2" xfId="3302"/>
    <cellStyle name="40% - Accent1 12 3" xfId="3303"/>
    <cellStyle name="40% - Accent1 12 4" xfId="3304"/>
    <cellStyle name="40% - Accent1 12 5" xfId="39469"/>
    <cellStyle name="40% - Accent1 12 6" xfId="39470"/>
    <cellStyle name="40% - Accent1 13" xfId="3305"/>
    <cellStyle name="40% - Accent1 13 2" xfId="3306"/>
    <cellStyle name="40% - Accent1 14" xfId="3307"/>
    <cellStyle name="40% - Accent1 14 2" xfId="3308"/>
    <cellStyle name="40% - Accent1 15" xfId="3309"/>
    <cellStyle name="40% - Accent1 2" xfId="3310"/>
    <cellStyle name="40% - Accent1 2 2" xfId="3311"/>
    <cellStyle name="40% - Accent1 2 2 2" xfId="3312"/>
    <cellStyle name="40% - Accent1 2 3" xfId="3313"/>
    <cellStyle name="40% - Accent1 2 3 2" xfId="3314"/>
    <cellStyle name="40% - Accent1 2 4" xfId="3315"/>
    <cellStyle name="40% - Accent1 2 4 2" xfId="3316"/>
    <cellStyle name="40% - Accent1 3" xfId="3317"/>
    <cellStyle name="40% - Accent1 3 10" xfId="3318"/>
    <cellStyle name="40% - Accent1 3 10 2" xfId="3319"/>
    <cellStyle name="40% - Accent1 3 10 2 2" xfId="3320"/>
    <cellStyle name="40% - Accent1 3 10 3" xfId="3321"/>
    <cellStyle name="40% - Accent1 3 10 4" xfId="3322"/>
    <cellStyle name="40% - Accent1 3 10 5" xfId="39471"/>
    <cellStyle name="40% - Accent1 3 10 6" xfId="39472"/>
    <cellStyle name="40% - Accent1 3 11" xfId="3323"/>
    <cellStyle name="40% - Accent1 3 11 2" xfId="3324"/>
    <cellStyle name="40% - Accent1 3 12" xfId="3325"/>
    <cellStyle name="40% - Accent1 3 12 2" xfId="3326"/>
    <cellStyle name="40% - Accent1 3 13" xfId="3327"/>
    <cellStyle name="40% - Accent1 3 14" xfId="3328"/>
    <cellStyle name="40% - Accent1 3 15" xfId="39473"/>
    <cellStyle name="40% - Accent1 3 2" xfId="3329"/>
    <cellStyle name="40% - Accent1 3 2 10" xfId="39474"/>
    <cellStyle name="40% - Accent1 3 2 2" xfId="3330"/>
    <cellStyle name="40% - Accent1 3 2 2 2" xfId="3331"/>
    <cellStyle name="40% - Accent1 3 2 2 2 2" xfId="3332"/>
    <cellStyle name="40% - Accent1 3 2 2 2 2 2" xfId="3333"/>
    <cellStyle name="40% - Accent1 3 2 2 2 2 2 2" xfId="3334"/>
    <cellStyle name="40% - Accent1 3 2 2 2 2 3" xfId="3335"/>
    <cellStyle name="40% - Accent1 3 2 2 2 2 4" xfId="3336"/>
    <cellStyle name="40% - Accent1 3 2 2 2 2 5" xfId="39475"/>
    <cellStyle name="40% - Accent1 3 2 2 2 2 6" xfId="39476"/>
    <cellStyle name="40% - Accent1 3 2 2 2 3" xfId="3337"/>
    <cellStyle name="40% - Accent1 3 2 2 2 3 2" xfId="3338"/>
    <cellStyle name="40% - Accent1 3 2 2 2 4" xfId="3339"/>
    <cellStyle name="40% - Accent1 3 2 2 2 5" xfId="3340"/>
    <cellStyle name="40% - Accent1 3 2 2 2 6" xfId="39477"/>
    <cellStyle name="40% - Accent1 3 2 2 2 7" xfId="39478"/>
    <cellStyle name="40% - Accent1 3 2 2 3" xfId="3341"/>
    <cellStyle name="40% - Accent1 3 2 2 3 2" xfId="3342"/>
    <cellStyle name="40% - Accent1 3 2 2 3 2 2" xfId="3343"/>
    <cellStyle name="40% - Accent1 3 2 2 3 3" xfId="3344"/>
    <cellStyle name="40% - Accent1 3 2 2 3 4" xfId="3345"/>
    <cellStyle name="40% - Accent1 3 2 2 3 5" xfId="39479"/>
    <cellStyle name="40% - Accent1 3 2 2 3 6" xfId="39480"/>
    <cellStyle name="40% - Accent1 3 2 2 4" xfId="3346"/>
    <cellStyle name="40% - Accent1 3 2 2 4 2" xfId="3347"/>
    <cellStyle name="40% - Accent1 3 2 2 5" xfId="3348"/>
    <cellStyle name="40% - Accent1 3 2 2 6" xfId="3349"/>
    <cellStyle name="40% - Accent1 3 2 2 7" xfId="39481"/>
    <cellStyle name="40% - Accent1 3 2 2 8" xfId="39482"/>
    <cellStyle name="40% - Accent1 3 2 3" xfId="3350"/>
    <cellStyle name="40% - Accent1 3 2 3 2" xfId="3351"/>
    <cellStyle name="40% - Accent1 3 2 3 2 2" xfId="3352"/>
    <cellStyle name="40% - Accent1 3 2 3 2 2 2" xfId="3353"/>
    <cellStyle name="40% - Accent1 3 2 3 2 3" xfId="3354"/>
    <cellStyle name="40% - Accent1 3 2 3 2 4" xfId="3355"/>
    <cellStyle name="40% - Accent1 3 2 3 2 5" xfId="39483"/>
    <cellStyle name="40% - Accent1 3 2 3 2 6" xfId="39484"/>
    <cellStyle name="40% - Accent1 3 2 3 3" xfId="3356"/>
    <cellStyle name="40% - Accent1 3 2 3 3 2" xfId="3357"/>
    <cellStyle name="40% - Accent1 3 2 3 4" xfId="3358"/>
    <cellStyle name="40% - Accent1 3 2 3 5" xfId="3359"/>
    <cellStyle name="40% - Accent1 3 2 3 6" xfId="39485"/>
    <cellStyle name="40% - Accent1 3 2 3 7" xfId="39486"/>
    <cellStyle name="40% - Accent1 3 2 4" xfId="3360"/>
    <cellStyle name="40% - Accent1 3 2 5" xfId="3361"/>
    <cellStyle name="40% - Accent1 3 2 5 2" xfId="3362"/>
    <cellStyle name="40% - Accent1 3 2 5 2 2" xfId="3363"/>
    <cellStyle name="40% - Accent1 3 2 5 3" xfId="3364"/>
    <cellStyle name="40% - Accent1 3 2 5 4" xfId="3365"/>
    <cellStyle name="40% - Accent1 3 2 5 5" xfId="39487"/>
    <cellStyle name="40% - Accent1 3 2 5 6" xfId="39488"/>
    <cellStyle name="40% - Accent1 3 2 6" xfId="3366"/>
    <cellStyle name="40% - Accent1 3 2 6 2" xfId="3367"/>
    <cellStyle name="40% - Accent1 3 2 7" xfId="3368"/>
    <cellStyle name="40% - Accent1 3 2 8" xfId="3369"/>
    <cellStyle name="40% - Accent1 3 2 9" xfId="3370"/>
    <cellStyle name="40% - Accent1 3 3" xfId="3371"/>
    <cellStyle name="40% - Accent1 3 3 10" xfId="3372"/>
    <cellStyle name="40% - Accent1 3 3 10 2" xfId="3373"/>
    <cellStyle name="40% - Accent1 3 3 11" xfId="3374"/>
    <cellStyle name="40% - Accent1 3 3 12" xfId="3375"/>
    <cellStyle name="40% - Accent1 3 3 13" xfId="3376"/>
    <cellStyle name="40% - Accent1 3 3 14" xfId="39489"/>
    <cellStyle name="40% - Accent1 3 3 2" xfId="3377"/>
    <cellStyle name="40% - Accent1 3 3 2 10" xfId="39490"/>
    <cellStyle name="40% - Accent1 3 3 2 11" xfId="39491"/>
    <cellStyle name="40% - Accent1 3 3 2 2" xfId="3378"/>
    <cellStyle name="40% - Accent1 3 3 2 2 10" xfId="39492"/>
    <cellStyle name="40% - Accent1 3 3 2 2 2" xfId="3379"/>
    <cellStyle name="40% - Accent1 3 3 2 2 2 2" xfId="3380"/>
    <cellStyle name="40% - Accent1 3 3 2 2 2 2 2" xfId="3381"/>
    <cellStyle name="40% - Accent1 3 3 2 2 2 2 3" xfId="39493"/>
    <cellStyle name="40% - Accent1 3 3 2 2 2 3" xfId="3382"/>
    <cellStyle name="40% - Accent1 3 3 2 2 2 4" xfId="39494"/>
    <cellStyle name="40% - Accent1 3 3 2 2 3" xfId="3383"/>
    <cellStyle name="40% - Accent1 3 3 2 2 3 2" xfId="3384"/>
    <cellStyle name="40% - Accent1 3 3 2 2 3 3" xfId="39495"/>
    <cellStyle name="40% - Accent1 3 3 2 2 4" xfId="3385"/>
    <cellStyle name="40% - Accent1 3 3 2 2 4 2" xfId="3386"/>
    <cellStyle name="40% - Accent1 3 3 2 2 4 2 2" xfId="3387"/>
    <cellStyle name="40% - Accent1 3 3 2 2 4 3" xfId="3388"/>
    <cellStyle name="40% - Accent1 3 3 2 2 4 4" xfId="3389"/>
    <cellStyle name="40% - Accent1 3 3 2 2 4 5" xfId="39496"/>
    <cellStyle name="40% - Accent1 3 3 2 2 4 6" xfId="39497"/>
    <cellStyle name="40% - Accent1 3 3 2 2 5" xfId="3390"/>
    <cellStyle name="40% - Accent1 3 3 2 2 5 2" xfId="3391"/>
    <cellStyle name="40% - Accent1 3 3 2 2 5 3" xfId="39498"/>
    <cellStyle name="40% - Accent1 3 3 2 2 6" xfId="3392"/>
    <cellStyle name="40% - Accent1 3 3 2 2 6 2" xfId="3393"/>
    <cellStyle name="40% - Accent1 3 3 2 2 7" xfId="3394"/>
    <cellStyle name="40% - Accent1 3 3 2 2 8" xfId="3395"/>
    <cellStyle name="40% - Accent1 3 3 2 2 9" xfId="39499"/>
    <cellStyle name="40% - Accent1 3 3 2 3" xfId="3396"/>
    <cellStyle name="40% - Accent1 3 3 2 3 2" xfId="3397"/>
    <cellStyle name="40% - Accent1 3 3 2 3 2 2" xfId="3398"/>
    <cellStyle name="40% - Accent1 3 3 2 3 2 3" xfId="39500"/>
    <cellStyle name="40% - Accent1 3 3 2 3 3" xfId="3399"/>
    <cellStyle name="40% - Accent1 3 3 2 3 4" xfId="39501"/>
    <cellStyle name="40% - Accent1 3 3 2 4" xfId="3400"/>
    <cellStyle name="40% - Accent1 3 3 2 4 2" xfId="3401"/>
    <cellStyle name="40% - Accent1 3 3 2 4 3" xfId="39502"/>
    <cellStyle name="40% - Accent1 3 3 2 5" xfId="3402"/>
    <cellStyle name="40% - Accent1 3 3 2 5 2" xfId="3403"/>
    <cellStyle name="40% - Accent1 3 3 2 5 2 2" xfId="3404"/>
    <cellStyle name="40% - Accent1 3 3 2 5 3" xfId="3405"/>
    <cellStyle name="40% - Accent1 3 3 2 5 4" xfId="3406"/>
    <cellStyle name="40% - Accent1 3 3 2 5 5" xfId="39503"/>
    <cellStyle name="40% - Accent1 3 3 2 5 6" xfId="39504"/>
    <cellStyle name="40% - Accent1 3 3 2 6" xfId="3407"/>
    <cellStyle name="40% - Accent1 3 3 2 6 2" xfId="3408"/>
    <cellStyle name="40% - Accent1 3 3 2 6 3" xfId="39505"/>
    <cellStyle name="40% - Accent1 3 3 2 7" xfId="3409"/>
    <cellStyle name="40% - Accent1 3 3 2 7 2" xfId="3410"/>
    <cellStyle name="40% - Accent1 3 3 2 8" xfId="3411"/>
    <cellStyle name="40% - Accent1 3 3 2 9" xfId="3412"/>
    <cellStyle name="40% - Accent1 3 3 3" xfId="3413"/>
    <cellStyle name="40% - Accent1 3 3 3 10" xfId="3414"/>
    <cellStyle name="40% - Accent1 3 3 3 11" xfId="39506"/>
    <cellStyle name="40% - Accent1 3 3 3 12" xfId="39507"/>
    <cellStyle name="40% - Accent1 3 3 3 2" xfId="3415"/>
    <cellStyle name="40% - Accent1 3 3 3 2 2" xfId="3416"/>
    <cellStyle name="40% - Accent1 3 3 3 2 2 2" xfId="3417"/>
    <cellStyle name="40% - Accent1 3 3 3 2 2 3" xfId="39508"/>
    <cellStyle name="40% - Accent1 3 3 3 2 3" xfId="3418"/>
    <cellStyle name="40% - Accent1 3 3 3 2 3 2" xfId="3419"/>
    <cellStyle name="40% - Accent1 3 3 3 2 3 3" xfId="39509"/>
    <cellStyle name="40% - Accent1 3 3 3 2 4" xfId="3420"/>
    <cellStyle name="40% - Accent1 3 3 3 2 4 2" xfId="3421"/>
    <cellStyle name="40% - Accent1 3 3 3 2 4 3" xfId="39510"/>
    <cellStyle name="40% - Accent1 3 3 3 2 5" xfId="3422"/>
    <cellStyle name="40% - Accent1 3 3 3 2 6" xfId="39511"/>
    <cellStyle name="40% - Accent1 3 3 3 3" xfId="3423"/>
    <cellStyle name="40% - Accent1 3 3 3 3 2" xfId="3424"/>
    <cellStyle name="40% - Accent1 3 3 3 3 2 2" xfId="3425"/>
    <cellStyle name="40% - Accent1 3 3 3 3 2 2 2" xfId="3426"/>
    <cellStyle name="40% - Accent1 3 3 3 3 2 3" xfId="3427"/>
    <cellStyle name="40% - Accent1 3 3 3 3 2 4" xfId="3428"/>
    <cellStyle name="40% - Accent1 3 3 3 3 2 5" xfId="39512"/>
    <cellStyle name="40% - Accent1 3 3 3 3 2 6" xfId="39513"/>
    <cellStyle name="40% - Accent1 3 3 3 3 3" xfId="3429"/>
    <cellStyle name="40% - Accent1 3 3 3 3 3 2" xfId="3430"/>
    <cellStyle name="40% - Accent1 3 3 3 3 3 2 2" xfId="3431"/>
    <cellStyle name="40% - Accent1 3 3 3 3 3 3" xfId="3432"/>
    <cellStyle name="40% - Accent1 3 3 3 3 3 4" xfId="3433"/>
    <cellStyle name="40% - Accent1 3 3 3 3 3 5" xfId="39514"/>
    <cellStyle name="40% - Accent1 3 3 3 3 3 6" xfId="39515"/>
    <cellStyle name="40% - Accent1 3 3 3 3 4" xfId="3434"/>
    <cellStyle name="40% - Accent1 3 3 3 3 4 2" xfId="3435"/>
    <cellStyle name="40% - Accent1 3 3 3 3 4 2 2" xfId="3436"/>
    <cellStyle name="40% - Accent1 3 3 3 3 4 3" xfId="3437"/>
    <cellStyle name="40% - Accent1 3 3 3 3 4 4" xfId="3438"/>
    <cellStyle name="40% - Accent1 3 3 3 3 4 5" xfId="39516"/>
    <cellStyle name="40% - Accent1 3 3 3 3 4 6" xfId="39517"/>
    <cellStyle name="40% - Accent1 3 3 3 3 5" xfId="3439"/>
    <cellStyle name="40% - Accent1 3 3 3 3 5 2" xfId="3440"/>
    <cellStyle name="40% - Accent1 3 3 3 3 6" xfId="3441"/>
    <cellStyle name="40% - Accent1 3 3 3 3 7" xfId="3442"/>
    <cellStyle name="40% - Accent1 3 3 3 3 8" xfId="39518"/>
    <cellStyle name="40% - Accent1 3 3 3 3 9" xfId="39519"/>
    <cellStyle name="40% - Accent1 3 3 3 4" xfId="3443"/>
    <cellStyle name="40% - Accent1 3 3 3 4 2" xfId="3444"/>
    <cellStyle name="40% - Accent1 3 3 3 4 2 2" xfId="3445"/>
    <cellStyle name="40% - Accent1 3 3 3 4 2 2 2" xfId="3446"/>
    <cellStyle name="40% - Accent1 3 3 3 4 2 3" xfId="3447"/>
    <cellStyle name="40% - Accent1 3 3 3 4 2 4" xfId="3448"/>
    <cellStyle name="40% - Accent1 3 3 3 4 2 5" xfId="39520"/>
    <cellStyle name="40% - Accent1 3 3 3 4 2 6" xfId="39521"/>
    <cellStyle name="40% - Accent1 3 3 3 4 3" xfId="3449"/>
    <cellStyle name="40% - Accent1 3 3 3 4 3 2" xfId="3450"/>
    <cellStyle name="40% - Accent1 3 3 3 4 4" xfId="3451"/>
    <cellStyle name="40% - Accent1 3 3 3 4 5" xfId="3452"/>
    <cellStyle name="40% - Accent1 3 3 3 4 6" xfId="39522"/>
    <cellStyle name="40% - Accent1 3 3 3 4 7" xfId="39523"/>
    <cellStyle name="40% - Accent1 3 3 3 5" xfId="3453"/>
    <cellStyle name="40% - Accent1 3 3 3 5 2" xfId="3454"/>
    <cellStyle name="40% - Accent1 3 3 3 5 2 2" xfId="3455"/>
    <cellStyle name="40% - Accent1 3 3 3 5 3" xfId="3456"/>
    <cellStyle name="40% - Accent1 3 3 3 5 4" xfId="3457"/>
    <cellStyle name="40% - Accent1 3 3 3 5 5" xfId="39524"/>
    <cellStyle name="40% - Accent1 3 3 3 5 6" xfId="39525"/>
    <cellStyle name="40% - Accent1 3 3 3 6" xfId="3458"/>
    <cellStyle name="40% - Accent1 3 3 3 6 2" xfId="3459"/>
    <cellStyle name="40% - Accent1 3 3 3 6 2 2" xfId="3460"/>
    <cellStyle name="40% - Accent1 3 3 3 6 3" xfId="3461"/>
    <cellStyle name="40% - Accent1 3 3 3 6 4" xfId="3462"/>
    <cellStyle name="40% - Accent1 3 3 3 6 5" xfId="39526"/>
    <cellStyle name="40% - Accent1 3 3 3 6 6" xfId="39527"/>
    <cellStyle name="40% - Accent1 3 3 3 7" xfId="3463"/>
    <cellStyle name="40% - Accent1 3 3 3 7 2" xfId="3464"/>
    <cellStyle name="40% - Accent1 3 3 3 7 2 2" xfId="3465"/>
    <cellStyle name="40% - Accent1 3 3 3 7 3" xfId="3466"/>
    <cellStyle name="40% - Accent1 3 3 3 7 4" xfId="3467"/>
    <cellStyle name="40% - Accent1 3 3 3 7 5" xfId="39528"/>
    <cellStyle name="40% - Accent1 3 3 3 7 6" xfId="39529"/>
    <cellStyle name="40% - Accent1 3 3 3 8" xfId="3468"/>
    <cellStyle name="40% - Accent1 3 3 3 8 2" xfId="3469"/>
    <cellStyle name="40% - Accent1 3 3 3 9" xfId="3470"/>
    <cellStyle name="40% - Accent1 3 3 4" xfId="3471"/>
    <cellStyle name="40% - Accent1 3 3 4 2" xfId="3472"/>
    <cellStyle name="40% - Accent1 3 3 4 2 2" xfId="3473"/>
    <cellStyle name="40% - Accent1 3 3 4 2 3" xfId="39530"/>
    <cellStyle name="40% - Accent1 3 3 4 3" xfId="3474"/>
    <cellStyle name="40% - Accent1 3 3 4 3 2" xfId="3475"/>
    <cellStyle name="40% - Accent1 3 3 4 3 3" xfId="39531"/>
    <cellStyle name="40% - Accent1 3 3 4 4" xfId="3476"/>
    <cellStyle name="40% - Accent1 3 3 4 4 2" xfId="3477"/>
    <cellStyle name="40% - Accent1 3 3 4 4 3" xfId="39532"/>
    <cellStyle name="40% - Accent1 3 3 4 5" xfId="3478"/>
    <cellStyle name="40% - Accent1 3 3 4 6" xfId="39533"/>
    <cellStyle name="40% - Accent1 3 3 5" xfId="3479"/>
    <cellStyle name="40% - Accent1 3 3 5 2" xfId="3480"/>
    <cellStyle name="40% - Accent1 3 3 5 2 2" xfId="3481"/>
    <cellStyle name="40% - Accent1 3 3 5 2 2 2" xfId="3482"/>
    <cellStyle name="40% - Accent1 3 3 5 2 3" xfId="3483"/>
    <cellStyle name="40% - Accent1 3 3 5 2 4" xfId="3484"/>
    <cellStyle name="40% - Accent1 3 3 5 2 5" xfId="39534"/>
    <cellStyle name="40% - Accent1 3 3 5 2 6" xfId="39535"/>
    <cellStyle name="40% - Accent1 3 3 5 3" xfId="3485"/>
    <cellStyle name="40% - Accent1 3 3 5 3 2" xfId="3486"/>
    <cellStyle name="40% - Accent1 3 3 5 3 2 2" xfId="3487"/>
    <cellStyle name="40% - Accent1 3 3 5 3 3" xfId="3488"/>
    <cellStyle name="40% - Accent1 3 3 5 3 4" xfId="3489"/>
    <cellStyle name="40% - Accent1 3 3 5 3 5" xfId="39536"/>
    <cellStyle name="40% - Accent1 3 3 5 3 6" xfId="39537"/>
    <cellStyle name="40% - Accent1 3 3 5 4" xfId="3490"/>
    <cellStyle name="40% - Accent1 3 3 5 4 2" xfId="3491"/>
    <cellStyle name="40% - Accent1 3 3 5 4 2 2" xfId="3492"/>
    <cellStyle name="40% - Accent1 3 3 5 4 3" xfId="3493"/>
    <cellStyle name="40% - Accent1 3 3 5 4 4" xfId="3494"/>
    <cellStyle name="40% - Accent1 3 3 5 4 5" xfId="39538"/>
    <cellStyle name="40% - Accent1 3 3 5 4 6" xfId="39539"/>
    <cellStyle name="40% - Accent1 3 3 5 5" xfId="3495"/>
    <cellStyle name="40% - Accent1 3 3 5 5 2" xfId="3496"/>
    <cellStyle name="40% - Accent1 3 3 5 6" xfId="3497"/>
    <cellStyle name="40% - Accent1 3 3 5 7" xfId="3498"/>
    <cellStyle name="40% - Accent1 3 3 5 8" xfId="39540"/>
    <cellStyle name="40% - Accent1 3 3 5 9" xfId="39541"/>
    <cellStyle name="40% - Accent1 3 3 6" xfId="3499"/>
    <cellStyle name="40% - Accent1 3 3 6 2" xfId="3500"/>
    <cellStyle name="40% - Accent1 3 3 6 2 2" xfId="3501"/>
    <cellStyle name="40% - Accent1 3 3 6 2 2 2" xfId="3502"/>
    <cellStyle name="40% - Accent1 3 3 6 2 3" xfId="3503"/>
    <cellStyle name="40% - Accent1 3 3 6 2 4" xfId="3504"/>
    <cellStyle name="40% - Accent1 3 3 6 2 5" xfId="39542"/>
    <cellStyle name="40% - Accent1 3 3 6 2 6" xfId="39543"/>
    <cellStyle name="40% - Accent1 3 3 6 3" xfId="3505"/>
    <cellStyle name="40% - Accent1 3 3 6 3 2" xfId="3506"/>
    <cellStyle name="40% - Accent1 3 3 6 4" xfId="3507"/>
    <cellStyle name="40% - Accent1 3 3 6 5" xfId="3508"/>
    <cellStyle name="40% - Accent1 3 3 6 6" xfId="39544"/>
    <cellStyle name="40% - Accent1 3 3 6 7" xfId="39545"/>
    <cellStyle name="40% - Accent1 3 3 7" xfId="3509"/>
    <cellStyle name="40% - Accent1 3 3 7 2" xfId="3510"/>
    <cellStyle name="40% - Accent1 3 3 7 2 2" xfId="3511"/>
    <cellStyle name="40% - Accent1 3 3 7 3" xfId="3512"/>
    <cellStyle name="40% - Accent1 3 3 7 4" xfId="3513"/>
    <cellStyle name="40% - Accent1 3 3 7 5" xfId="39546"/>
    <cellStyle name="40% - Accent1 3 3 7 6" xfId="39547"/>
    <cellStyle name="40% - Accent1 3 3 8" xfId="3514"/>
    <cellStyle name="40% - Accent1 3 3 8 2" xfId="3515"/>
    <cellStyle name="40% - Accent1 3 3 8 2 2" xfId="3516"/>
    <cellStyle name="40% - Accent1 3 3 8 3" xfId="3517"/>
    <cellStyle name="40% - Accent1 3 3 8 4" xfId="3518"/>
    <cellStyle name="40% - Accent1 3 3 8 5" xfId="39548"/>
    <cellStyle name="40% - Accent1 3 3 8 6" xfId="39549"/>
    <cellStyle name="40% - Accent1 3 3 9" xfId="3519"/>
    <cellStyle name="40% - Accent1 3 3 9 2" xfId="3520"/>
    <cellStyle name="40% - Accent1 3 3 9 2 2" xfId="3521"/>
    <cellStyle name="40% - Accent1 3 3 9 3" xfId="3522"/>
    <cellStyle name="40% - Accent1 3 3 9 4" xfId="3523"/>
    <cellStyle name="40% - Accent1 3 3 9 5" xfId="39550"/>
    <cellStyle name="40% - Accent1 3 3 9 6" xfId="39551"/>
    <cellStyle name="40% - Accent1 3 4" xfId="3524"/>
    <cellStyle name="40% - Accent1 3 4 10" xfId="3525"/>
    <cellStyle name="40% - Accent1 3 4 11" xfId="39552"/>
    <cellStyle name="40% - Accent1 3 4 12" xfId="39553"/>
    <cellStyle name="40% - Accent1 3 4 2" xfId="3526"/>
    <cellStyle name="40% - Accent1 3 4 2 10" xfId="39554"/>
    <cellStyle name="40% - Accent1 3 4 2 2" xfId="3527"/>
    <cellStyle name="40% - Accent1 3 4 2 2 2" xfId="3528"/>
    <cellStyle name="40% - Accent1 3 4 2 2 2 2" xfId="3529"/>
    <cellStyle name="40% - Accent1 3 4 2 2 2 3" xfId="39555"/>
    <cellStyle name="40% - Accent1 3 4 2 2 3" xfId="3530"/>
    <cellStyle name="40% - Accent1 3 4 2 2 4" xfId="39556"/>
    <cellStyle name="40% - Accent1 3 4 2 3" xfId="3531"/>
    <cellStyle name="40% - Accent1 3 4 2 3 2" xfId="3532"/>
    <cellStyle name="40% - Accent1 3 4 2 3 3" xfId="39557"/>
    <cellStyle name="40% - Accent1 3 4 2 4" xfId="3533"/>
    <cellStyle name="40% - Accent1 3 4 2 4 2" xfId="3534"/>
    <cellStyle name="40% - Accent1 3 4 2 4 2 2" xfId="3535"/>
    <cellStyle name="40% - Accent1 3 4 2 4 3" xfId="3536"/>
    <cellStyle name="40% - Accent1 3 4 2 4 4" xfId="3537"/>
    <cellStyle name="40% - Accent1 3 4 2 4 5" xfId="39558"/>
    <cellStyle name="40% - Accent1 3 4 2 4 6" xfId="39559"/>
    <cellStyle name="40% - Accent1 3 4 2 5" xfId="3538"/>
    <cellStyle name="40% - Accent1 3 4 2 5 2" xfId="3539"/>
    <cellStyle name="40% - Accent1 3 4 2 5 3" xfId="39560"/>
    <cellStyle name="40% - Accent1 3 4 2 6" xfId="3540"/>
    <cellStyle name="40% - Accent1 3 4 2 6 2" xfId="3541"/>
    <cellStyle name="40% - Accent1 3 4 2 7" xfId="3542"/>
    <cellStyle name="40% - Accent1 3 4 2 8" xfId="3543"/>
    <cellStyle name="40% - Accent1 3 4 2 9" xfId="39561"/>
    <cellStyle name="40% - Accent1 3 4 3" xfId="3544"/>
    <cellStyle name="40% - Accent1 3 4 3 2" xfId="3545"/>
    <cellStyle name="40% - Accent1 3 4 3 2 2" xfId="3546"/>
    <cellStyle name="40% - Accent1 3 4 3 2 2 2" xfId="3547"/>
    <cellStyle name="40% - Accent1 3 4 3 2 3" xfId="3548"/>
    <cellStyle name="40% - Accent1 3 4 3 2 4" xfId="3549"/>
    <cellStyle name="40% - Accent1 3 4 3 2 5" xfId="39562"/>
    <cellStyle name="40% - Accent1 3 4 3 2 6" xfId="39563"/>
    <cellStyle name="40% - Accent1 3 4 3 3" xfId="3550"/>
    <cellStyle name="40% - Accent1 3 4 3 3 2" xfId="3551"/>
    <cellStyle name="40% - Accent1 3 4 3 3 2 2" xfId="3552"/>
    <cellStyle name="40% - Accent1 3 4 3 3 3" xfId="3553"/>
    <cellStyle name="40% - Accent1 3 4 3 3 4" xfId="3554"/>
    <cellStyle name="40% - Accent1 3 4 3 3 5" xfId="39564"/>
    <cellStyle name="40% - Accent1 3 4 3 3 6" xfId="39565"/>
    <cellStyle name="40% - Accent1 3 4 3 4" xfId="3555"/>
    <cellStyle name="40% - Accent1 3 4 3 4 2" xfId="3556"/>
    <cellStyle name="40% - Accent1 3 4 3 4 2 2" xfId="3557"/>
    <cellStyle name="40% - Accent1 3 4 3 4 3" xfId="3558"/>
    <cellStyle name="40% - Accent1 3 4 3 4 4" xfId="3559"/>
    <cellStyle name="40% - Accent1 3 4 3 4 5" xfId="39566"/>
    <cellStyle name="40% - Accent1 3 4 3 4 6" xfId="39567"/>
    <cellStyle name="40% - Accent1 3 4 3 5" xfId="3560"/>
    <cellStyle name="40% - Accent1 3 4 3 5 2" xfId="3561"/>
    <cellStyle name="40% - Accent1 3 4 3 6" xfId="3562"/>
    <cellStyle name="40% - Accent1 3 4 3 7" xfId="3563"/>
    <cellStyle name="40% - Accent1 3 4 3 8" xfId="39568"/>
    <cellStyle name="40% - Accent1 3 4 3 9" xfId="39569"/>
    <cellStyle name="40% - Accent1 3 4 4" xfId="3564"/>
    <cellStyle name="40% - Accent1 3 4 4 2" xfId="3565"/>
    <cellStyle name="40% - Accent1 3 4 4 2 2" xfId="3566"/>
    <cellStyle name="40% - Accent1 3 4 4 2 2 2" xfId="3567"/>
    <cellStyle name="40% - Accent1 3 4 4 2 3" xfId="3568"/>
    <cellStyle name="40% - Accent1 3 4 4 2 4" xfId="3569"/>
    <cellStyle name="40% - Accent1 3 4 4 2 5" xfId="39570"/>
    <cellStyle name="40% - Accent1 3 4 4 2 6" xfId="39571"/>
    <cellStyle name="40% - Accent1 3 4 4 3" xfId="3570"/>
    <cellStyle name="40% - Accent1 3 4 4 3 2" xfId="3571"/>
    <cellStyle name="40% - Accent1 3 4 4 4" xfId="3572"/>
    <cellStyle name="40% - Accent1 3 4 4 5" xfId="3573"/>
    <cellStyle name="40% - Accent1 3 4 4 6" xfId="39572"/>
    <cellStyle name="40% - Accent1 3 4 4 7" xfId="39573"/>
    <cellStyle name="40% - Accent1 3 4 5" xfId="3574"/>
    <cellStyle name="40% - Accent1 3 4 5 2" xfId="3575"/>
    <cellStyle name="40% - Accent1 3 4 5 2 2" xfId="3576"/>
    <cellStyle name="40% - Accent1 3 4 5 3" xfId="3577"/>
    <cellStyle name="40% - Accent1 3 4 5 4" xfId="3578"/>
    <cellStyle name="40% - Accent1 3 4 5 5" xfId="39574"/>
    <cellStyle name="40% - Accent1 3 4 5 6" xfId="39575"/>
    <cellStyle name="40% - Accent1 3 4 6" xfId="3579"/>
    <cellStyle name="40% - Accent1 3 4 6 2" xfId="3580"/>
    <cellStyle name="40% - Accent1 3 4 6 2 2" xfId="3581"/>
    <cellStyle name="40% - Accent1 3 4 6 3" xfId="3582"/>
    <cellStyle name="40% - Accent1 3 4 6 4" xfId="3583"/>
    <cellStyle name="40% - Accent1 3 4 6 5" xfId="39576"/>
    <cellStyle name="40% - Accent1 3 4 6 6" xfId="39577"/>
    <cellStyle name="40% - Accent1 3 4 7" xfId="3584"/>
    <cellStyle name="40% - Accent1 3 4 7 2" xfId="3585"/>
    <cellStyle name="40% - Accent1 3 4 7 2 2" xfId="3586"/>
    <cellStyle name="40% - Accent1 3 4 7 3" xfId="3587"/>
    <cellStyle name="40% - Accent1 3 4 7 4" xfId="3588"/>
    <cellStyle name="40% - Accent1 3 4 7 5" xfId="39578"/>
    <cellStyle name="40% - Accent1 3 4 7 6" xfId="39579"/>
    <cellStyle name="40% - Accent1 3 4 8" xfId="3589"/>
    <cellStyle name="40% - Accent1 3 4 8 2" xfId="3590"/>
    <cellStyle name="40% - Accent1 3 4 9" xfId="3591"/>
    <cellStyle name="40% - Accent1 3 5" xfId="3592"/>
    <cellStyle name="40% - Accent1 3 5 10" xfId="39580"/>
    <cellStyle name="40% - Accent1 3 5 11" xfId="39581"/>
    <cellStyle name="40% - Accent1 3 5 2" xfId="3593"/>
    <cellStyle name="40% - Accent1 3 5 2 2" xfId="3594"/>
    <cellStyle name="40% - Accent1 3 5 2 2 2" xfId="3595"/>
    <cellStyle name="40% - Accent1 3 5 2 2 2 2" xfId="3596"/>
    <cellStyle name="40% - Accent1 3 5 2 2 3" xfId="3597"/>
    <cellStyle name="40% - Accent1 3 5 2 2 4" xfId="3598"/>
    <cellStyle name="40% - Accent1 3 5 2 2 5" xfId="39582"/>
    <cellStyle name="40% - Accent1 3 5 2 2 6" xfId="39583"/>
    <cellStyle name="40% - Accent1 3 5 2 3" xfId="3599"/>
    <cellStyle name="40% - Accent1 3 5 2 3 2" xfId="3600"/>
    <cellStyle name="40% - Accent1 3 5 2 4" xfId="3601"/>
    <cellStyle name="40% - Accent1 3 5 2 5" xfId="3602"/>
    <cellStyle name="40% - Accent1 3 5 2 6" xfId="39584"/>
    <cellStyle name="40% - Accent1 3 5 2 7" xfId="39585"/>
    <cellStyle name="40% - Accent1 3 5 3" xfId="3603"/>
    <cellStyle name="40% - Accent1 3 5 3 2" xfId="3604"/>
    <cellStyle name="40% - Accent1 3 5 3 2 2" xfId="3605"/>
    <cellStyle name="40% - Accent1 3 5 3 2 2 2" xfId="3606"/>
    <cellStyle name="40% - Accent1 3 5 3 2 3" xfId="3607"/>
    <cellStyle name="40% - Accent1 3 5 3 2 4" xfId="3608"/>
    <cellStyle name="40% - Accent1 3 5 3 2 5" xfId="39586"/>
    <cellStyle name="40% - Accent1 3 5 3 2 6" xfId="39587"/>
    <cellStyle name="40% - Accent1 3 5 3 3" xfId="3609"/>
    <cellStyle name="40% - Accent1 3 5 3 3 2" xfId="3610"/>
    <cellStyle name="40% - Accent1 3 5 3 4" xfId="3611"/>
    <cellStyle name="40% - Accent1 3 5 3 5" xfId="3612"/>
    <cellStyle name="40% - Accent1 3 5 3 6" xfId="39588"/>
    <cellStyle name="40% - Accent1 3 5 3 7" xfId="39589"/>
    <cellStyle name="40% - Accent1 3 5 4" xfId="3613"/>
    <cellStyle name="40% - Accent1 3 5 4 2" xfId="3614"/>
    <cellStyle name="40% - Accent1 3 5 4 2 2" xfId="3615"/>
    <cellStyle name="40% - Accent1 3 5 4 3" xfId="3616"/>
    <cellStyle name="40% - Accent1 3 5 4 4" xfId="3617"/>
    <cellStyle name="40% - Accent1 3 5 4 5" xfId="39590"/>
    <cellStyle name="40% - Accent1 3 5 4 6" xfId="39591"/>
    <cellStyle name="40% - Accent1 3 5 5" xfId="3618"/>
    <cellStyle name="40% - Accent1 3 5 5 2" xfId="3619"/>
    <cellStyle name="40% - Accent1 3 5 5 2 2" xfId="3620"/>
    <cellStyle name="40% - Accent1 3 5 5 3" xfId="3621"/>
    <cellStyle name="40% - Accent1 3 5 5 4" xfId="3622"/>
    <cellStyle name="40% - Accent1 3 5 5 5" xfId="39592"/>
    <cellStyle name="40% - Accent1 3 5 5 6" xfId="39593"/>
    <cellStyle name="40% - Accent1 3 5 6" xfId="3623"/>
    <cellStyle name="40% - Accent1 3 5 6 2" xfId="3624"/>
    <cellStyle name="40% - Accent1 3 5 6 2 2" xfId="3625"/>
    <cellStyle name="40% - Accent1 3 5 6 3" xfId="3626"/>
    <cellStyle name="40% - Accent1 3 5 6 4" xfId="3627"/>
    <cellStyle name="40% - Accent1 3 5 6 5" xfId="39594"/>
    <cellStyle name="40% - Accent1 3 5 6 6" xfId="39595"/>
    <cellStyle name="40% - Accent1 3 5 7" xfId="3628"/>
    <cellStyle name="40% - Accent1 3 5 7 2" xfId="3629"/>
    <cellStyle name="40% - Accent1 3 5 8" xfId="3630"/>
    <cellStyle name="40% - Accent1 3 5 9" xfId="3631"/>
    <cellStyle name="40% - Accent1 3 6" xfId="3632"/>
    <cellStyle name="40% - Accent1 3 6 2" xfId="3633"/>
    <cellStyle name="40% - Accent1 3 6 2 2" xfId="3634"/>
    <cellStyle name="40% - Accent1 3 6 2 2 2" xfId="3635"/>
    <cellStyle name="40% - Accent1 3 6 2 3" xfId="3636"/>
    <cellStyle name="40% - Accent1 3 6 2 4" xfId="3637"/>
    <cellStyle name="40% - Accent1 3 6 2 5" xfId="39596"/>
    <cellStyle name="40% - Accent1 3 6 2 6" xfId="39597"/>
    <cellStyle name="40% - Accent1 3 6 3" xfId="3638"/>
    <cellStyle name="40% - Accent1 3 6 3 2" xfId="3639"/>
    <cellStyle name="40% - Accent1 3 6 4" xfId="3640"/>
    <cellStyle name="40% - Accent1 3 6 5" xfId="3641"/>
    <cellStyle name="40% - Accent1 3 6 6" xfId="39598"/>
    <cellStyle name="40% - Accent1 3 6 7" xfId="39599"/>
    <cellStyle name="40% - Accent1 3 7" xfId="3642"/>
    <cellStyle name="40% - Accent1 3 7 2" xfId="3643"/>
    <cellStyle name="40% - Accent1 3 7 2 2" xfId="3644"/>
    <cellStyle name="40% - Accent1 3 7 2 2 2" xfId="3645"/>
    <cellStyle name="40% - Accent1 3 7 2 3" xfId="3646"/>
    <cellStyle name="40% - Accent1 3 7 2 4" xfId="3647"/>
    <cellStyle name="40% - Accent1 3 7 2 5" xfId="39600"/>
    <cellStyle name="40% - Accent1 3 7 2 6" xfId="39601"/>
    <cellStyle name="40% - Accent1 3 7 3" xfId="3648"/>
    <cellStyle name="40% - Accent1 3 7 3 2" xfId="3649"/>
    <cellStyle name="40% - Accent1 3 7 4" xfId="3650"/>
    <cellStyle name="40% - Accent1 3 7 5" xfId="3651"/>
    <cellStyle name="40% - Accent1 3 7 6" xfId="39602"/>
    <cellStyle name="40% - Accent1 3 7 7" xfId="39603"/>
    <cellStyle name="40% - Accent1 3 8" xfId="3652"/>
    <cellStyle name="40% - Accent1 3 8 2" xfId="3653"/>
    <cellStyle name="40% - Accent1 3 8 2 2" xfId="3654"/>
    <cellStyle name="40% - Accent1 3 8 3" xfId="3655"/>
    <cellStyle name="40% - Accent1 3 8 4" xfId="3656"/>
    <cellStyle name="40% - Accent1 3 8 5" xfId="39604"/>
    <cellStyle name="40% - Accent1 3 8 6" xfId="39605"/>
    <cellStyle name="40% - Accent1 3 9" xfId="3657"/>
    <cellStyle name="40% - Accent1 3 9 2" xfId="3658"/>
    <cellStyle name="40% - Accent1 3 9 2 2" xfId="3659"/>
    <cellStyle name="40% - Accent1 3 9 3" xfId="3660"/>
    <cellStyle name="40% - Accent1 3 9 4" xfId="3661"/>
    <cellStyle name="40% - Accent1 3 9 5" xfId="39606"/>
    <cellStyle name="40% - Accent1 3 9 6" xfId="39607"/>
    <cellStyle name="40% - Accent1 4" xfId="3662"/>
    <cellStyle name="40% - Accent1 4 10" xfId="3663"/>
    <cellStyle name="40% - Accent1 4 11" xfId="3664"/>
    <cellStyle name="40% - Accent1 4 12" xfId="39608"/>
    <cellStyle name="40% - Accent1 4 13" xfId="39609"/>
    <cellStyle name="40% - Accent1 4 2" xfId="3665"/>
    <cellStyle name="40% - Accent1 4 2 10" xfId="39610"/>
    <cellStyle name="40% - Accent1 4 2 11" xfId="39611"/>
    <cellStyle name="40% - Accent1 4 2 2" xfId="3666"/>
    <cellStyle name="40% - Accent1 4 2 2 10" xfId="39612"/>
    <cellStyle name="40% - Accent1 4 2 2 2" xfId="3667"/>
    <cellStyle name="40% - Accent1 4 2 2 2 2" xfId="3668"/>
    <cellStyle name="40% - Accent1 4 2 2 2 2 2" xfId="3669"/>
    <cellStyle name="40% - Accent1 4 2 2 2 2 3" xfId="39613"/>
    <cellStyle name="40% - Accent1 4 2 2 2 3" xfId="3670"/>
    <cellStyle name="40% - Accent1 4 2 2 2 4" xfId="39614"/>
    <cellStyle name="40% - Accent1 4 2 2 3" xfId="3671"/>
    <cellStyle name="40% - Accent1 4 2 2 3 2" xfId="3672"/>
    <cellStyle name="40% - Accent1 4 2 2 3 3" xfId="39615"/>
    <cellStyle name="40% - Accent1 4 2 2 4" xfId="3673"/>
    <cellStyle name="40% - Accent1 4 2 2 4 2" xfId="3674"/>
    <cellStyle name="40% - Accent1 4 2 2 4 2 2" xfId="3675"/>
    <cellStyle name="40% - Accent1 4 2 2 4 3" xfId="3676"/>
    <cellStyle name="40% - Accent1 4 2 2 4 4" xfId="3677"/>
    <cellStyle name="40% - Accent1 4 2 2 4 5" xfId="39616"/>
    <cellStyle name="40% - Accent1 4 2 2 4 6" xfId="39617"/>
    <cellStyle name="40% - Accent1 4 2 2 5" xfId="3678"/>
    <cellStyle name="40% - Accent1 4 2 2 5 2" xfId="3679"/>
    <cellStyle name="40% - Accent1 4 2 2 5 3" xfId="39618"/>
    <cellStyle name="40% - Accent1 4 2 2 6" xfId="3680"/>
    <cellStyle name="40% - Accent1 4 2 2 6 2" xfId="3681"/>
    <cellStyle name="40% - Accent1 4 2 2 7" xfId="3682"/>
    <cellStyle name="40% - Accent1 4 2 2 8" xfId="3683"/>
    <cellStyle name="40% - Accent1 4 2 2 9" xfId="39619"/>
    <cellStyle name="40% - Accent1 4 2 3" xfId="3684"/>
    <cellStyle name="40% - Accent1 4 2 3 2" xfId="3685"/>
    <cellStyle name="40% - Accent1 4 2 3 2 2" xfId="3686"/>
    <cellStyle name="40% - Accent1 4 2 3 2 3" xfId="39620"/>
    <cellStyle name="40% - Accent1 4 2 3 3" xfId="3687"/>
    <cellStyle name="40% - Accent1 4 2 3 4" xfId="39621"/>
    <cellStyle name="40% - Accent1 4 2 4" xfId="3688"/>
    <cellStyle name="40% - Accent1 4 2 4 2" xfId="3689"/>
    <cellStyle name="40% - Accent1 4 2 4 3" xfId="39622"/>
    <cellStyle name="40% - Accent1 4 2 5" xfId="3690"/>
    <cellStyle name="40% - Accent1 4 2 5 2" xfId="3691"/>
    <cellStyle name="40% - Accent1 4 2 5 2 2" xfId="3692"/>
    <cellStyle name="40% - Accent1 4 2 5 3" xfId="3693"/>
    <cellStyle name="40% - Accent1 4 2 5 4" xfId="3694"/>
    <cellStyle name="40% - Accent1 4 2 5 5" xfId="39623"/>
    <cellStyle name="40% - Accent1 4 2 5 6" xfId="39624"/>
    <cellStyle name="40% - Accent1 4 2 6" xfId="3695"/>
    <cellStyle name="40% - Accent1 4 2 6 2" xfId="3696"/>
    <cellStyle name="40% - Accent1 4 2 6 3" xfId="39625"/>
    <cellStyle name="40% - Accent1 4 2 7" xfId="3697"/>
    <cellStyle name="40% - Accent1 4 2 7 2" xfId="3698"/>
    <cellStyle name="40% - Accent1 4 2 8" xfId="3699"/>
    <cellStyle name="40% - Accent1 4 2 9" xfId="3700"/>
    <cellStyle name="40% - Accent1 4 3" xfId="3701"/>
    <cellStyle name="40% - Accent1 4 3 2" xfId="3702"/>
    <cellStyle name="40% - Accent1 4 3 3" xfId="3703"/>
    <cellStyle name="40% - Accent1 4 3 3 2" xfId="3704"/>
    <cellStyle name="40% - Accent1 4 3 3 2 2" xfId="3705"/>
    <cellStyle name="40% - Accent1 4 3 3 3" xfId="3706"/>
    <cellStyle name="40% - Accent1 4 3 3 4" xfId="3707"/>
    <cellStyle name="40% - Accent1 4 3 3 5" xfId="39626"/>
    <cellStyle name="40% - Accent1 4 3 3 6" xfId="39627"/>
    <cellStyle name="40% - Accent1 4 3 4" xfId="3708"/>
    <cellStyle name="40% - Accent1 4 3 4 2" xfId="3709"/>
    <cellStyle name="40% - Accent1 4 3 5" xfId="3710"/>
    <cellStyle name="40% - Accent1 4 3 6" xfId="3711"/>
    <cellStyle name="40% - Accent1 4 3 7" xfId="39628"/>
    <cellStyle name="40% - Accent1 4 3 8" xfId="39629"/>
    <cellStyle name="40% - Accent1 4 4" xfId="3712"/>
    <cellStyle name="40% - Accent1 4 4 2" xfId="3713"/>
    <cellStyle name="40% - Accent1 4 4 2 2" xfId="3714"/>
    <cellStyle name="40% - Accent1 4 4 2 3" xfId="39630"/>
    <cellStyle name="40% - Accent1 4 4 3" xfId="3715"/>
    <cellStyle name="40% - Accent1 4 4 3 2" xfId="3716"/>
    <cellStyle name="40% - Accent1 4 4 3 3" xfId="39631"/>
    <cellStyle name="40% - Accent1 4 4 4" xfId="3717"/>
    <cellStyle name="40% - Accent1 4 4 4 2" xfId="3718"/>
    <cellStyle name="40% - Accent1 4 4 4 3" xfId="39632"/>
    <cellStyle name="40% - Accent1 4 4 5" xfId="3719"/>
    <cellStyle name="40% - Accent1 4 4 6" xfId="39633"/>
    <cellStyle name="40% - Accent1 4 5" xfId="3720"/>
    <cellStyle name="40% - Accent1 4 6" xfId="3721"/>
    <cellStyle name="40% - Accent1 4 6 2" xfId="3722"/>
    <cellStyle name="40% - Accent1 4 6 2 2" xfId="3723"/>
    <cellStyle name="40% - Accent1 4 6 3" xfId="3724"/>
    <cellStyle name="40% - Accent1 4 6 4" xfId="3725"/>
    <cellStyle name="40% - Accent1 4 6 5" xfId="39634"/>
    <cellStyle name="40% - Accent1 4 6 6" xfId="39635"/>
    <cellStyle name="40% - Accent1 4 7" xfId="3726"/>
    <cellStyle name="40% - Accent1 4 7 2" xfId="3727"/>
    <cellStyle name="40% - Accent1 4 8" xfId="3728"/>
    <cellStyle name="40% - Accent1 4 8 2" xfId="3729"/>
    <cellStyle name="40% - Accent1 4 9" xfId="3730"/>
    <cellStyle name="40% - Accent1 5" xfId="3731"/>
    <cellStyle name="40% - Accent1 5 10" xfId="3732"/>
    <cellStyle name="40% - Accent1 5 11" xfId="39636"/>
    <cellStyle name="40% - Accent1 5 12" xfId="39637"/>
    <cellStyle name="40% - Accent1 5 2" xfId="3733"/>
    <cellStyle name="40% - Accent1 5 2 10" xfId="39638"/>
    <cellStyle name="40% - Accent1 5 2 11" xfId="39639"/>
    <cellStyle name="40% - Accent1 5 2 2" xfId="3734"/>
    <cellStyle name="40% - Accent1 5 2 2 2" xfId="3735"/>
    <cellStyle name="40% - Accent1 5 2 2 2 2" xfId="3736"/>
    <cellStyle name="40% - Accent1 5 2 2 2 2 2" xfId="3737"/>
    <cellStyle name="40% - Accent1 5 2 2 2 3" xfId="3738"/>
    <cellStyle name="40% - Accent1 5 2 2 2 4" xfId="3739"/>
    <cellStyle name="40% - Accent1 5 2 2 2 5" xfId="39640"/>
    <cellStyle name="40% - Accent1 5 2 2 2 6" xfId="39641"/>
    <cellStyle name="40% - Accent1 5 2 2 3" xfId="3740"/>
    <cellStyle name="40% - Accent1 5 2 2 3 2" xfId="3741"/>
    <cellStyle name="40% - Accent1 5 2 2 4" xfId="3742"/>
    <cellStyle name="40% - Accent1 5 2 2 5" xfId="3743"/>
    <cellStyle name="40% - Accent1 5 2 2 6" xfId="39642"/>
    <cellStyle name="40% - Accent1 5 2 2 7" xfId="39643"/>
    <cellStyle name="40% - Accent1 5 2 3" xfId="3744"/>
    <cellStyle name="40% - Accent1 5 2 3 2" xfId="3745"/>
    <cellStyle name="40% - Accent1 5 2 3 2 2" xfId="3746"/>
    <cellStyle name="40% - Accent1 5 2 3 2 3" xfId="39644"/>
    <cellStyle name="40% - Accent1 5 2 3 3" xfId="3747"/>
    <cellStyle name="40% - Accent1 5 2 3 4" xfId="39645"/>
    <cellStyle name="40% - Accent1 5 2 4" xfId="3748"/>
    <cellStyle name="40% - Accent1 5 2 4 2" xfId="3749"/>
    <cellStyle name="40% - Accent1 5 2 4 3" xfId="39646"/>
    <cellStyle name="40% - Accent1 5 2 5" xfId="3750"/>
    <cellStyle name="40% - Accent1 5 2 5 2" xfId="3751"/>
    <cellStyle name="40% - Accent1 5 2 5 2 2" xfId="3752"/>
    <cellStyle name="40% - Accent1 5 2 5 3" xfId="3753"/>
    <cellStyle name="40% - Accent1 5 2 5 4" xfId="3754"/>
    <cellStyle name="40% - Accent1 5 2 5 5" xfId="39647"/>
    <cellStyle name="40% - Accent1 5 2 5 6" xfId="39648"/>
    <cellStyle name="40% - Accent1 5 2 6" xfId="3755"/>
    <cellStyle name="40% - Accent1 5 2 6 2" xfId="3756"/>
    <cellStyle name="40% - Accent1 5 2 6 3" xfId="39649"/>
    <cellStyle name="40% - Accent1 5 2 7" xfId="3757"/>
    <cellStyle name="40% - Accent1 5 2 7 2" xfId="3758"/>
    <cellStyle name="40% - Accent1 5 2 8" xfId="3759"/>
    <cellStyle name="40% - Accent1 5 2 9" xfId="3760"/>
    <cellStyle name="40% - Accent1 5 3" xfId="3761"/>
    <cellStyle name="40% - Accent1 5 3 10" xfId="39650"/>
    <cellStyle name="40% - Accent1 5 3 2" xfId="3762"/>
    <cellStyle name="40% - Accent1 5 3 2 2" xfId="3763"/>
    <cellStyle name="40% - Accent1 5 3 2 2 2" xfId="3764"/>
    <cellStyle name="40% - Accent1 5 3 2 2 2 2" xfId="3765"/>
    <cellStyle name="40% - Accent1 5 3 2 2 3" xfId="3766"/>
    <cellStyle name="40% - Accent1 5 3 2 2 4" xfId="3767"/>
    <cellStyle name="40% - Accent1 5 3 2 2 5" xfId="39651"/>
    <cellStyle name="40% - Accent1 5 3 2 2 6" xfId="39652"/>
    <cellStyle name="40% - Accent1 5 3 2 3" xfId="3768"/>
    <cellStyle name="40% - Accent1 5 3 2 3 2" xfId="3769"/>
    <cellStyle name="40% - Accent1 5 3 2 4" xfId="3770"/>
    <cellStyle name="40% - Accent1 5 3 2 5" xfId="3771"/>
    <cellStyle name="40% - Accent1 5 3 2 6" xfId="39653"/>
    <cellStyle name="40% - Accent1 5 3 2 7" xfId="39654"/>
    <cellStyle name="40% - Accent1 5 3 3" xfId="3772"/>
    <cellStyle name="40% - Accent1 5 3 3 2" xfId="3773"/>
    <cellStyle name="40% - Accent1 5 3 3 2 2" xfId="3774"/>
    <cellStyle name="40% - Accent1 5 3 3 3" xfId="3775"/>
    <cellStyle name="40% - Accent1 5 3 3 4" xfId="3776"/>
    <cellStyle name="40% - Accent1 5 3 3 5" xfId="39655"/>
    <cellStyle name="40% - Accent1 5 3 3 6" xfId="39656"/>
    <cellStyle name="40% - Accent1 5 3 4" xfId="3777"/>
    <cellStyle name="40% - Accent1 5 3 4 2" xfId="3778"/>
    <cellStyle name="40% - Accent1 5 3 4 2 2" xfId="3779"/>
    <cellStyle name="40% - Accent1 5 3 4 3" xfId="3780"/>
    <cellStyle name="40% - Accent1 5 3 4 4" xfId="3781"/>
    <cellStyle name="40% - Accent1 5 3 4 5" xfId="39657"/>
    <cellStyle name="40% - Accent1 5 3 4 6" xfId="39658"/>
    <cellStyle name="40% - Accent1 5 3 5" xfId="3782"/>
    <cellStyle name="40% - Accent1 5 3 5 2" xfId="3783"/>
    <cellStyle name="40% - Accent1 5 3 5 2 2" xfId="3784"/>
    <cellStyle name="40% - Accent1 5 3 5 3" xfId="3785"/>
    <cellStyle name="40% - Accent1 5 3 5 4" xfId="3786"/>
    <cellStyle name="40% - Accent1 5 3 5 5" xfId="39659"/>
    <cellStyle name="40% - Accent1 5 3 5 6" xfId="39660"/>
    <cellStyle name="40% - Accent1 5 3 6" xfId="3787"/>
    <cellStyle name="40% - Accent1 5 3 6 2" xfId="3788"/>
    <cellStyle name="40% - Accent1 5 3 7" xfId="3789"/>
    <cellStyle name="40% - Accent1 5 3 8" xfId="3790"/>
    <cellStyle name="40% - Accent1 5 3 9" xfId="39661"/>
    <cellStyle name="40% - Accent1 5 4" xfId="3791"/>
    <cellStyle name="40% - Accent1 5 4 2" xfId="3792"/>
    <cellStyle name="40% - Accent1 5 4 2 2" xfId="3793"/>
    <cellStyle name="40% - Accent1 5 4 2 2 2" xfId="3794"/>
    <cellStyle name="40% - Accent1 5 4 2 3" xfId="3795"/>
    <cellStyle name="40% - Accent1 5 4 2 4" xfId="3796"/>
    <cellStyle name="40% - Accent1 5 4 2 5" xfId="39662"/>
    <cellStyle name="40% - Accent1 5 4 2 6" xfId="39663"/>
    <cellStyle name="40% - Accent1 5 4 3" xfId="3797"/>
    <cellStyle name="40% - Accent1 5 4 3 2" xfId="3798"/>
    <cellStyle name="40% - Accent1 5 4 4" xfId="3799"/>
    <cellStyle name="40% - Accent1 5 4 5" xfId="3800"/>
    <cellStyle name="40% - Accent1 5 4 6" xfId="39664"/>
    <cellStyle name="40% - Accent1 5 4 7" xfId="39665"/>
    <cellStyle name="40% - Accent1 5 5" xfId="3801"/>
    <cellStyle name="40% - Accent1 5 5 2" xfId="3802"/>
    <cellStyle name="40% - Accent1 5 5 2 2" xfId="3803"/>
    <cellStyle name="40% - Accent1 5 5 3" xfId="3804"/>
    <cellStyle name="40% - Accent1 5 5 4" xfId="3805"/>
    <cellStyle name="40% - Accent1 5 5 5" xfId="39666"/>
    <cellStyle name="40% - Accent1 5 5 6" xfId="39667"/>
    <cellStyle name="40% - Accent1 5 6" xfId="3806"/>
    <cellStyle name="40% - Accent1 5 6 2" xfId="3807"/>
    <cellStyle name="40% - Accent1 5 6 2 2" xfId="3808"/>
    <cellStyle name="40% - Accent1 5 6 3" xfId="3809"/>
    <cellStyle name="40% - Accent1 5 6 4" xfId="3810"/>
    <cellStyle name="40% - Accent1 5 6 5" xfId="39668"/>
    <cellStyle name="40% - Accent1 5 6 6" xfId="39669"/>
    <cellStyle name="40% - Accent1 5 7" xfId="3811"/>
    <cellStyle name="40% - Accent1 5 7 2" xfId="3812"/>
    <cellStyle name="40% - Accent1 5 7 2 2" xfId="3813"/>
    <cellStyle name="40% - Accent1 5 7 3" xfId="3814"/>
    <cellStyle name="40% - Accent1 5 7 4" xfId="3815"/>
    <cellStyle name="40% - Accent1 5 7 5" xfId="39670"/>
    <cellStyle name="40% - Accent1 5 7 6" xfId="39671"/>
    <cellStyle name="40% - Accent1 5 8" xfId="3816"/>
    <cellStyle name="40% - Accent1 5 8 2" xfId="3817"/>
    <cellStyle name="40% - Accent1 5 9" xfId="3818"/>
    <cellStyle name="40% - Accent1 6" xfId="3819"/>
    <cellStyle name="40% - Accent1 6 10" xfId="39672"/>
    <cellStyle name="40% - Accent1 6 11" xfId="39673"/>
    <cellStyle name="40% - Accent1 6 2" xfId="3820"/>
    <cellStyle name="40% - Accent1 6 2 2" xfId="3821"/>
    <cellStyle name="40% - Accent1 6 2 2 2" xfId="3822"/>
    <cellStyle name="40% - Accent1 6 2 2 2 2" xfId="3823"/>
    <cellStyle name="40% - Accent1 6 2 2 3" xfId="3824"/>
    <cellStyle name="40% - Accent1 6 2 2 4" xfId="3825"/>
    <cellStyle name="40% - Accent1 6 2 2 5" xfId="39674"/>
    <cellStyle name="40% - Accent1 6 2 2 6" xfId="39675"/>
    <cellStyle name="40% - Accent1 6 2 3" xfId="3826"/>
    <cellStyle name="40% - Accent1 6 2 3 2" xfId="3827"/>
    <cellStyle name="40% - Accent1 6 2 4" xfId="3828"/>
    <cellStyle name="40% - Accent1 6 2 5" xfId="3829"/>
    <cellStyle name="40% - Accent1 6 2 6" xfId="39676"/>
    <cellStyle name="40% - Accent1 6 2 7" xfId="39677"/>
    <cellStyle name="40% - Accent1 6 3" xfId="3830"/>
    <cellStyle name="40% - Accent1 6 3 2" xfId="3831"/>
    <cellStyle name="40% - Accent1 6 3 2 2" xfId="3832"/>
    <cellStyle name="40% - Accent1 6 3 2 2 2" xfId="3833"/>
    <cellStyle name="40% - Accent1 6 3 2 3" xfId="3834"/>
    <cellStyle name="40% - Accent1 6 3 2 4" xfId="3835"/>
    <cellStyle name="40% - Accent1 6 3 2 5" xfId="39678"/>
    <cellStyle name="40% - Accent1 6 3 2 6" xfId="39679"/>
    <cellStyle name="40% - Accent1 6 3 3" xfId="3836"/>
    <cellStyle name="40% - Accent1 6 3 3 2" xfId="3837"/>
    <cellStyle name="40% - Accent1 6 3 4" xfId="3838"/>
    <cellStyle name="40% - Accent1 6 3 5" xfId="3839"/>
    <cellStyle name="40% - Accent1 6 3 6" xfId="39680"/>
    <cellStyle name="40% - Accent1 6 3 7" xfId="39681"/>
    <cellStyle name="40% - Accent1 6 4" xfId="3840"/>
    <cellStyle name="40% - Accent1 6 4 2" xfId="3841"/>
    <cellStyle name="40% - Accent1 6 4 2 2" xfId="3842"/>
    <cellStyle name="40% - Accent1 6 4 3" xfId="3843"/>
    <cellStyle name="40% - Accent1 6 4 4" xfId="3844"/>
    <cellStyle name="40% - Accent1 6 4 5" xfId="39682"/>
    <cellStyle name="40% - Accent1 6 4 6" xfId="39683"/>
    <cellStyle name="40% - Accent1 6 5" xfId="3845"/>
    <cellStyle name="40% - Accent1 6 5 2" xfId="3846"/>
    <cellStyle name="40% - Accent1 6 5 2 2" xfId="3847"/>
    <cellStyle name="40% - Accent1 6 5 3" xfId="3848"/>
    <cellStyle name="40% - Accent1 6 5 4" xfId="3849"/>
    <cellStyle name="40% - Accent1 6 5 5" xfId="39684"/>
    <cellStyle name="40% - Accent1 6 5 6" xfId="39685"/>
    <cellStyle name="40% - Accent1 6 6" xfId="3850"/>
    <cellStyle name="40% - Accent1 6 6 2" xfId="3851"/>
    <cellStyle name="40% - Accent1 6 6 2 2" xfId="3852"/>
    <cellStyle name="40% - Accent1 6 6 3" xfId="3853"/>
    <cellStyle name="40% - Accent1 6 6 4" xfId="3854"/>
    <cellStyle name="40% - Accent1 6 6 5" xfId="39686"/>
    <cellStyle name="40% - Accent1 6 6 6" xfId="39687"/>
    <cellStyle name="40% - Accent1 6 7" xfId="3855"/>
    <cellStyle name="40% - Accent1 6 7 2" xfId="3856"/>
    <cellStyle name="40% - Accent1 6 8" xfId="3857"/>
    <cellStyle name="40% - Accent1 6 9" xfId="3858"/>
    <cellStyle name="40% - Accent1 7" xfId="3859"/>
    <cellStyle name="40% - Accent1 7 10" xfId="39688"/>
    <cellStyle name="40% - Accent1 7 11" xfId="39689"/>
    <cellStyle name="40% - Accent1 7 2" xfId="3860"/>
    <cellStyle name="40% - Accent1 7 2 2" xfId="3861"/>
    <cellStyle name="40% - Accent1 7 2 2 2" xfId="3862"/>
    <cellStyle name="40% - Accent1 7 2 2 2 2" xfId="3863"/>
    <cellStyle name="40% - Accent1 7 2 2 3" xfId="3864"/>
    <cellStyle name="40% - Accent1 7 2 2 4" xfId="3865"/>
    <cellStyle name="40% - Accent1 7 2 2 5" xfId="39690"/>
    <cellStyle name="40% - Accent1 7 2 2 6" xfId="39691"/>
    <cellStyle name="40% - Accent1 7 2 3" xfId="3866"/>
    <cellStyle name="40% - Accent1 7 2 3 2" xfId="3867"/>
    <cellStyle name="40% - Accent1 7 2 4" xfId="3868"/>
    <cellStyle name="40% - Accent1 7 2 5" xfId="3869"/>
    <cellStyle name="40% - Accent1 7 2 6" xfId="39692"/>
    <cellStyle name="40% - Accent1 7 2 7" xfId="39693"/>
    <cellStyle name="40% - Accent1 7 3" xfId="3870"/>
    <cellStyle name="40% - Accent1 7 3 2" xfId="3871"/>
    <cellStyle name="40% - Accent1 7 3 2 2" xfId="3872"/>
    <cellStyle name="40% - Accent1 7 3 2 2 2" xfId="3873"/>
    <cellStyle name="40% - Accent1 7 3 2 3" xfId="3874"/>
    <cellStyle name="40% - Accent1 7 3 2 4" xfId="3875"/>
    <cellStyle name="40% - Accent1 7 3 2 5" xfId="39694"/>
    <cellStyle name="40% - Accent1 7 3 2 6" xfId="39695"/>
    <cellStyle name="40% - Accent1 7 3 3" xfId="3876"/>
    <cellStyle name="40% - Accent1 7 3 3 2" xfId="3877"/>
    <cellStyle name="40% - Accent1 7 3 4" xfId="3878"/>
    <cellStyle name="40% - Accent1 7 3 5" xfId="3879"/>
    <cellStyle name="40% - Accent1 7 3 6" xfId="39696"/>
    <cellStyle name="40% - Accent1 7 3 7" xfId="39697"/>
    <cellStyle name="40% - Accent1 7 4" xfId="3880"/>
    <cellStyle name="40% - Accent1 7 4 2" xfId="3881"/>
    <cellStyle name="40% - Accent1 7 4 2 2" xfId="3882"/>
    <cellStyle name="40% - Accent1 7 4 3" xfId="3883"/>
    <cellStyle name="40% - Accent1 7 4 4" xfId="3884"/>
    <cellStyle name="40% - Accent1 7 4 5" xfId="39698"/>
    <cellStyle name="40% - Accent1 7 4 6" xfId="39699"/>
    <cellStyle name="40% - Accent1 7 5" xfId="3885"/>
    <cellStyle name="40% - Accent1 7 5 2" xfId="3886"/>
    <cellStyle name="40% - Accent1 7 5 2 2" xfId="3887"/>
    <cellStyle name="40% - Accent1 7 5 3" xfId="3888"/>
    <cellStyle name="40% - Accent1 7 5 4" xfId="3889"/>
    <cellStyle name="40% - Accent1 7 5 5" xfId="39700"/>
    <cellStyle name="40% - Accent1 7 5 6" xfId="39701"/>
    <cellStyle name="40% - Accent1 7 6" xfId="3890"/>
    <cellStyle name="40% - Accent1 7 6 2" xfId="3891"/>
    <cellStyle name="40% - Accent1 7 6 2 2" xfId="3892"/>
    <cellStyle name="40% - Accent1 7 6 3" xfId="3893"/>
    <cellStyle name="40% - Accent1 7 6 4" xfId="3894"/>
    <cellStyle name="40% - Accent1 7 6 5" xfId="39702"/>
    <cellStyle name="40% - Accent1 7 6 6" xfId="39703"/>
    <cellStyle name="40% - Accent1 7 7" xfId="3895"/>
    <cellStyle name="40% - Accent1 7 7 2" xfId="3896"/>
    <cellStyle name="40% - Accent1 7 8" xfId="3897"/>
    <cellStyle name="40% - Accent1 7 9" xfId="3898"/>
    <cellStyle name="40% - Accent1 8" xfId="3899"/>
    <cellStyle name="40% - Accent1 8 2" xfId="3900"/>
    <cellStyle name="40% - Accent1 8 2 2" xfId="3901"/>
    <cellStyle name="40% - Accent1 8 2 2 2" xfId="3902"/>
    <cellStyle name="40% - Accent1 8 2 3" xfId="3903"/>
    <cellStyle name="40% - Accent1 8 2 4" xfId="3904"/>
    <cellStyle name="40% - Accent1 8 2 5" xfId="39704"/>
    <cellStyle name="40% - Accent1 8 2 6" xfId="39705"/>
    <cellStyle name="40% - Accent1 8 3" xfId="3905"/>
    <cellStyle name="40% - Accent1 8 3 2" xfId="3906"/>
    <cellStyle name="40% - Accent1 8 4" xfId="3907"/>
    <cellStyle name="40% - Accent1 8 5" xfId="3908"/>
    <cellStyle name="40% - Accent1 8 6" xfId="39706"/>
    <cellStyle name="40% - Accent1 8 7" xfId="39707"/>
    <cellStyle name="40% - Accent1 9" xfId="3909"/>
    <cellStyle name="40% - Accent1 9 2" xfId="3910"/>
    <cellStyle name="40% - Accent1 9 2 2" xfId="3911"/>
    <cellStyle name="40% - Accent1 9 2 2 2" xfId="3912"/>
    <cellStyle name="40% - Accent1 9 2 3" xfId="3913"/>
    <cellStyle name="40% - Accent1 9 2 4" xfId="3914"/>
    <cellStyle name="40% - Accent1 9 2 5" xfId="39708"/>
    <cellStyle name="40% - Accent1 9 2 6" xfId="39709"/>
    <cellStyle name="40% - Accent1 9 3" xfId="3915"/>
    <cellStyle name="40% - Accent1 9 3 2" xfId="3916"/>
    <cellStyle name="40% - Accent1 9 4" xfId="3917"/>
    <cellStyle name="40% - Accent1 9 5" xfId="3918"/>
    <cellStyle name="40% - Accent1 9 6" xfId="39710"/>
    <cellStyle name="40% - Accent1 9 7" xfId="39711"/>
    <cellStyle name="40% - Accent2 10" xfId="3919"/>
    <cellStyle name="40% - Accent2 10 2" xfId="3920"/>
    <cellStyle name="40% - Accent2 10 3" xfId="39712"/>
    <cellStyle name="40% - Accent2 11" xfId="3921"/>
    <cellStyle name="40% - Accent2 11 2" xfId="3922"/>
    <cellStyle name="40% - Accent2 11 3" xfId="39713"/>
    <cellStyle name="40% - Accent2 12" xfId="3923"/>
    <cellStyle name="40% - Accent2 12 2" xfId="3924"/>
    <cellStyle name="40% - Accent2 12 3" xfId="39714"/>
    <cellStyle name="40% - Accent2 13" xfId="3925"/>
    <cellStyle name="40% - Accent2 13 2" xfId="3926"/>
    <cellStyle name="40% - Accent2 2" xfId="3927"/>
    <cellStyle name="40% - Accent2 2 2" xfId="3928"/>
    <cellStyle name="40% - Accent2 2 2 2" xfId="3929"/>
    <cellStyle name="40% - Accent2 2 2 2 2" xfId="3930"/>
    <cellStyle name="40% - Accent2 2 2 2 2 2" xfId="3931"/>
    <cellStyle name="40% - Accent2 2 2 2 2 2 2" xfId="3932"/>
    <cellStyle name="40% - Accent2 2 2 2 2 2 2 2" xfId="3933"/>
    <cellStyle name="40% - Accent2 2 2 2 2 2 2 3" xfId="39715"/>
    <cellStyle name="40% - Accent2 2 2 2 2 2 3" xfId="3934"/>
    <cellStyle name="40% - Accent2 2 2 2 2 2 3 2" xfId="3935"/>
    <cellStyle name="40% - Accent2 2 2 2 2 2 3 3" xfId="39716"/>
    <cellStyle name="40% - Accent2 2 2 2 2 2 4" xfId="3936"/>
    <cellStyle name="40% - Accent2 2 2 2 2 2 4 2" xfId="3937"/>
    <cellStyle name="40% - Accent2 2 2 2 2 2 4 3" xfId="39717"/>
    <cellStyle name="40% - Accent2 2 2 2 2 2 5" xfId="3938"/>
    <cellStyle name="40% - Accent2 2 2 2 2 2 6" xfId="39718"/>
    <cellStyle name="40% - Accent2 2 2 2 2 3" xfId="3939"/>
    <cellStyle name="40% - Accent2 2 2 2 2 3 2" xfId="3940"/>
    <cellStyle name="40% - Accent2 2 2 2 2 3 3" xfId="39719"/>
    <cellStyle name="40% - Accent2 2 2 2 2 4" xfId="3941"/>
    <cellStyle name="40% - Accent2 2 2 2 2 4 2" xfId="3942"/>
    <cellStyle name="40% - Accent2 2 2 2 2 4 3" xfId="39720"/>
    <cellStyle name="40% - Accent2 2 2 2 2 5" xfId="3943"/>
    <cellStyle name="40% - Accent2 2 2 2 2 5 2" xfId="3944"/>
    <cellStyle name="40% - Accent2 2 2 2 2 5 3" xfId="39721"/>
    <cellStyle name="40% - Accent2 2 2 2 2 6" xfId="3945"/>
    <cellStyle name="40% - Accent2 2 2 2 2 7" xfId="39722"/>
    <cellStyle name="40% - Accent2 2 2 2 3" xfId="3946"/>
    <cellStyle name="40% - Accent2 2 2 2 3 2" xfId="3947"/>
    <cellStyle name="40% - Accent2 2 2 2 3 2 2" xfId="3948"/>
    <cellStyle name="40% - Accent2 2 2 2 3 2 3" xfId="39723"/>
    <cellStyle name="40% - Accent2 2 2 2 3 3" xfId="3949"/>
    <cellStyle name="40% - Accent2 2 2 2 3 3 2" xfId="3950"/>
    <cellStyle name="40% - Accent2 2 2 2 3 3 3" xfId="39724"/>
    <cellStyle name="40% - Accent2 2 2 2 3 4" xfId="3951"/>
    <cellStyle name="40% - Accent2 2 2 2 3 4 2" xfId="3952"/>
    <cellStyle name="40% - Accent2 2 2 2 3 4 3" xfId="39725"/>
    <cellStyle name="40% - Accent2 2 2 2 3 5" xfId="3953"/>
    <cellStyle name="40% - Accent2 2 2 2 3 6" xfId="39726"/>
    <cellStyle name="40% - Accent2 2 2 2 4" xfId="3954"/>
    <cellStyle name="40% - Accent2 2 2 2 4 2" xfId="3955"/>
    <cellStyle name="40% - Accent2 2 2 2 4 3" xfId="39727"/>
    <cellStyle name="40% - Accent2 2 2 2 5" xfId="3956"/>
    <cellStyle name="40% - Accent2 2 2 2 5 2" xfId="3957"/>
    <cellStyle name="40% - Accent2 2 2 2 5 3" xfId="39728"/>
    <cellStyle name="40% - Accent2 2 2 2 6" xfId="3958"/>
    <cellStyle name="40% - Accent2 2 2 2 6 2" xfId="3959"/>
    <cellStyle name="40% - Accent2 2 2 2 6 3" xfId="39729"/>
    <cellStyle name="40% - Accent2 2 2 2 7" xfId="3960"/>
    <cellStyle name="40% - Accent2 2 2 2 8" xfId="39730"/>
    <cellStyle name="40% - Accent2 2 2 3" xfId="3961"/>
    <cellStyle name="40% - Accent2 2 2 3 2" xfId="3962"/>
    <cellStyle name="40% - Accent2 2 2 3 2 2" xfId="3963"/>
    <cellStyle name="40% - Accent2 2 2 3 2 2 2" xfId="3964"/>
    <cellStyle name="40% - Accent2 2 2 3 2 2 3" xfId="39731"/>
    <cellStyle name="40% - Accent2 2 2 3 2 3" xfId="3965"/>
    <cellStyle name="40% - Accent2 2 2 3 2 3 2" xfId="3966"/>
    <cellStyle name="40% - Accent2 2 2 3 2 3 3" xfId="39732"/>
    <cellStyle name="40% - Accent2 2 2 3 2 4" xfId="3967"/>
    <cellStyle name="40% - Accent2 2 2 3 2 4 2" xfId="3968"/>
    <cellStyle name="40% - Accent2 2 2 3 2 4 3" xfId="39733"/>
    <cellStyle name="40% - Accent2 2 2 3 2 5" xfId="3969"/>
    <cellStyle name="40% - Accent2 2 2 3 2 6" xfId="39734"/>
    <cellStyle name="40% - Accent2 2 2 3 3" xfId="3970"/>
    <cellStyle name="40% - Accent2 2 2 3 3 2" xfId="3971"/>
    <cellStyle name="40% - Accent2 2 2 3 3 3" xfId="39735"/>
    <cellStyle name="40% - Accent2 2 2 3 4" xfId="3972"/>
    <cellStyle name="40% - Accent2 2 2 3 4 2" xfId="3973"/>
    <cellStyle name="40% - Accent2 2 2 3 4 3" xfId="39736"/>
    <cellStyle name="40% - Accent2 2 2 3 5" xfId="3974"/>
    <cellStyle name="40% - Accent2 2 2 3 5 2" xfId="3975"/>
    <cellStyle name="40% - Accent2 2 2 3 5 3" xfId="39737"/>
    <cellStyle name="40% - Accent2 2 2 3 6" xfId="3976"/>
    <cellStyle name="40% - Accent2 2 2 3 7" xfId="39738"/>
    <cellStyle name="40% - Accent2 2 2 4" xfId="3977"/>
    <cellStyle name="40% - Accent2 2 2 4 2" xfId="3978"/>
    <cellStyle name="40% - Accent2 2 2 4 2 2" xfId="3979"/>
    <cellStyle name="40% - Accent2 2 2 4 2 3" xfId="39739"/>
    <cellStyle name="40% - Accent2 2 2 4 3" xfId="3980"/>
    <cellStyle name="40% - Accent2 2 2 4 3 2" xfId="3981"/>
    <cellStyle name="40% - Accent2 2 2 4 3 3" xfId="39740"/>
    <cellStyle name="40% - Accent2 2 2 4 4" xfId="3982"/>
    <cellStyle name="40% - Accent2 2 2 4 4 2" xfId="3983"/>
    <cellStyle name="40% - Accent2 2 2 4 4 3" xfId="39741"/>
    <cellStyle name="40% - Accent2 2 2 4 5" xfId="3984"/>
    <cellStyle name="40% - Accent2 2 2 4 6" xfId="39742"/>
    <cellStyle name="40% - Accent2 2 2 5" xfId="3985"/>
    <cellStyle name="40% - Accent2 2 2 5 2" xfId="3986"/>
    <cellStyle name="40% - Accent2 2 2 5 3" xfId="39743"/>
    <cellStyle name="40% - Accent2 2 2 6" xfId="3987"/>
    <cellStyle name="40% - Accent2 2 2 6 2" xfId="3988"/>
    <cellStyle name="40% - Accent2 2 2 6 3" xfId="39744"/>
    <cellStyle name="40% - Accent2 2 2 7" xfId="3989"/>
    <cellStyle name="40% - Accent2 2 2 7 2" xfId="3990"/>
    <cellStyle name="40% - Accent2 2 2 7 3" xfId="39745"/>
    <cellStyle name="40% - Accent2 2 2 8" xfId="3991"/>
    <cellStyle name="40% - Accent2 2 2 9" xfId="39746"/>
    <cellStyle name="40% - Accent2 2 3" xfId="3992"/>
    <cellStyle name="40% - Accent2 2 4" xfId="3993"/>
    <cellStyle name="40% - Accent2 2 4 2" xfId="3994"/>
    <cellStyle name="40% - Accent2 2 4 2 2" xfId="3995"/>
    <cellStyle name="40% - Accent2 2 4 2 2 2" xfId="3996"/>
    <cellStyle name="40% - Accent2 2 4 2 2 2 2" xfId="3997"/>
    <cellStyle name="40% - Accent2 2 4 2 2 2 3" xfId="39747"/>
    <cellStyle name="40% - Accent2 2 4 2 2 3" xfId="3998"/>
    <cellStyle name="40% - Accent2 2 4 2 2 3 2" xfId="3999"/>
    <cellStyle name="40% - Accent2 2 4 2 2 3 3" xfId="39748"/>
    <cellStyle name="40% - Accent2 2 4 2 2 4" xfId="4000"/>
    <cellStyle name="40% - Accent2 2 4 2 2 4 2" xfId="4001"/>
    <cellStyle name="40% - Accent2 2 4 2 2 4 3" xfId="39749"/>
    <cellStyle name="40% - Accent2 2 4 2 2 5" xfId="4002"/>
    <cellStyle name="40% - Accent2 2 4 2 2 6" xfId="39750"/>
    <cellStyle name="40% - Accent2 2 4 2 3" xfId="4003"/>
    <cellStyle name="40% - Accent2 2 4 2 3 2" xfId="4004"/>
    <cellStyle name="40% - Accent2 2 4 2 3 3" xfId="39751"/>
    <cellStyle name="40% - Accent2 2 4 2 4" xfId="4005"/>
    <cellStyle name="40% - Accent2 2 4 2 4 2" xfId="4006"/>
    <cellStyle name="40% - Accent2 2 4 2 4 3" xfId="39752"/>
    <cellStyle name="40% - Accent2 2 4 2 5" xfId="4007"/>
    <cellStyle name="40% - Accent2 2 4 2 5 2" xfId="4008"/>
    <cellStyle name="40% - Accent2 2 4 2 5 3" xfId="39753"/>
    <cellStyle name="40% - Accent2 2 4 2 6" xfId="4009"/>
    <cellStyle name="40% - Accent2 2 4 2 7" xfId="39754"/>
    <cellStyle name="40% - Accent2 2 4 3" xfId="4010"/>
    <cellStyle name="40% - Accent2 2 4 3 2" xfId="4011"/>
    <cellStyle name="40% - Accent2 2 4 3 2 2" xfId="4012"/>
    <cellStyle name="40% - Accent2 2 4 3 2 3" xfId="39755"/>
    <cellStyle name="40% - Accent2 2 4 3 3" xfId="4013"/>
    <cellStyle name="40% - Accent2 2 4 3 3 2" xfId="4014"/>
    <cellStyle name="40% - Accent2 2 4 3 3 3" xfId="39756"/>
    <cellStyle name="40% - Accent2 2 4 3 4" xfId="4015"/>
    <cellStyle name="40% - Accent2 2 4 3 4 2" xfId="4016"/>
    <cellStyle name="40% - Accent2 2 4 3 4 3" xfId="39757"/>
    <cellStyle name="40% - Accent2 2 4 3 5" xfId="4017"/>
    <cellStyle name="40% - Accent2 2 4 3 6" xfId="39758"/>
    <cellStyle name="40% - Accent2 2 4 4" xfId="4018"/>
    <cellStyle name="40% - Accent2 2 4 4 2" xfId="4019"/>
    <cellStyle name="40% - Accent2 2 4 4 3" xfId="39759"/>
    <cellStyle name="40% - Accent2 2 4 5" xfId="4020"/>
    <cellStyle name="40% - Accent2 2 4 5 2" xfId="4021"/>
    <cellStyle name="40% - Accent2 2 4 5 3" xfId="39760"/>
    <cellStyle name="40% - Accent2 2 4 6" xfId="4022"/>
    <cellStyle name="40% - Accent2 2 4 6 2" xfId="4023"/>
    <cellStyle name="40% - Accent2 2 4 6 3" xfId="39761"/>
    <cellStyle name="40% - Accent2 2 4 7" xfId="4024"/>
    <cellStyle name="40% - Accent2 2 4 8" xfId="4025"/>
    <cellStyle name="40% - Accent2 3" xfId="4026"/>
    <cellStyle name="40% - Accent2 3 10" xfId="4027"/>
    <cellStyle name="40% - Accent2 3 11" xfId="39762"/>
    <cellStyle name="40% - Accent2 3 2" xfId="4028"/>
    <cellStyle name="40% - Accent2 3 2 2" xfId="4029"/>
    <cellStyle name="40% - Accent2 3 2 2 2" xfId="4030"/>
    <cellStyle name="40% - Accent2 3 2 2 2 2" xfId="4031"/>
    <cellStyle name="40% - Accent2 3 2 2 2 2 2" xfId="4032"/>
    <cellStyle name="40% - Accent2 3 2 2 2 2 3" xfId="39763"/>
    <cellStyle name="40% - Accent2 3 2 2 2 3" xfId="4033"/>
    <cellStyle name="40% - Accent2 3 2 2 2 4" xfId="39764"/>
    <cellStyle name="40% - Accent2 3 2 2 3" xfId="4034"/>
    <cellStyle name="40% - Accent2 3 2 2 3 2" xfId="4035"/>
    <cellStyle name="40% - Accent2 3 2 2 3 2 2" xfId="4036"/>
    <cellStyle name="40% - Accent2 3 2 2 3 2 3" xfId="39765"/>
    <cellStyle name="40% - Accent2 3 2 2 3 3" xfId="4037"/>
    <cellStyle name="40% - Accent2 3 2 2 3 4" xfId="39766"/>
    <cellStyle name="40% - Accent2 3 2 2 4" xfId="4038"/>
    <cellStyle name="40% - Accent2 3 2 2 4 2" xfId="4039"/>
    <cellStyle name="40% - Accent2 3 2 2 4 3" xfId="39767"/>
    <cellStyle name="40% - Accent2 3 2 2 5" xfId="4040"/>
    <cellStyle name="40% - Accent2 3 2 2 5 2" xfId="4041"/>
    <cellStyle name="40% - Accent2 3 2 2 5 3" xfId="39768"/>
    <cellStyle name="40% - Accent2 3 2 2 6" xfId="4042"/>
    <cellStyle name="40% - Accent2 3 2 2 6 2" xfId="4043"/>
    <cellStyle name="40% - Accent2 3 2 2 6 3" xfId="39769"/>
    <cellStyle name="40% - Accent2 3 2 2 7" xfId="4044"/>
    <cellStyle name="40% - Accent2 3 2 2 8" xfId="39770"/>
    <cellStyle name="40% - Accent2 3 2 3" xfId="4045"/>
    <cellStyle name="40% - Accent2 3 2 3 2" xfId="4046"/>
    <cellStyle name="40% - Accent2 3 2 3 2 2" xfId="4047"/>
    <cellStyle name="40% - Accent2 3 2 3 2 3" xfId="39771"/>
    <cellStyle name="40% - Accent2 3 2 3 3" xfId="4048"/>
    <cellStyle name="40% - Accent2 3 2 3 4" xfId="39772"/>
    <cellStyle name="40% - Accent2 3 2 4" xfId="4049"/>
    <cellStyle name="40% - Accent2 3 2 4 2" xfId="4050"/>
    <cellStyle name="40% - Accent2 3 2 4 2 2" xfId="4051"/>
    <cellStyle name="40% - Accent2 3 2 4 2 3" xfId="39773"/>
    <cellStyle name="40% - Accent2 3 2 4 3" xfId="4052"/>
    <cellStyle name="40% - Accent2 3 2 4 4" xfId="39774"/>
    <cellStyle name="40% - Accent2 3 2 5" xfId="4053"/>
    <cellStyle name="40% - Accent2 3 2 5 2" xfId="4054"/>
    <cellStyle name="40% - Accent2 3 2 5 3" xfId="39775"/>
    <cellStyle name="40% - Accent2 3 2 6" xfId="4055"/>
    <cellStyle name="40% - Accent2 3 2 6 2" xfId="4056"/>
    <cellStyle name="40% - Accent2 3 2 6 3" xfId="39776"/>
    <cellStyle name="40% - Accent2 3 2 7" xfId="4057"/>
    <cellStyle name="40% - Accent2 3 2 7 2" xfId="4058"/>
    <cellStyle name="40% - Accent2 3 2 7 3" xfId="39777"/>
    <cellStyle name="40% - Accent2 3 2 8" xfId="4059"/>
    <cellStyle name="40% - Accent2 3 2 9" xfId="39778"/>
    <cellStyle name="40% - Accent2 3 3" xfId="4060"/>
    <cellStyle name="40% - Accent2 3 3 2" xfId="4061"/>
    <cellStyle name="40% - Accent2 3 3 2 2" xfId="4062"/>
    <cellStyle name="40% - Accent2 3 3 2 2 2" xfId="4063"/>
    <cellStyle name="40% - Accent2 3 3 2 2 2 2" xfId="4064"/>
    <cellStyle name="40% - Accent2 3 3 2 2 2 3" xfId="39779"/>
    <cellStyle name="40% - Accent2 3 3 2 2 3" xfId="4065"/>
    <cellStyle name="40% - Accent2 3 3 2 2 4" xfId="39780"/>
    <cellStyle name="40% - Accent2 3 3 2 3" xfId="4066"/>
    <cellStyle name="40% - Accent2 3 3 2 3 2" xfId="4067"/>
    <cellStyle name="40% - Accent2 3 3 2 3 3" xfId="39781"/>
    <cellStyle name="40% - Accent2 3 3 2 4" xfId="4068"/>
    <cellStyle name="40% - Accent2 3 3 2 5" xfId="39782"/>
    <cellStyle name="40% - Accent2 3 3 3" xfId="4069"/>
    <cellStyle name="40% - Accent2 3 3 3 2" xfId="4070"/>
    <cellStyle name="40% - Accent2 3 3 3 2 2" xfId="4071"/>
    <cellStyle name="40% - Accent2 3 3 3 2 3" xfId="39783"/>
    <cellStyle name="40% - Accent2 3 3 3 3" xfId="4072"/>
    <cellStyle name="40% - Accent2 3 3 3 4" xfId="39784"/>
    <cellStyle name="40% - Accent2 3 3 4" xfId="4073"/>
    <cellStyle name="40% - Accent2 3 3 5" xfId="4074"/>
    <cellStyle name="40% - Accent2 3 3 5 2" xfId="4075"/>
    <cellStyle name="40% - Accent2 3 3 5 3" xfId="39785"/>
    <cellStyle name="40% - Accent2 3 3 6" xfId="4076"/>
    <cellStyle name="40% - Accent2 3 3 7" xfId="4077"/>
    <cellStyle name="40% - Accent2 3 4" xfId="4078"/>
    <cellStyle name="40% - Accent2 3 4 2" xfId="4079"/>
    <cellStyle name="40% - Accent2 3 4 2 2" xfId="4080"/>
    <cellStyle name="40% - Accent2 3 4 2 2 2" xfId="4081"/>
    <cellStyle name="40% - Accent2 3 4 2 2 3" xfId="39786"/>
    <cellStyle name="40% - Accent2 3 4 2 3" xfId="4082"/>
    <cellStyle name="40% - Accent2 3 4 2 4" xfId="39787"/>
    <cellStyle name="40% - Accent2 3 4 3" xfId="4083"/>
    <cellStyle name="40% - Accent2 3 4 3 2" xfId="4084"/>
    <cellStyle name="40% - Accent2 3 4 3 2 2" xfId="4085"/>
    <cellStyle name="40% - Accent2 3 4 3 2 3" xfId="39788"/>
    <cellStyle name="40% - Accent2 3 4 3 3" xfId="4086"/>
    <cellStyle name="40% - Accent2 3 4 3 4" xfId="39789"/>
    <cellStyle name="40% - Accent2 3 4 4" xfId="4087"/>
    <cellStyle name="40% - Accent2 3 4 4 2" xfId="4088"/>
    <cellStyle name="40% - Accent2 3 4 4 3" xfId="39790"/>
    <cellStyle name="40% - Accent2 3 4 5" xfId="4089"/>
    <cellStyle name="40% - Accent2 3 4 5 2" xfId="4090"/>
    <cellStyle name="40% - Accent2 3 4 5 3" xfId="39791"/>
    <cellStyle name="40% - Accent2 3 4 6" xfId="4091"/>
    <cellStyle name="40% - Accent2 3 4 6 2" xfId="4092"/>
    <cellStyle name="40% - Accent2 3 4 6 3" xfId="39792"/>
    <cellStyle name="40% - Accent2 3 4 7" xfId="4093"/>
    <cellStyle name="40% - Accent2 3 4 8" xfId="39793"/>
    <cellStyle name="40% - Accent2 3 5" xfId="4094"/>
    <cellStyle name="40% - Accent2 3 5 2" xfId="4095"/>
    <cellStyle name="40% - Accent2 3 5 2 2" xfId="4096"/>
    <cellStyle name="40% - Accent2 3 5 2 2 2" xfId="4097"/>
    <cellStyle name="40% - Accent2 3 5 2 2 3" xfId="39794"/>
    <cellStyle name="40% - Accent2 3 5 2 3" xfId="4098"/>
    <cellStyle name="40% - Accent2 3 5 2 4" xfId="39795"/>
    <cellStyle name="40% - Accent2 3 5 3" xfId="4099"/>
    <cellStyle name="40% - Accent2 3 5 3 2" xfId="4100"/>
    <cellStyle name="40% - Accent2 3 5 3 3" xfId="39796"/>
    <cellStyle name="40% - Accent2 3 5 4" xfId="4101"/>
    <cellStyle name="40% - Accent2 3 5 5" xfId="39797"/>
    <cellStyle name="40% - Accent2 3 6" xfId="4102"/>
    <cellStyle name="40% - Accent2 3 6 2" xfId="4103"/>
    <cellStyle name="40% - Accent2 3 6 2 2" xfId="4104"/>
    <cellStyle name="40% - Accent2 3 6 2 3" xfId="39798"/>
    <cellStyle name="40% - Accent2 3 6 3" xfId="4105"/>
    <cellStyle name="40% - Accent2 3 6 4" xfId="39799"/>
    <cellStyle name="40% - Accent2 3 7" xfId="4106"/>
    <cellStyle name="40% - Accent2 3 8" xfId="4107"/>
    <cellStyle name="40% - Accent2 3 8 2" xfId="4108"/>
    <cellStyle name="40% - Accent2 3 8 3" xfId="39800"/>
    <cellStyle name="40% - Accent2 3 9" xfId="4109"/>
    <cellStyle name="40% - Accent2 3 9 2" xfId="4110"/>
    <cellStyle name="40% - Accent2 4" xfId="4111"/>
    <cellStyle name="40% - Accent2 4 2" xfId="4112"/>
    <cellStyle name="40% - Accent2 4 2 2" xfId="4113"/>
    <cellStyle name="40% - Accent2 4 2 2 2" xfId="4114"/>
    <cellStyle name="40% - Accent2 4 2 2 2 2" xfId="4115"/>
    <cellStyle name="40% - Accent2 4 2 2 2 3" xfId="39801"/>
    <cellStyle name="40% - Accent2 4 2 2 3" xfId="4116"/>
    <cellStyle name="40% - Accent2 4 2 2 4" xfId="39802"/>
    <cellStyle name="40% - Accent2 4 2 3" xfId="4117"/>
    <cellStyle name="40% - Accent2 4 2 3 2" xfId="4118"/>
    <cellStyle name="40% - Accent2 4 2 3 3" xfId="39803"/>
    <cellStyle name="40% - Accent2 4 2 4" xfId="4119"/>
    <cellStyle name="40% - Accent2 4 2 5" xfId="39804"/>
    <cellStyle name="40% - Accent2 4 3" xfId="4120"/>
    <cellStyle name="40% - Accent2 4 3 2" xfId="4121"/>
    <cellStyle name="40% - Accent2 4 3 2 2" xfId="4122"/>
    <cellStyle name="40% - Accent2 4 3 2 3" xfId="39805"/>
    <cellStyle name="40% - Accent2 4 3 3" xfId="4123"/>
    <cellStyle name="40% - Accent2 4 3 4" xfId="39806"/>
    <cellStyle name="40% - Accent2 4 4" xfId="4124"/>
    <cellStyle name="40% - Accent2 4 4 2" xfId="4125"/>
    <cellStyle name="40% - Accent2 4 4 2 2" xfId="4126"/>
    <cellStyle name="40% - Accent2 4 4 2 3" xfId="39807"/>
    <cellStyle name="40% - Accent2 4 4 3" xfId="4127"/>
    <cellStyle name="40% - Accent2 4 4 4" xfId="39808"/>
    <cellStyle name="40% - Accent2 4 5" xfId="4128"/>
    <cellStyle name="40% - Accent2 4 5 2" xfId="4129"/>
    <cellStyle name="40% - Accent2 4 5 3" xfId="39809"/>
    <cellStyle name="40% - Accent2 4 6" xfId="4130"/>
    <cellStyle name="40% - Accent2 4 6 2" xfId="4131"/>
    <cellStyle name="40% - Accent2 4 6 3" xfId="39810"/>
    <cellStyle name="40% - Accent2 4 7" xfId="4132"/>
    <cellStyle name="40% - Accent2 4 7 2" xfId="4133"/>
    <cellStyle name="40% - Accent2 4 7 3" xfId="39811"/>
    <cellStyle name="40% - Accent2 4 8" xfId="4134"/>
    <cellStyle name="40% - Accent2 4 9" xfId="4135"/>
    <cellStyle name="40% - Accent2 5" xfId="4136"/>
    <cellStyle name="40% - Accent2 5 2" xfId="4137"/>
    <cellStyle name="40% - Accent2 5 2 2" xfId="4138"/>
    <cellStyle name="40% - Accent2 5 2 2 2" xfId="4139"/>
    <cellStyle name="40% - Accent2 5 2 2 2 2" xfId="4140"/>
    <cellStyle name="40% - Accent2 5 2 2 2 3" xfId="39812"/>
    <cellStyle name="40% - Accent2 5 2 2 3" xfId="4141"/>
    <cellStyle name="40% - Accent2 5 2 2 4" xfId="39813"/>
    <cellStyle name="40% - Accent2 5 2 3" xfId="4142"/>
    <cellStyle name="40% - Accent2 5 2 3 2" xfId="4143"/>
    <cellStyle name="40% - Accent2 5 2 3 3" xfId="39814"/>
    <cellStyle name="40% - Accent2 5 2 4" xfId="4144"/>
    <cellStyle name="40% - Accent2 5 2 5" xfId="39815"/>
    <cellStyle name="40% - Accent2 5 3" xfId="4145"/>
    <cellStyle name="40% - Accent2 5 3 2" xfId="4146"/>
    <cellStyle name="40% - Accent2 5 3 2 2" xfId="4147"/>
    <cellStyle name="40% - Accent2 5 3 2 3" xfId="39816"/>
    <cellStyle name="40% - Accent2 5 3 3" xfId="4148"/>
    <cellStyle name="40% - Accent2 5 3 4" xfId="39817"/>
    <cellStyle name="40% - Accent2 5 4" xfId="4149"/>
    <cellStyle name="40% - Accent2 5 4 2" xfId="4150"/>
    <cellStyle name="40% - Accent2 5 4 3" xfId="39818"/>
    <cellStyle name="40% - Accent2 5 5" xfId="4151"/>
    <cellStyle name="40% - Accent2 5 6" xfId="39819"/>
    <cellStyle name="40% - Accent2 6" xfId="4152"/>
    <cellStyle name="40% - Accent2 6 2" xfId="4153"/>
    <cellStyle name="40% - Accent2 6 2 2" xfId="4154"/>
    <cellStyle name="40% - Accent2 6 2 2 2" xfId="4155"/>
    <cellStyle name="40% - Accent2 6 2 2 3" xfId="39820"/>
    <cellStyle name="40% - Accent2 6 2 3" xfId="4156"/>
    <cellStyle name="40% - Accent2 6 2 4" xfId="39821"/>
    <cellStyle name="40% - Accent2 6 3" xfId="4157"/>
    <cellStyle name="40% - Accent2 6 3 2" xfId="4158"/>
    <cellStyle name="40% - Accent2 6 3 3" xfId="39822"/>
    <cellStyle name="40% - Accent2 6 4" xfId="4159"/>
    <cellStyle name="40% - Accent2 6 5" xfId="39823"/>
    <cellStyle name="40% - Accent2 7" xfId="4160"/>
    <cellStyle name="40% - Accent2 7 2" xfId="4161"/>
    <cellStyle name="40% - Accent2 7 2 2" xfId="4162"/>
    <cellStyle name="40% - Accent2 7 2 2 2" xfId="4163"/>
    <cellStyle name="40% - Accent2 7 2 2 3" xfId="39824"/>
    <cellStyle name="40% - Accent2 7 2 3" xfId="4164"/>
    <cellStyle name="40% - Accent2 7 2 4" xfId="39825"/>
    <cellStyle name="40% - Accent2 7 3" xfId="4165"/>
    <cellStyle name="40% - Accent2 7 3 2" xfId="4166"/>
    <cellStyle name="40% - Accent2 7 3 3" xfId="39826"/>
    <cellStyle name="40% - Accent2 7 4" xfId="4167"/>
    <cellStyle name="40% - Accent2 7 5" xfId="39827"/>
    <cellStyle name="40% - Accent2 8" xfId="4168"/>
    <cellStyle name="40% - Accent2 8 2" xfId="4169"/>
    <cellStyle name="40% - Accent2 8 2 2" xfId="4170"/>
    <cellStyle name="40% - Accent2 8 2 3" xfId="39828"/>
    <cellStyle name="40% - Accent2 8 3" xfId="4171"/>
    <cellStyle name="40% - Accent2 8 4" xfId="39829"/>
    <cellStyle name="40% - Accent2 9" xfId="4172"/>
    <cellStyle name="40% - Accent2 9 2" xfId="4173"/>
    <cellStyle name="40% - Accent2 9 2 2" xfId="4174"/>
    <cellStyle name="40% - Accent2 9 2 3" xfId="39830"/>
    <cellStyle name="40% - Accent2 9 3" xfId="4175"/>
    <cellStyle name="40% - Accent2 9 4" xfId="39831"/>
    <cellStyle name="40% - Accent3 10" xfId="4176"/>
    <cellStyle name="40% - Accent3 10 2" xfId="4177"/>
    <cellStyle name="40% - Accent3 10 2 2" xfId="4178"/>
    <cellStyle name="40% - Accent3 10 3" xfId="4179"/>
    <cellStyle name="40% - Accent3 10 4" xfId="4180"/>
    <cellStyle name="40% - Accent3 10 5" xfId="39832"/>
    <cellStyle name="40% - Accent3 10 6" xfId="39833"/>
    <cellStyle name="40% - Accent3 11" xfId="4181"/>
    <cellStyle name="40% - Accent3 11 2" xfId="4182"/>
    <cellStyle name="40% - Accent3 11 2 2" xfId="4183"/>
    <cellStyle name="40% - Accent3 11 3" xfId="4184"/>
    <cellStyle name="40% - Accent3 11 4" xfId="4185"/>
    <cellStyle name="40% - Accent3 11 5" xfId="39834"/>
    <cellStyle name="40% - Accent3 11 6" xfId="39835"/>
    <cellStyle name="40% - Accent3 12" xfId="4186"/>
    <cellStyle name="40% - Accent3 12 2" xfId="4187"/>
    <cellStyle name="40% - Accent3 12 2 2" xfId="4188"/>
    <cellStyle name="40% - Accent3 12 3" xfId="4189"/>
    <cellStyle name="40% - Accent3 12 4" xfId="4190"/>
    <cellStyle name="40% - Accent3 12 5" xfId="39836"/>
    <cellStyle name="40% - Accent3 12 6" xfId="39837"/>
    <cellStyle name="40% - Accent3 13" xfId="4191"/>
    <cellStyle name="40% - Accent3 13 2" xfId="4192"/>
    <cellStyle name="40% - Accent3 14" xfId="4193"/>
    <cellStyle name="40% - Accent3 14 2" xfId="4194"/>
    <cellStyle name="40% - Accent3 15" xfId="4195"/>
    <cellStyle name="40% - Accent3 2" xfId="4196"/>
    <cellStyle name="40% - Accent3 2 2" xfId="4197"/>
    <cellStyle name="40% - Accent3 2 2 2" xfId="4198"/>
    <cellStyle name="40% - Accent3 2 3" xfId="4199"/>
    <cellStyle name="40% - Accent3 2 3 2" xfId="4200"/>
    <cellStyle name="40% - Accent3 2 4" xfId="4201"/>
    <cellStyle name="40% - Accent3 2 4 2" xfId="4202"/>
    <cellStyle name="40% - Accent3 3" xfId="4203"/>
    <cellStyle name="40% - Accent3 3 10" xfId="4204"/>
    <cellStyle name="40% - Accent3 3 10 2" xfId="4205"/>
    <cellStyle name="40% - Accent3 3 10 2 2" xfId="4206"/>
    <cellStyle name="40% - Accent3 3 10 3" xfId="4207"/>
    <cellStyle name="40% - Accent3 3 10 4" xfId="4208"/>
    <cellStyle name="40% - Accent3 3 10 5" xfId="39838"/>
    <cellStyle name="40% - Accent3 3 10 6" xfId="39839"/>
    <cellStyle name="40% - Accent3 3 11" xfId="4209"/>
    <cellStyle name="40% - Accent3 3 11 2" xfId="4210"/>
    <cellStyle name="40% - Accent3 3 12" xfId="4211"/>
    <cellStyle name="40% - Accent3 3 12 2" xfId="4212"/>
    <cellStyle name="40% - Accent3 3 13" xfId="4213"/>
    <cellStyle name="40% - Accent3 3 14" xfId="4214"/>
    <cellStyle name="40% - Accent3 3 15" xfId="39840"/>
    <cellStyle name="40% - Accent3 3 2" xfId="4215"/>
    <cellStyle name="40% - Accent3 3 2 10" xfId="39841"/>
    <cellStyle name="40% - Accent3 3 2 2" xfId="4216"/>
    <cellStyle name="40% - Accent3 3 2 2 2" xfId="4217"/>
    <cellStyle name="40% - Accent3 3 2 2 2 2" xfId="4218"/>
    <cellStyle name="40% - Accent3 3 2 2 2 2 2" xfId="4219"/>
    <cellStyle name="40% - Accent3 3 2 2 2 2 2 2" xfId="4220"/>
    <cellStyle name="40% - Accent3 3 2 2 2 2 3" xfId="4221"/>
    <cellStyle name="40% - Accent3 3 2 2 2 2 4" xfId="4222"/>
    <cellStyle name="40% - Accent3 3 2 2 2 2 5" xfId="39842"/>
    <cellStyle name="40% - Accent3 3 2 2 2 2 6" xfId="39843"/>
    <cellStyle name="40% - Accent3 3 2 2 2 3" xfId="4223"/>
    <cellStyle name="40% - Accent3 3 2 2 2 3 2" xfId="4224"/>
    <cellStyle name="40% - Accent3 3 2 2 2 4" xfId="4225"/>
    <cellStyle name="40% - Accent3 3 2 2 2 5" xfId="4226"/>
    <cellStyle name="40% - Accent3 3 2 2 2 6" xfId="39844"/>
    <cellStyle name="40% - Accent3 3 2 2 2 7" xfId="39845"/>
    <cellStyle name="40% - Accent3 3 2 2 3" xfId="4227"/>
    <cellStyle name="40% - Accent3 3 2 2 3 2" xfId="4228"/>
    <cellStyle name="40% - Accent3 3 2 2 3 2 2" xfId="4229"/>
    <cellStyle name="40% - Accent3 3 2 2 3 3" xfId="4230"/>
    <cellStyle name="40% - Accent3 3 2 2 3 4" xfId="4231"/>
    <cellStyle name="40% - Accent3 3 2 2 3 5" xfId="39846"/>
    <cellStyle name="40% - Accent3 3 2 2 3 6" xfId="39847"/>
    <cellStyle name="40% - Accent3 3 2 2 4" xfId="4232"/>
    <cellStyle name="40% - Accent3 3 2 2 4 2" xfId="4233"/>
    <cellStyle name="40% - Accent3 3 2 2 5" xfId="4234"/>
    <cellStyle name="40% - Accent3 3 2 2 6" xfId="4235"/>
    <cellStyle name="40% - Accent3 3 2 2 7" xfId="39848"/>
    <cellStyle name="40% - Accent3 3 2 2 8" xfId="39849"/>
    <cellStyle name="40% - Accent3 3 2 3" xfId="4236"/>
    <cellStyle name="40% - Accent3 3 2 3 2" xfId="4237"/>
    <cellStyle name="40% - Accent3 3 2 3 2 2" xfId="4238"/>
    <cellStyle name="40% - Accent3 3 2 3 2 2 2" xfId="4239"/>
    <cellStyle name="40% - Accent3 3 2 3 2 3" xfId="4240"/>
    <cellStyle name="40% - Accent3 3 2 3 2 4" xfId="4241"/>
    <cellStyle name="40% - Accent3 3 2 3 2 5" xfId="39850"/>
    <cellStyle name="40% - Accent3 3 2 3 2 6" xfId="39851"/>
    <cellStyle name="40% - Accent3 3 2 3 3" xfId="4242"/>
    <cellStyle name="40% - Accent3 3 2 3 3 2" xfId="4243"/>
    <cellStyle name="40% - Accent3 3 2 3 4" xfId="4244"/>
    <cellStyle name="40% - Accent3 3 2 3 5" xfId="4245"/>
    <cellStyle name="40% - Accent3 3 2 3 6" xfId="39852"/>
    <cellStyle name="40% - Accent3 3 2 3 7" xfId="39853"/>
    <cellStyle name="40% - Accent3 3 2 4" xfId="4246"/>
    <cellStyle name="40% - Accent3 3 2 5" xfId="4247"/>
    <cellStyle name="40% - Accent3 3 2 5 2" xfId="4248"/>
    <cellStyle name="40% - Accent3 3 2 5 2 2" xfId="4249"/>
    <cellStyle name="40% - Accent3 3 2 5 3" xfId="4250"/>
    <cellStyle name="40% - Accent3 3 2 5 4" xfId="4251"/>
    <cellStyle name="40% - Accent3 3 2 5 5" xfId="39854"/>
    <cellStyle name="40% - Accent3 3 2 5 6" xfId="39855"/>
    <cellStyle name="40% - Accent3 3 2 6" xfId="4252"/>
    <cellStyle name="40% - Accent3 3 2 6 2" xfId="4253"/>
    <cellStyle name="40% - Accent3 3 2 7" xfId="4254"/>
    <cellStyle name="40% - Accent3 3 2 8" xfId="4255"/>
    <cellStyle name="40% - Accent3 3 2 9" xfId="4256"/>
    <cellStyle name="40% - Accent3 3 3" xfId="4257"/>
    <cellStyle name="40% - Accent3 3 3 10" xfId="4258"/>
    <cellStyle name="40% - Accent3 3 3 10 2" xfId="4259"/>
    <cellStyle name="40% - Accent3 3 3 11" xfId="4260"/>
    <cellStyle name="40% - Accent3 3 3 12" xfId="4261"/>
    <cellStyle name="40% - Accent3 3 3 13" xfId="4262"/>
    <cellStyle name="40% - Accent3 3 3 14" xfId="39856"/>
    <cellStyle name="40% - Accent3 3 3 2" xfId="4263"/>
    <cellStyle name="40% - Accent3 3 3 2 10" xfId="39857"/>
    <cellStyle name="40% - Accent3 3 3 2 11" xfId="39858"/>
    <cellStyle name="40% - Accent3 3 3 2 2" xfId="4264"/>
    <cellStyle name="40% - Accent3 3 3 2 2 10" xfId="39859"/>
    <cellStyle name="40% - Accent3 3 3 2 2 2" xfId="4265"/>
    <cellStyle name="40% - Accent3 3 3 2 2 2 2" xfId="4266"/>
    <cellStyle name="40% - Accent3 3 3 2 2 2 2 2" xfId="4267"/>
    <cellStyle name="40% - Accent3 3 3 2 2 2 2 3" xfId="39860"/>
    <cellStyle name="40% - Accent3 3 3 2 2 2 3" xfId="4268"/>
    <cellStyle name="40% - Accent3 3 3 2 2 2 4" xfId="39861"/>
    <cellStyle name="40% - Accent3 3 3 2 2 3" xfId="4269"/>
    <cellStyle name="40% - Accent3 3 3 2 2 3 2" xfId="4270"/>
    <cellStyle name="40% - Accent3 3 3 2 2 3 3" xfId="39862"/>
    <cellStyle name="40% - Accent3 3 3 2 2 4" xfId="4271"/>
    <cellStyle name="40% - Accent3 3 3 2 2 4 2" xfId="4272"/>
    <cellStyle name="40% - Accent3 3 3 2 2 4 2 2" xfId="4273"/>
    <cellStyle name="40% - Accent3 3 3 2 2 4 3" xfId="4274"/>
    <cellStyle name="40% - Accent3 3 3 2 2 4 4" xfId="4275"/>
    <cellStyle name="40% - Accent3 3 3 2 2 4 5" xfId="39863"/>
    <cellStyle name="40% - Accent3 3 3 2 2 4 6" xfId="39864"/>
    <cellStyle name="40% - Accent3 3 3 2 2 5" xfId="4276"/>
    <cellStyle name="40% - Accent3 3 3 2 2 5 2" xfId="4277"/>
    <cellStyle name="40% - Accent3 3 3 2 2 5 3" xfId="39865"/>
    <cellStyle name="40% - Accent3 3 3 2 2 6" xfId="4278"/>
    <cellStyle name="40% - Accent3 3 3 2 2 6 2" xfId="4279"/>
    <cellStyle name="40% - Accent3 3 3 2 2 7" xfId="4280"/>
    <cellStyle name="40% - Accent3 3 3 2 2 8" xfId="4281"/>
    <cellStyle name="40% - Accent3 3 3 2 2 9" xfId="39866"/>
    <cellStyle name="40% - Accent3 3 3 2 3" xfId="4282"/>
    <cellStyle name="40% - Accent3 3 3 2 3 2" xfId="4283"/>
    <cellStyle name="40% - Accent3 3 3 2 3 2 2" xfId="4284"/>
    <cellStyle name="40% - Accent3 3 3 2 3 2 3" xfId="39867"/>
    <cellStyle name="40% - Accent3 3 3 2 3 3" xfId="4285"/>
    <cellStyle name="40% - Accent3 3 3 2 3 4" xfId="39868"/>
    <cellStyle name="40% - Accent3 3 3 2 4" xfId="4286"/>
    <cellStyle name="40% - Accent3 3 3 2 4 2" xfId="4287"/>
    <cellStyle name="40% - Accent3 3 3 2 4 3" xfId="39869"/>
    <cellStyle name="40% - Accent3 3 3 2 5" xfId="4288"/>
    <cellStyle name="40% - Accent3 3 3 2 5 2" xfId="4289"/>
    <cellStyle name="40% - Accent3 3 3 2 5 2 2" xfId="4290"/>
    <cellStyle name="40% - Accent3 3 3 2 5 3" xfId="4291"/>
    <cellStyle name="40% - Accent3 3 3 2 5 4" xfId="4292"/>
    <cellStyle name="40% - Accent3 3 3 2 5 5" xfId="39870"/>
    <cellStyle name="40% - Accent3 3 3 2 5 6" xfId="39871"/>
    <cellStyle name="40% - Accent3 3 3 2 6" xfId="4293"/>
    <cellStyle name="40% - Accent3 3 3 2 6 2" xfId="4294"/>
    <cellStyle name="40% - Accent3 3 3 2 6 3" xfId="39872"/>
    <cellStyle name="40% - Accent3 3 3 2 7" xfId="4295"/>
    <cellStyle name="40% - Accent3 3 3 2 7 2" xfId="4296"/>
    <cellStyle name="40% - Accent3 3 3 2 8" xfId="4297"/>
    <cellStyle name="40% - Accent3 3 3 2 9" xfId="4298"/>
    <cellStyle name="40% - Accent3 3 3 3" xfId="4299"/>
    <cellStyle name="40% - Accent3 3 3 3 10" xfId="4300"/>
    <cellStyle name="40% - Accent3 3 3 3 11" xfId="39873"/>
    <cellStyle name="40% - Accent3 3 3 3 12" xfId="39874"/>
    <cellStyle name="40% - Accent3 3 3 3 2" xfId="4301"/>
    <cellStyle name="40% - Accent3 3 3 3 2 2" xfId="4302"/>
    <cellStyle name="40% - Accent3 3 3 3 2 2 2" xfId="4303"/>
    <cellStyle name="40% - Accent3 3 3 3 2 2 3" xfId="39875"/>
    <cellStyle name="40% - Accent3 3 3 3 2 3" xfId="4304"/>
    <cellStyle name="40% - Accent3 3 3 3 2 3 2" xfId="4305"/>
    <cellStyle name="40% - Accent3 3 3 3 2 3 3" xfId="39876"/>
    <cellStyle name="40% - Accent3 3 3 3 2 4" xfId="4306"/>
    <cellStyle name="40% - Accent3 3 3 3 2 4 2" xfId="4307"/>
    <cellStyle name="40% - Accent3 3 3 3 2 4 3" xfId="39877"/>
    <cellStyle name="40% - Accent3 3 3 3 2 5" xfId="4308"/>
    <cellStyle name="40% - Accent3 3 3 3 2 6" xfId="39878"/>
    <cellStyle name="40% - Accent3 3 3 3 3" xfId="4309"/>
    <cellStyle name="40% - Accent3 3 3 3 3 2" xfId="4310"/>
    <cellStyle name="40% - Accent3 3 3 3 3 2 2" xfId="4311"/>
    <cellStyle name="40% - Accent3 3 3 3 3 2 2 2" xfId="4312"/>
    <cellStyle name="40% - Accent3 3 3 3 3 2 3" xfId="4313"/>
    <cellStyle name="40% - Accent3 3 3 3 3 2 4" xfId="4314"/>
    <cellStyle name="40% - Accent3 3 3 3 3 2 5" xfId="39879"/>
    <cellStyle name="40% - Accent3 3 3 3 3 2 6" xfId="39880"/>
    <cellStyle name="40% - Accent3 3 3 3 3 3" xfId="4315"/>
    <cellStyle name="40% - Accent3 3 3 3 3 3 2" xfId="4316"/>
    <cellStyle name="40% - Accent3 3 3 3 3 3 2 2" xfId="4317"/>
    <cellStyle name="40% - Accent3 3 3 3 3 3 3" xfId="4318"/>
    <cellStyle name="40% - Accent3 3 3 3 3 3 4" xfId="4319"/>
    <cellStyle name="40% - Accent3 3 3 3 3 3 5" xfId="39881"/>
    <cellStyle name="40% - Accent3 3 3 3 3 3 6" xfId="39882"/>
    <cellStyle name="40% - Accent3 3 3 3 3 4" xfId="4320"/>
    <cellStyle name="40% - Accent3 3 3 3 3 4 2" xfId="4321"/>
    <cellStyle name="40% - Accent3 3 3 3 3 4 2 2" xfId="4322"/>
    <cellStyle name="40% - Accent3 3 3 3 3 4 3" xfId="4323"/>
    <cellStyle name="40% - Accent3 3 3 3 3 4 4" xfId="4324"/>
    <cellStyle name="40% - Accent3 3 3 3 3 4 5" xfId="39883"/>
    <cellStyle name="40% - Accent3 3 3 3 3 4 6" xfId="39884"/>
    <cellStyle name="40% - Accent3 3 3 3 3 5" xfId="4325"/>
    <cellStyle name="40% - Accent3 3 3 3 3 5 2" xfId="4326"/>
    <cellStyle name="40% - Accent3 3 3 3 3 6" xfId="4327"/>
    <cellStyle name="40% - Accent3 3 3 3 3 7" xfId="4328"/>
    <cellStyle name="40% - Accent3 3 3 3 3 8" xfId="39885"/>
    <cellStyle name="40% - Accent3 3 3 3 3 9" xfId="39886"/>
    <cellStyle name="40% - Accent3 3 3 3 4" xfId="4329"/>
    <cellStyle name="40% - Accent3 3 3 3 4 2" xfId="4330"/>
    <cellStyle name="40% - Accent3 3 3 3 4 2 2" xfId="4331"/>
    <cellStyle name="40% - Accent3 3 3 3 4 2 2 2" xfId="4332"/>
    <cellStyle name="40% - Accent3 3 3 3 4 2 3" xfId="4333"/>
    <cellStyle name="40% - Accent3 3 3 3 4 2 4" xfId="4334"/>
    <cellStyle name="40% - Accent3 3 3 3 4 2 5" xfId="39887"/>
    <cellStyle name="40% - Accent3 3 3 3 4 2 6" xfId="39888"/>
    <cellStyle name="40% - Accent3 3 3 3 4 3" xfId="4335"/>
    <cellStyle name="40% - Accent3 3 3 3 4 3 2" xfId="4336"/>
    <cellStyle name="40% - Accent3 3 3 3 4 4" xfId="4337"/>
    <cellStyle name="40% - Accent3 3 3 3 4 5" xfId="4338"/>
    <cellStyle name="40% - Accent3 3 3 3 4 6" xfId="39889"/>
    <cellStyle name="40% - Accent3 3 3 3 4 7" xfId="39890"/>
    <cellStyle name="40% - Accent3 3 3 3 5" xfId="4339"/>
    <cellStyle name="40% - Accent3 3 3 3 5 2" xfId="4340"/>
    <cellStyle name="40% - Accent3 3 3 3 5 2 2" xfId="4341"/>
    <cellStyle name="40% - Accent3 3 3 3 5 3" xfId="4342"/>
    <cellStyle name="40% - Accent3 3 3 3 5 4" xfId="4343"/>
    <cellStyle name="40% - Accent3 3 3 3 5 5" xfId="39891"/>
    <cellStyle name="40% - Accent3 3 3 3 5 6" xfId="39892"/>
    <cellStyle name="40% - Accent3 3 3 3 6" xfId="4344"/>
    <cellStyle name="40% - Accent3 3 3 3 6 2" xfId="4345"/>
    <cellStyle name="40% - Accent3 3 3 3 6 2 2" xfId="4346"/>
    <cellStyle name="40% - Accent3 3 3 3 6 3" xfId="4347"/>
    <cellStyle name="40% - Accent3 3 3 3 6 4" xfId="4348"/>
    <cellStyle name="40% - Accent3 3 3 3 6 5" xfId="39893"/>
    <cellStyle name="40% - Accent3 3 3 3 6 6" xfId="39894"/>
    <cellStyle name="40% - Accent3 3 3 3 7" xfId="4349"/>
    <cellStyle name="40% - Accent3 3 3 3 7 2" xfId="4350"/>
    <cellStyle name="40% - Accent3 3 3 3 7 2 2" xfId="4351"/>
    <cellStyle name="40% - Accent3 3 3 3 7 3" xfId="4352"/>
    <cellStyle name="40% - Accent3 3 3 3 7 4" xfId="4353"/>
    <cellStyle name="40% - Accent3 3 3 3 7 5" xfId="39895"/>
    <cellStyle name="40% - Accent3 3 3 3 7 6" xfId="39896"/>
    <cellStyle name="40% - Accent3 3 3 3 8" xfId="4354"/>
    <cellStyle name="40% - Accent3 3 3 3 8 2" xfId="4355"/>
    <cellStyle name="40% - Accent3 3 3 3 9" xfId="4356"/>
    <cellStyle name="40% - Accent3 3 3 4" xfId="4357"/>
    <cellStyle name="40% - Accent3 3 3 4 2" xfId="4358"/>
    <cellStyle name="40% - Accent3 3 3 4 2 2" xfId="4359"/>
    <cellStyle name="40% - Accent3 3 3 4 2 3" xfId="39897"/>
    <cellStyle name="40% - Accent3 3 3 4 3" xfId="4360"/>
    <cellStyle name="40% - Accent3 3 3 4 3 2" xfId="4361"/>
    <cellStyle name="40% - Accent3 3 3 4 3 3" xfId="39898"/>
    <cellStyle name="40% - Accent3 3 3 4 4" xfId="4362"/>
    <cellStyle name="40% - Accent3 3 3 4 4 2" xfId="4363"/>
    <cellStyle name="40% - Accent3 3 3 4 4 3" xfId="39899"/>
    <cellStyle name="40% - Accent3 3 3 4 5" xfId="4364"/>
    <cellStyle name="40% - Accent3 3 3 4 6" xfId="39900"/>
    <cellStyle name="40% - Accent3 3 3 5" xfId="4365"/>
    <cellStyle name="40% - Accent3 3 3 5 2" xfId="4366"/>
    <cellStyle name="40% - Accent3 3 3 5 2 2" xfId="4367"/>
    <cellStyle name="40% - Accent3 3 3 5 2 2 2" xfId="4368"/>
    <cellStyle name="40% - Accent3 3 3 5 2 3" xfId="4369"/>
    <cellStyle name="40% - Accent3 3 3 5 2 4" xfId="4370"/>
    <cellStyle name="40% - Accent3 3 3 5 2 5" xfId="39901"/>
    <cellStyle name="40% - Accent3 3 3 5 2 6" xfId="39902"/>
    <cellStyle name="40% - Accent3 3 3 5 3" xfId="4371"/>
    <cellStyle name="40% - Accent3 3 3 5 3 2" xfId="4372"/>
    <cellStyle name="40% - Accent3 3 3 5 3 2 2" xfId="4373"/>
    <cellStyle name="40% - Accent3 3 3 5 3 3" xfId="4374"/>
    <cellStyle name="40% - Accent3 3 3 5 3 4" xfId="4375"/>
    <cellStyle name="40% - Accent3 3 3 5 3 5" xfId="39903"/>
    <cellStyle name="40% - Accent3 3 3 5 3 6" xfId="39904"/>
    <cellStyle name="40% - Accent3 3 3 5 4" xfId="4376"/>
    <cellStyle name="40% - Accent3 3 3 5 4 2" xfId="4377"/>
    <cellStyle name="40% - Accent3 3 3 5 4 2 2" xfId="4378"/>
    <cellStyle name="40% - Accent3 3 3 5 4 3" xfId="4379"/>
    <cellStyle name="40% - Accent3 3 3 5 4 4" xfId="4380"/>
    <cellStyle name="40% - Accent3 3 3 5 4 5" xfId="39905"/>
    <cellStyle name="40% - Accent3 3 3 5 4 6" xfId="39906"/>
    <cellStyle name="40% - Accent3 3 3 5 5" xfId="4381"/>
    <cellStyle name="40% - Accent3 3 3 5 5 2" xfId="4382"/>
    <cellStyle name="40% - Accent3 3 3 5 6" xfId="4383"/>
    <cellStyle name="40% - Accent3 3 3 5 7" xfId="4384"/>
    <cellStyle name="40% - Accent3 3 3 5 8" xfId="39907"/>
    <cellStyle name="40% - Accent3 3 3 5 9" xfId="39908"/>
    <cellStyle name="40% - Accent3 3 3 6" xfId="4385"/>
    <cellStyle name="40% - Accent3 3 3 6 2" xfId="4386"/>
    <cellStyle name="40% - Accent3 3 3 6 2 2" xfId="4387"/>
    <cellStyle name="40% - Accent3 3 3 6 2 2 2" xfId="4388"/>
    <cellStyle name="40% - Accent3 3 3 6 2 3" xfId="4389"/>
    <cellStyle name="40% - Accent3 3 3 6 2 4" xfId="4390"/>
    <cellStyle name="40% - Accent3 3 3 6 2 5" xfId="39909"/>
    <cellStyle name="40% - Accent3 3 3 6 2 6" xfId="39910"/>
    <cellStyle name="40% - Accent3 3 3 6 3" xfId="4391"/>
    <cellStyle name="40% - Accent3 3 3 6 3 2" xfId="4392"/>
    <cellStyle name="40% - Accent3 3 3 6 4" xfId="4393"/>
    <cellStyle name="40% - Accent3 3 3 6 5" xfId="4394"/>
    <cellStyle name="40% - Accent3 3 3 6 6" xfId="39911"/>
    <cellStyle name="40% - Accent3 3 3 6 7" xfId="39912"/>
    <cellStyle name="40% - Accent3 3 3 7" xfId="4395"/>
    <cellStyle name="40% - Accent3 3 3 7 2" xfId="4396"/>
    <cellStyle name="40% - Accent3 3 3 7 2 2" xfId="4397"/>
    <cellStyle name="40% - Accent3 3 3 7 3" xfId="4398"/>
    <cellStyle name="40% - Accent3 3 3 7 4" xfId="4399"/>
    <cellStyle name="40% - Accent3 3 3 7 5" xfId="39913"/>
    <cellStyle name="40% - Accent3 3 3 7 6" xfId="39914"/>
    <cellStyle name="40% - Accent3 3 3 8" xfId="4400"/>
    <cellStyle name="40% - Accent3 3 3 8 2" xfId="4401"/>
    <cellStyle name="40% - Accent3 3 3 8 2 2" xfId="4402"/>
    <cellStyle name="40% - Accent3 3 3 8 3" xfId="4403"/>
    <cellStyle name="40% - Accent3 3 3 8 4" xfId="4404"/>
    <cellStyle name="40% - Accent3 3 3 8 5" xfId="39915"/>
    <cellStyle name="40% - Accent3 3 3 8 6" xfId="39916"/>
    <cellStyle name="40% - Accent3 3 3 9" xfId="4405"/>
    <cellStyle name="40% - Accent3 3 3 9 2" xfId="4406"/>
    <cellStyle name="40% - Accent3 3 3 9 2 2" xfId="4407"/>
    <cellStyle name="40% - Accent3 3 3 9 3" xfId="4408"/>
    <cellStyle name="40% - Accent3 3 3 9 4" xfId="4409"/>
    <cellStyle name="40% - Accent3 3 3 9 5" xfId="39917"/>
    <cellStyle name="40% - Accent3 3 3 9 6" xfId="39918"/>
    <cellStyle name="40% - Accent3 3 4" xfId="4410"/>
    <cellStyle name="40% - Accent3 3 4 10" xfId="4411"/>
    <cellStyle name="40% - Accent3 3 4 11" xfId="39919"/>
    <cellStyle name="40% - Accent3 3 4 12" xfId="39920"/>
    <cellStyle name="40% - Accent3 3 4 2" xfId="4412"/>
    <cellStyle name="40% - Accent3 3 4 2 10" xfId="39921"/>
    <cellStyle name="40% - Accent3 3 4 2 2" xfId="4413"/>
    <cellStyle name="40% - Accent3 3 4 2 2 2" xfId="4414"/>
    <cellStyle name="40% - Accent3 3 4 2 2 2 2" xfId="4415"/>
    <cellStyle name="40% - Accent3 3 4 2 2 2 3" xfId="39922"/>
    <cellStyle name="40% - Accent3 3 4 2 2 3" xfId="4416"/>
    <cellStyle name="40% - Accent3 3 4 2 2 4" xfId="39923"/>
    <cellStyle name="40% - Accent3 3 4 2 3" xfId="4417"/>
    <cellStyle name="40% - Accent3 3 4 2 3 2" xfId="4418"/>
    <cellStyle name="40% - Accent3 3 4 2 3 3" xfId="39924"/>
    <cellStyle name="40% - Accent3 3 4 2 4" xfId="4419"/>
    <cellStyle name="40% - Accent3 3 4 2 4 2" xfId="4420"/>
    <cellStyle name="40% - Accent3 3 4 2 4 2 2" xfId="4421"/>
    <cellStyle name="40% - Accent3 3 4 2 4 3" xfId="4422"/>
    <cellStyle name="40% - Accent3 3 4 2 4 4" xfId="4423"/>
    <cellStyle name="40% - Accent3 3 4 2 4 5" xfId="39925"/>
    <cellStyle name="40% - Accent3 3 4 2 4 6" xfId="39926"/>
    <cellStyle name="40% - Accent3 3 4 2 5" xfId="4424"/>
    <cellStyle name="40% - Accent3 3 4 2 5 2" xfId="4425"/>
    <cellStyle name="40% - Accent3 3 4 2 5 3" xfId="39927"/>
    <cellStyle name="40% - Accent3 3 4 2 6" xfId="4426"/>
    <cellStyle name="40% - Accent3 3 4 2 6 2" xfId="4427"/>
    <cellStyle name="40% - Accent3 3 4 2 7" xfId="4428"/>
    <cellStyle name="40% - Accent3 3 4 2 8" xfId="4429"/>
    <cellStyle name="40% - Accent3 3 4 2 9" xfId="39928"/>
    <cellStyle name="40% - Accent3 3 4 3" xfId="4430"/>
    <cellStyle name="40% - Accent3 3 4 3 2" xfId="4431"/>
    <cellStyle name="40% - Accent3 3 4 3 2 2" xfId="4432"/>
    <cellStyle name="40% - Accent3 3 4 3 2 2 2" xfId="4433"/>
    <cellStyle name="40% - Accent3 3 4 3 2 3" xfId="4434"/>
    <cellStyle name="40% - Accent3 3 4 3 2 4" xfId="4435"/>
    <cellStyle name="40% - Accent3 3 4 3 2 5" xfId="39929"/>
    <cellStyle name="40% - Accent3 3 4 3 2 6" xfId="39930"/>
    <cellStyle name="40% - Accent3 3 4 3 3" xfId="4436"/>
    <cellStyle name="40% - Accent3 3 4 3 3 2" xfId="4437"/>
    <cellStyle name="40% - Accent3 3 4 3 3 2 2" xfId="4438"/>
    <cellStyle name="40% - Accent3 3 4 3 3 3" xfId="4439"/>
    <cellStyle name="40% - Accent3 3 4 3 3 4" xfId="4440"/>
    <cellStyle name="40% - Accent3 3 4 3 3 5" xfId="39931"/>
    <cellStyle name="40% - Accent3 3 4 3 3 6" xfId="39932"/>
    <cellStyle name="40% - Accent3 3 4 3 4" xfId="4441"/>
    <cellStyle name="40% - Accent3 3 4 3 4 2" xfId="4442"/>
    <cellStyle name="40% - Accent3 3 4 3 4 2 2" xfId="4443"/>
    <cellStyle name="40% - Accent3 3 4 3 4 3" xfId="4444"/>
    <cellStyle name="40% - Accent3 3 4 3 4 4" xfId="4445"/>
    <cellStyle name="40% - Accent3 3 4 3 4 5" xfId="39933"/>
    <cellStyle name="40% - Accent3 3 4 3 4 6" xfId="39934"/>
    <cellStyle name="40% - Accent3 3 4 3 5" xfId="4446"/>
    <cellStyle name="40% - Accent3 3 4 3 5 2" xfId="4447"/>
    <cellStyle name="40% - Accent3 3 4 3 6" xfId="4448"/>
    <cellStyle name="40% - Accent3 3 4 3 7" xfId="4449"/>
    <cellStyle name="40% - Accent3 3 4 3 8" xfId="39935"/>
    <cellStyle name="40% - Accent3 3 4 3 9" xfId="39936"/>
    <cellStyle name="40% - Accent3 3 4 4" xfId="4450"/>
    <cellStyle name="40% - Accent3 3 4 4 2" xfId="4451"/>
    <cellStyle name="40% - Accent3 3 4 4 2 2" xfId="4452"/>
    <cellStyle name="40% - Accent3 3 4 4 2 2 2" xfId="4453"/>
    <cellStyle name="40% - Accent3 3 4 4 2 3" xfId="4454"/>
    <cellStyle name="40% - Accent3 3 4 4 2 4" xfId="4455"/>
    <cellStyle name="40% - Accent3 3 4 4 2 5" xfId="39937"/>
    <cellStyle name="40% - Accent3 3 4 4 2 6" xfId="39938"/>
    <cellStyle name="40% - Accent3 3 4 4 3" xfId="4456"/>
    <cellStyle name="40% - Accent3 3 4 4 3 2" xfId="4457"/>
    <cellStyle name="40% - Accent3 3 4 4 4" xfId="4458"/>
    <cellStyle name="40% - Accent3 3 4 4 5" xfId="4459"/>
    <cellStyle name="40% - Accent3 3 4 4 6" xfId="39939"/>
    <cellStyle name="40% - Accent3 3 4 4 7" xfId="39940"/>
    <cellStyle name="40% - Accent3 3 4 5" xfId="4460"/>
    <cellStyle name="40% - Accent3 3 4 5 2" xfId="4461"/>
    <cellStyle name="40% - Accent3 3 4 5 2 2" xfId="4462"/>
    <cellStyle name="40% - Accent3 3 4 5 3" xfId="4463"/>
    <cellStyle name="40% - Accent3 3 4 5 4" xfId="4464"/>
    <cellStyle name="40% - Accent3 3 4 5 5" xfId="39941"/>
    <cellStyle name="40% - Accent3 3 4 5 6" xfId="39942"/>
    <cellStyle name="40% - Accent3 3 4 6" xfId="4465"/>
    <cellStyle name="40% - Accent3 3 4 6 2" xfId="4466"/>
    <cellStyle name="40% - Accent3 3 4 6 2 2" xfId="4467"/>
    <cellStyle name="40% - Accent3 3 4 6 3" xfId="4468"/>
    <cellStyle name="40% - Accent3 3 4 6 4" xfId="4469"/>
    <cellStyle name="40% - Accent3 3 4 6 5" xfId="39943"/>
    <cellStyle name="40% - Accent3 3 4 6 6" xfId="39944"/>
    <cellStyle name="40% - Accent3 3 4 7" xfId="4470"/>
    <cellStyle name="40% - Accent3 3 4 7 2" xfId="4471"/>
    <cellStyle name="40% - Accent3 3 4 7 2 2" xfId="4472"/>
    <cellStyle name="40% - Accent3 3 4 7 3" xfId="4473"/>
    <cellStyle name="40% - Accent3 3 4 7 4" xfId="4474"/>
    <cellStyle name="40% - Accent3 3 4 7 5" xfId="39945"/>
    <cellStyle name="40% - Accent3 3 4 7 6" xfId="39946"/>
    <cellStyle name="40% - Accent3 3 4 8" xfId="4475"/>
    <cellStyle name="40% - Accent3 3 4 8 2" xfId="4476"/>
    <cellStyle name="40% - Accent3 3 4 9" xfId="4477"/>
    <cellStyle name="40% - Accent3 3 5" xfId="4478"/>
    <cellStyle name="40% - Accent3 3 5 10" xfId="39947"/>
    <cellStyle name="40% - Accent3 3 5 11" xfId="39948"/>
    <cellStyle name="40% - Accent3 3 5 2" xfId="4479"/>
    <cellStyle name="40% - Accent3 3 5 2 2" xfId="4480"/>
    <cellStyle name="40% - Accent3 3 5 2 2 2" xfId="4481"/>
    <cellStyle name="40% - Accent3 3 5 2 2 2 2" xfId="4482"/>
    <cellStyle name="40% - Accent3 3 5 2 2 3" xfId="4483"/>
    <cellStyle name="40% - Accent3 3 5 2 2 4" xfId="4484"/>
    <cellStyle name="40% - Accent3 3 5 2 2 5" xfId="39949"/>
    <cellStyle name="40% - Accent3 3 5 2 2 6" xfId="39950"/>
    <cellStyle name="40% - Accent3 3 5 2 3" xfId="4485"/>
    <cellStyle name="40% - Accent3 3 5 2 3 2" xfId="4486"/>
    <cellStyle name="40% - Accent3 3 5 2 4" xfId="4487"/>
    <cellStyle name="40% - Accent3 3 5 2 5" xfId="4488"/>
    <cellStyle name="40% - Accent3 3 5 2 6" xfId="39951"/>
    <cellStyle name="40% - Accent3 3 5 2 7" xfId="39952"/>
    <cellStyle name="40% - Accent3 3 5 3" xfId="4489"/>
    <cellStyle name="40% - Accent3 3 5 3 2" xfId="4490"/>
    <cellStyle name="40% - Accent3 3 5 3 2 2" xfId="4491"/>
    <cellStyle name="40% - Accent3 3 5 3 2 2 2" xfId="4492"/>
    <cellStyle name="40% - Accent3 3 5 3 2 3" xfId="4493"/>
    <cellStyle name="40% - Accent3 3 5 3 2 4" xfId="4494"/>
    <cellStyle name="40% - Accent3 3 5 3 2 5" xfId="39953"/>
    <cellStyle name="40% - Accent3 3 5 3 2 6" xfId="39954"/>
    <cellStyle name="40% - Accent3 3 5 3 3" xfId="4495"/>
    <cellStyle name="40% - Accent3 3 5 3 3 2" xfId="4496"/>
    <cellStyle name="40% - Accent3 3 5 3 4" xfId="4497"/>
    <cellStyle name="40% - Accent3 3 5 3 5" xfId="4498"/>
    <cellStyle name="40% - Accent3 3 5 3 6" xfId="39955"/>
    <cellStyle name="40% - Accent3 3 5 3 7" xfId="39956"/>
    <cellStyle name="40% - Accent3 3 5 4" xfId="4499"/>
    <cellStyle name="40% - Accent3 3 5 4 2" xfId="4500"/>
    <cellStyle name="40% - Accent3 3 5 4 2 2" xfId="4501"/>
    <cellStyle name="40% - Accent3 3 5 4 3" xfId="4502"/>
    <cellStyle name="40% - Accent3 3 5 4 4" xfId="4503"/>
    <cellStyle name="40% - Accent3 3 5 4 5" xfId="39957"/>
    <cellStyle name="40% - Accent3 3 5 4 6" xfId="39958"/>
    <cellStyle name="40% - Accent3 3 5 5" xfId="4504"/>
    <cellStyle name="40% - Accent3 3 5 5 2" xfId="4505"/>
    <cellStyle name="40% - Accent3 3 5 5 2 2" xfId="4506"/>
    <cellStyle name="40% - Accent3 3 5 5 3" xfId="4507"/>
    <cellStyle name="40% - Accent3 3 5 5 4" xfId="4508"/>
    <cellStyle name="40% - Accent3 3 5 5 5" xfId="39959"/>
    <cellStyle name="40% - Accent3 3 5 5 6" xfId="39960"/>
    <cellStyle name="40% - Accent3 3 5 6" xfId="4509"/>
    <cellStyle name="40% - Accent3 3 5 6 2" xfId="4510"/>
    <cellStyle name="40% - Accent3 3 5 6 2 2" xfId="4511"/>
    <cellStyle name="40% - Accent3 3 5 6 3" xfId="4512"/>
    <cellStyle name="40% - Accent3 3 5 6 4" xfId="4513"/>
    <cellStyle name="40% - Accent3 3 5 6 5" xfId="39961"/>
    <cellStyle name="40% - Accent3 3 5 6 6" xfId="39962"/>
    <cellStyle name="40% - Accent3 3 5 7" xfId="4514"/>
    <cellStyle name="40% - Accent3 3 5 7 2" xfId="4515"/>
    <cellStyle name="40% - Accent3 3 5 8" xfId="4516"/>
    <cellStyle name="40% - Accent3 3 5 9" xfId="4517"/>
    <cellStyle name="40% - Accent3 3 6" xfId="4518"/>
    <cellStyle name="40% - Accent3 3 6 2" xfId="4519"/>
    <cellStyle name="40% - Accent3 3 6 2 2" xfId="4520"/>
    <cellStyle name="40% - Accent3 3 6 2 2 2" xfId="4521"/>
    <cellStyle name="40% - Accent3 3 6 2 3" xfId="4522"/>
    <cellStyle name="40% - Accent3 3 6 2 4" xfId="4523"/>
    <cellStyle name="40% - Accent3 3 6 2 5" xfId="39963"/>
    <cellStyle name="40% - Accent3 3 6 2 6" xfId="39964"/>
    <cellStyle name="40% - Accent3 3 6 3" xfId="4524"/>
    <cellStyle name="40% - Accent3 3 6 3 2" xfId="4525"/>
    <cellStyle name="40% - Accent3 3 6 4" xfId="4526"/>
    <cellStyle name="40% - Accent3 3 6 5" xfId="4527"/>
    <cellStyle name="40% - Accent3 3 6 6" xfId="39965"/>
    <cellStyle name="40% - Accent3 3 6 7" xfId="39966"/>
    <cellStyle name="40% - Accent3 3 7" xfId="4528"/>
    <cellStyle name="40% - Accent3 3 7 2" xfId="4529"/>
    <cellStyle name="40% - Accent3 3 7 2 2" xfId="4530"/>
    <cellStyle name="40% - Accent3 3 7 2 2 2" xfId="4531"/>
    <cellStyle name="40% - Accent3 3 7 2 3" xfId="4532"/>
    <cellStyle name="40% - Accent3 3 7 2 4" xfId="4533"/>
    <cellStyle name="40% - Accent3 3 7 2 5" xfId="39967"/>
    <cellStyle name="40% - Accent3 3 7 2 6" xfId="39968"/>
    <cellStyle name="40% - Accent3 3 7 3" xfId="4534"/>
    <cellStyle name="40% - Accent3 3 7 3 2" xfId="4535"/>
    <cellStyle name="40% - Accent3 3 7 4" xfId="4536"/>
    <cellStyle name="40% - Accent3 3 7 5" xfId="4537"/>
    <cellStyle name="40% - Accent3 3 7 6" xfId="39969"/>
    <cellStyle name="40% - Accent3 3 7 7" xfId="39970"/>
    <cellStyle name="40% - Accent3 3 8" xfId="4538"/>
    <cellStyle name="40% - Accent3 3 8 2" xfId="4539"/>
    <cellStyle name="40% - Accent3 3 8 2 2" xfId="4540"/>
    <cellStyle name="40% - Accent3 3 8 3" xfId="4541"/>
    <cellStyle name="40% - Accent3 3 8 4" xfId="4542"/>
    <cellStyle name="40% - Accent3 3 8 5" xfId="39971"/>
    <cellStyle name="40% - Accent3 3 8 6" xfId="39972"/>
    <cellStyle name="40% - Accent3 3 9" xfId="4543"/>
    <cellStyle name="40% - Accent3 3 9 2" xfId="4544"/>
    <cellStyle name="40% - Accent3 3 9 2 2" xfId="4545"/>
    <cellStyle name="40% - Accent3 3 9 3" xfId="4546"/>
    <cellStyle name="40% - Accent3 3 9 4" xfId="4547"/>
    <cellStyle name="40% - Accent3 3 9 5" xfId="39973"/>
    <cellStyle name="40% - Accent3 3 9 6" xfId="39974"/>
    <cellStyle name="40% - Accent3 4" xfId="4548"/>
    <cellStyle name="40% - Accent3 4 10" xfId="4549"/>
    <cellStyle name="40% - Accent3 4 11" xfId="4550"/>
    <cellStyle name="40% - Accent3 4 12" xfId="39975"/>
    <cellStyle name="40% - Accent3 4 13" xfId="39976"/>
    <cellStyle name="40% - Accent3 4 2" xfId="4551"/>
    <cellStyle name="40% - Accent3 4 2 10" xfId="39977"/>
    <cellStyle name="40% - Accent3 4 2 11" xfId="39978"/>
    <cellStyle name="40% - Accent3 4 2 2" xfId="4552"/>
    <cellStyle name="40% - Accent3 4 2 2 10" xfId="39979"/>
    <cellStyle name="40% - Accent3 4 2 2 2" xfId="4553"/>
    <cellStyle name="40% - Accent3 4 2 2 2 2" xfId="4554"/>
    <cellStyle name="40% - Accent3 4 2 2 2 2 2" xfId="4555"/>
    <cellStyle name="40% - Accent3 4 2 2 2 2 3" xfId="39980"/>
    <cellStyle name="40% - Accent3 4 2 2 2 3" xfId="4556"/>
    <cellStyle name="40% - Accent3 4 2 2 2 4" xfId="39981"/>
    <cellStyle name="40% - Accent3 4 2 2 3" xfId="4557"/>
    <cellStyle name="40% - Accent3 4 2 2 3 2" xfId="4558"/>
    <cellStyle name="40% - Accent3 4 2 2 3 3" xfId="39982"/>
    <cellStyle name="40% - Accent3 4 2 2 4" xfId="4559"/>
    <cellStyle name="40% - Accent3 4 2 2 4 2" xfId="4560"/>
    <cellStyle name="40% - Accent3 4 2 2 4 2 2" xfId="4561"/>
    <cellStyle name="40% - Accent3 4 2 2 4 3" xfId="4562"/>
    <cellStyle name="40% - Accent3 4 2 2 4 4" xfId="4563"/>
    <cellStyle name="40% - Accent3 4 2 2 4 5" xfId="39983"/>
    <cellStyle name="40% - Accent3 4 2 2 4 6" xfId="39984"/>
    <cellStyle name="40% - Accent3 4 2 2 5" xfId="4564"/>
    <cellStyle name="40% - Accent3 4 2 2 5 2" xfId="4565"/>
    <cellStyle name="40% - Accent3 4 2 2 5 3" xfId="39985"/>
    <cellStyle name="40% - Accent3 4 2 2 6" xfId="4566"/>
    <cellStyle name="40% - Accent3 4 2 2 6 2" xfId="4567"/>
    <cellStyle name="40% - Accent3 4 2 2 7" xfId="4568"/>
    <cellStyle name="40% - Accent3 4 2 2 8" xfId="4569"/>
    <cellStyle name="40% - Accent3 4 2 2 9" xfId="39986"/>
    <cellStyle name="40% - Accent3 4 2 3" xfId="4570"/>
    <cellStyle name="40% - Accent3 4 2 3 2" xfId="4571"/>
    <cellStyle name="40% - Accent3 4 2 3 2 2" xfId="4572"/>
    <cellStyle name="40% - Accent3 4 2 3 2 3" xfId="39987"/>
    <cellStyle name="40% - Accent3 4 2 3 3" xfId="4573"/>
    <cellStyle name="40% - Accent3 4 2 3 4" xfId="39988"/>
    <cellStyle name="40% - Accent3 4 2 4" xfId="4574"/>
    <cellStyle name="40% - Accent3 4 2 4 2" xfId="4575"/>
    <cellStyle name="40% - Accent3 4 2 4 3" xfId="39989"/>
    <cellStyle name="40% - Accent3 4 2 5" xfId="4576"/>
    <cellStyle name="40% - Accent3 4 2 5 2" xfId="4577"/>
    <cellStyle name="40% - Accent3 4 2 5 2 2" xfId="4578"/>
    <cellStyle name="40% - Accent3 4 2 5 3" xfId="4579"/>
    <cellStyle name="40% - Accent3 4 2 5 4" xfId="4580"/>
    <cellStyle name="40% - Accent3 4 2 5 5" xfId="39990"/>
    <cellStyle name="40% - Accent3 4 2 5 6" xfId="39991"/>
    <cellStyle name="40% - Accent3 4 2 6" xfId="4581"/>
    <cellStyle name="40% - Accent3 4 2 6 2" xfId="4582"/>
    <cellStyle name="40% - Accent3 4 2 6 3" xfId="39992"/>
    <cellStyle name="40% - Accent3 4 2 7" xfId="4583"/>
    <cellStyle name="40% - Accent3 4 2 7 2" xfId="4584"/>
    <cellStyle name="40% - Accent3 4 2 8" xfId="4585"/>
    <cellStyle name="40% - Accent3 4 2 9" xfId="4586"/>
    <cellStyle name="40% - Accent3 4 3" xfId="4587"/>
    <cellStyle name="40% - Accent3 4 3 2" xfId="4588"/>
    <cellStyle name="40% - Accent3 4 3 3" xfId="4589"/>
    <cellStyle name="40% - Accent3 4 3 3 2" xfId="4590"/>
    <cellStyle name="40% - Accent3 4 3 3 2 2" xfId="4591"/>
    <cellStyle name="40% - Accent3 4 3 3 3" xfId="4592"/>
    <cellStyle name="40% - Accent3 4 3 3 4" xfId="4593"/>
    <cellStyle name="40% - Accent3 4 3 3 5" xfId="39993"/>
    <cellStyle name="40% - Accent3 4 3 3 6" xfId="39994"/>
    <cellStyle name="40% - Accent3 4 3 4" xfId="4594"/>
    <cellStyle name="40% - Accent3 4 3 4 2" xfId="4595"/>
    <cellStyle name="40% - Accent3 4 3 5" xfId="4596"/>
    <cellStyle name="40% - Accent3 4 3 6" xfId="4597"/>
    <cellStyle name="40% - Accent3 4 3 7" xfId="39995"/>
    <cellStyle name="40% - Accent3 4 3 8" xfId="39996"/>
    <cellStyle name="40% - Accent3 4 4" xfId="4598"/>
    <cellStyle name="40% - Accent3 4 4 2" xfId="4599"/>
    <cellStyle name="40% - Accent3 4 4 2 2" xfId="4600"/>
    <cellStyle name="40% - Accent3 4 4 2 3" xfId="39997"/>
    <cellStyle name="40% - Accent3 4 4 3" xfId="4601"/>
    <cellStyle name="40% - Accent3 4 4 3 2" xfId="4602"/>
    <cellStyle name="40% - Accent3 4 4 3 3" xfId="39998"/>
    <cellStyle name="40% - Accent3 4 4 4" xfId="4603"/>
    <cellStyle name="40% - Accent3 4 4 4 2" xfId="4604"/>
    <cellStyle name="40% - Accent3 4 4 4 3" xfId="39999"/>
    <cellStyle name="40% - Accent3 4 4 5" xfId="4605"/>
    <cellStyle name="40% - Accent3 4 4 6" xfId="40000"/>
    <cellStyle name="40% - Accent3 4 5" xfId="4606"/>
    <cellStyle name="40% - Accent3 4 6" xfId="4607"/>
    <cellStyle name="40% - Accent3 4 6 2" xfId="4608"/>
    <cellStyle name="40% - Accent3 4 6 2 2" xfId="4609"/>
    <cellStyle name="40% - Accent3 4 6 3" xfId="4610"/>
    <cellStyle name="40% - Accent3 4 6 4" xfId="4611"/>
    <cellStyle name="40% - Accent3 4 6 5" xfId="40001"/>
    <cellStyle name="40% - Accent3 4 6 6" xfId="40002"/>
    <cellStyle name="40% - Accent3 4 7" xfId="4612"/>
    <cellStyle name="40% - Accent3 4 7 2" xfId="4613"/>
    <cellStyle name="40% - Accent3 4 8" xfId="4614"/>
    <cellStyle name="40% - Accent3 4 8 2" xfId="4615"/>
    <cellStyle name="40% - Accent3 4 9" xfId="4616"/>
    <cellStyle name="40% - Accent3 5" xfId="4617"/>
    <cellStyle name="40% - Accent3 5 10" xfId="4618"/>
    <cellStyle name="40% - Accent3 5 11" xfId="40003"/>
    <cellStyle name="40% - Accent3 5 12" xfId="40004"/>
    <cellStyle name="40% - Accent3 5 2" xfId="4619"/>
    <cellStyle name="40% - Accent3 5 2 10" xfId="40005"/>
    <cellStyle name="40% - Accent3 5 2 11" xfId="40006"/>
    <cellStyle name="40% - Accent3 5 2 2" xfId="4620"/>
    <cellStyle name="40% - Accent3 5 2 2 2" xfId="4621"/>
    <cellStyle name="40% - Accent3 5 2 2 2 2" xfId="4622"/>
    <cellStyle name="40% - Accent3 5 2 2 2 2 2" xfId="4623"/>
    <cellStyle name="40% - Accent3 5 2 2 2 3" xfId="4624"/>
    <cellStyle name="40% - Accent3 5 2 2 2 4" xfId="4625"/>
    <cellStyle name="40% - Accent3 5 2 2 2 5" xfId="40007"/>
    <cellStyle name="40% - Accent3 5 2 2 2 6" xfId="40008"/>
    <cellStyle name="40% - Accent3 5 2 2 3" xfId="4626"/>
    <cellStyle name="40% - Accent3 5 2 2 3 2" xfId="4627"/>
    <cellStyle name="40% - Accent3 5 2 2 4" xfId="4628"/>
    <cellStyle name="40% - Accent3 5 2 2 5" xfId="4629"/>
    <cellStyle name="40% - Accent3 5 2 2 6" xfId="40009"/>
    <cellStyle name="40% - Accent3 5 2 2 7" xfId="40010"/>
    <cellStyle name="40% - Accent3 5 2 3" xfId="4630"/>
    <cellStyle name="40% - Accent3 5 2 3 2" xfId="4631"/>
    <cellStyle name="40% - Accent3 5 2 3 2 2" xfId="4632"/>
    <cellStyle name="40% - Accent3 5 2 3 2 3" xfId="40011"/>
    <cellStyle name="40% - Accent3 5 2 3 3" xfId="4633"/>
    <cellStyle name="40% - Accent3 5 2 3 4" xfId="40012"/>
    <cellStyle name="40% - Accent3 5 2 4" xfId="4634"/>
    <cellStyle name="40% - Accent3 5 2 4 2" xfId="4635"/>
    <cellStyle name="40% - Accent3 5 2 4 3" xfId="40013"/>
    <cellStyle name="40% - Accent3 5 2 5" xfId="4636"/>
    <cellStyle name="40% - Accent3 5 2 5 2" xfId="4637"/>
    <cellStyle name="40% - Accent3 5 2 5 2 2" xfId="4638"/>
    <cellStyle name="40% - Accent3 5 2 5 3" xfId="4639"/>
    <cellStyle name="40% - Accent3 5 2 5 4" xfId="4640"/>
    <cellStyle name="40% - Accent3 5 2 5 5" xfId="40014"/>
    <cellStyle name="40% - Accent3 5 2 5 6" xfId="40015"/>
    <cellStyle name="40% - Accent3 5 2 6" xfId="4641"/>
    <cellStyle name="40% - Accent3 5 2 6 2" xfId="4642"/>
    <cellStyle name="40% - Accent3 5 2 6 3" xfId="40016"/>
    <cellStyle name="40% - Accent3 5 2 7" xfId="4643"/>
    <cellStyle name="40% - Accent3 5 2 7 2" xfId="4644"/>
    <cellStyle name="40% - Accent3 5 2 8" xfId="4645"/>
    <cellStyle name="40% - Accent3 5 2 9" xfId="4646"/>
    <cellStyle name="40% - Accent3 5 3" xfId="4647"/>
    <cellStyle name="40% - Accent3 5 3 10" xfId="40017"/>
    <cellStyle name="40% - Accent3 5 3 2" xfId="4648"/>
    <cellStyle name="40% - Accent3 5 3 2 2" xfId="4649"/>
    <cellStyle name="40% - Accent3 5 3 2 2 2" xfId="4650"/>
    <cellStyle name="40% - Accent3 5 3 2 2 2 2" xfId="4651"/>
    <cellStyle name="40% - Accent3 5 3 2 2 3" xfId="4652"/>
    <cellStyle name="40% - Accent3 5 3 2 2 4" xfId="4653"/>
    <cellStyle name="40% - Accent3 5 3 2 2 5" xfId="40018"/>
    <cellStyle name="40% - Accent3 5 3 2 2 6" xfId="40019"/>
    <cellStyle name="40% - Accent3 5 3 2 3" xfId="4654"/>
    <cellStyle name="40% - Accent3 5 3 2 3 2" xfId="4655"/>
    <cellStyle name="40% - Accent3 5 3 2 4" xfId="4656"/>
    <cellStyle name="40% - Accent3 5 3 2 5" xfId="4657"/>
    <cellStyle name="40% - Accent3 5 3 2 6" xfId="40020"/>
    <cellStyle name="40% - Accent3 5 3 2 7" xfId="40021"/>
    <cellStyle name="40% - Accent3 5 3 3" xfId="4658"/>
    <cellStyle name="40% - Accent3 5 3 3 2" xfId="4659"/>
    <cellStyle name="40% - Accent3 5 3 3 2 2" xfId="4660"/>
    <cellStyle name="40% - Accent3 5 3 3 3" xfId="4661"/>
    <cellStyle name="40% - Accent3 5 3 3 4" xfId="4662"/>
    <cellStyle name="40% - Accent3 5 3 3 5" xfId="40022"/>
    <cellStyle name="40% - Accent3 5 3 3 6" xfId="40023"/>
    <cellStyle name="40% - Accent3 5 3 4" xfId="4663"/>
    <cellStyle name="40% - Accent3 5 3 4 2" xfId="4664"/>
    <cellStyle name="40% - Accent3 5 3 4 2 2" xfId="4665"/>
    <cellStyle name="40% - Accent3 5 3 4 3" xfId="4666"/>
    <cellStyle name="40% - Accent3 5 3 4 4" xfId="4667"/>
    <cellStyle name="40% - Accent3 5 3 4 5" xfId="40024"/>
    <cellStyle name="40% - Accent3 5 3 4 6" xfId="40025"/>
    <cellStyle name="40% - Accent3 5 3 5" xfId="4668"/>
    <cellStyle name="40% - Accent3 5 3 5 2" xfId="4669"/>
    <cellStyle name="40% - Accent3 5 3 5 2 2" xfId="4670"/>
    <cellStyle name="40% - Accent3 5 3 5 3" xfId="4671"/>
    <cellStyle name="40% - Accent3 5 3 5 4" xfId="4672"/>
    <cellStyle name="40% - Accent3 5 3 5 5" xfId="40026"/>
    <cellStyle name="40% - Accent3 5 3 5 6" xfId="40027"/>
    <cellStyle name="40% - Accent3 5 3 6" xfId="4673"/>
    <cellStyle name="40% - Accent3 5 3 6 2" xfId="4674"/>
    <cellStyle name="40% - Accent3 5 3 7" xfId="4675"/>
    <cellStyle name="40% - Accent3 5 3 8" xfId="4676"/>
    <cellStyle name="40% - Accent3 5 3 9" xfId="40028"/>
    <cellStyle name="40% - Accent3 5 4" xfId="4677"/>
    <cellStyle name="40% - Accent3 5 4 2" xfId="4678"/>
    <cellStyle name="40% - Accent3 5 4 2 2" xfId="4679"/>
    <cellStyle name="40% - Accent3 5 4 2 2 2" xfId="4680"/>
    <cellStyle name="40% - Accent3 5 4 2 3" xfId="4681"/>
    <cellStyle name="40% - Accent3 5 4 2 4" xfId="4682"/>
    <cellStyle name="40% - Accent3 5 4 2 5" xfId="40029"/>
    <cellStyle name="40% - Accent3 5 4 2 6" xfId="40030"/>
    <cellStyle name="40% - Accent3 5 4 3" xfId="4683"/>
    <cellStyle name="40% - Accent3 5 4 3 2" xfId="4684"/>
    <cellStyle name="40% - Accent3 5 4 4" xfId="4685"/>
    <cellStyle name="40% - Accent3 5 4 5" xfId="4686"/>
    <cellStyle name="40% - Accent3 5 4 6" xfId="40031"/>
    <cellStyle name="40% - Accent3 5 4 7" xfId="40032"/>
    <cellStyle name="40% - Accent3 5 5" xfId="4687"/>
    <cellStyle name="40% - Accent3 5 5 2" xfId="4688"/>
    <cellStyle name="40% - Accent3 5 5 2 2" xfId="4689"/>
    <cellStyle name="40% - Accent3 5 5 3" xfId="4690"/>
    <cellStyle name="40% - Accent3 5 5 4" xfId="4691"/>
    <cellStyle name="40% - Accent3 5 5 5" xfId="40033"/>
    <cellStyle name="40% - Accent3 5 5 6" xfId="40034"/>
    <cellStyle name="40% - Accent3 5 6" xfId="4692"/>
    <cellStyle name="40% - Accent3 5 6 2" xfId="4693"/>
    <cellStyle name="40% - Accent3 5 6 2 2" xfId="4694"/>
    <cellStyle name="40% - Accent3 5 6 3" xfId="4695"/>
    <cellStyle name="40% - Accent3 5 6 4" xfId="4696"/>
    <cellStyle name="40% - Accent3 5 6 5" xfId="40035"/>
    <cellStyle name="40% - Accent3 5 6 6" xfId="40036"/>
    <cellStyle name="40% - Accent3 5 7" xfId="4697"/>
    <cellStyle name="40% - Accent3 5 7 2" xfId="4698"/>
    <cellStyle name="40% - Accent3 5 7 2 2" xfId="4699"/>
    <cellStyle name="40% - Accent3 5 7 3" xfId="4700"/>
    <cellStyle name="40% - Accent3 5 7 4" xfId="4701"/>
    <cellStyle name="40% - Accent3 5 7 5" xfId="40037"/>
    <cellStyle name="40% - Accent3 5 7 6" xfId="40038"/>
    <cellStyle name="40% - Accent3 5 8" xfId="4702"/>
    <cellStyle name="40% - Accent3 5 8 2" xfId="4703"/>
    <cellStyle name="40% - Accent3 5 9" xfId="4704"/>
    <cellStyle name="40% - Accent3 6" xfId="4705"/>
    <cellStyle name="40% - Accent3 6 10" xfId="40039"/>
    <cellStyle name="40% - Accent3 6 11" xfId="40040"/>
    <cellStyle name="40% - Accent3 6 2" xfId="4706"/>
    <cellStyle name="40% - Accent3 6 2 2" xfId="4707"/>
    <cellStyle name="40% - Accent3 6 2 2 2" xfId="4708"/>
    <cellStyle name="40% - Accent3 6 2 2 2 2" xfId="4709"/>
    <cellStyle name="40% - Accent3 6 2 2 3" xfId="4710"/>
    <cellStyle name="40% - Accent3 6 2 2 4" xfId="4711"/>
    <cellStyle name="40% - Accent3 6 2 2 5" xfId="40041"/>
    <cellStyle name="40% - Accent3 6 2 2 6" xfId="40042"/>
    <cellStyle name="40% - Accent3 6 2 3" xfId="4712"/>
    <cellStyle name="40% - Accent3 6 2 3 2" xfId="4713"/>
    <cellStyle name="40% - Accent3 6 2 4" xfId="4714"/>
    <cellStyle name="40% - Accent3 6 2 5" xfId="4715"/>
    <cellStyle name="40% - Accent3 6 2 6" xfId="40043"/>
    <cellStyle name="40% - Accent3 6 2 7" xfId="40044"/>
    <cellStyle name="40% - Accent3 6 3" xfId="4716"/>
    <cellStyle name="40% - Accent3 6 3 2" xfId="4717"/>
    <cellStyle name="40% - Accent3 6 3 2 2" xfId="4718"/>
    <cellStyle name="40% - Accent3 6 3 2 2 2" xfId="4719"/>
    <cellStyle name="40% - Accent3 6 3 2 3" xfId="4720"/>
    <cellStyle name="40% - Accent3 6 3 2 4" xfId="4721"/>
    <cellStyle name="40% - Accent3 6 3 2 5" xfId="40045"/>
    <cellStyle name="40% - Accent3 6 3 2 6" xfId="40046"/>
    <cellStyle name="40% - Accent3 6 3 3" xfId="4722"/>
    <cellStyle name="40% - Accent3 6 3 3 2" xfId="4723"/>
    <cellStyle name="40% - Accent3 6 3 4" xfId="4724"/>
    <cellStyle name="40% - Accent3 6 3 5" xfId="4725"/>
    <cellStyle name="40% - Accent3 6 3 6" xfId="40047"/>
    <cellStyle name="40% - Accent3 6 3 7" xfId="40048"/>
    <cellStyle name="40% - Accent3 6 4" xfId="4726"/>
    <cellStyle name="40% - Accent3 6 4 2" xfId="4727"/>
    <cellStyle name="40% - Accent3 6 4 2 2" xfId="4728"/>
    <cellStyle name="40% - Accent3 6 4 3" xfId="4729"/>
    <cellStyle name="40% - Accent3 6 4 4" xfId="4730"/>
    <cellStyle name="40% - Accent3 6 4 5" xfId="40049"/>
    <cellStyle name="40% - Accent3 6 4 6" xfId="40050"/>
    <cellStyle name="40% - Accent3 6 5" xfId="4731"/>
    <cellStyle name="40% - Accent3 6 5 2" xfId="4732"/>
    <cellStyle name="40% - Accent3 6 5 2 2" xfId="4733"/>
    <cellStyle name="40% - Accent3 6 5 3" xfId="4734"/>
    <cellStyle name="40% - Accent3 6 5 4" xfId="4735"/>
    <cellStyle name="40% - Accent3 6 5 5" xfId="40051"/>
    <cellStyle name="40% - Accent3 6 5 6" xfId="40052"/>
    <cellStyle name="40% - Accent3 6 6" xfId="4736"/>
    <cellStyle name="40% - Accent3 6 6 2" xfId="4737"/>
    <cellStyle name="40% - Accent3 6 6 2 2" xfId="4738"/>
    <cellStyle name="40% - Accent3 6 6 3" xfId="4739"/>
    <cellStyle name="40% - Accent3 6 6 4" xfId="4740"/>
    <cellStyle name="40% - Accent3 6 6 5" xfId="40053"/>
    <cellStyle name="40% - Accent3 6 6 6" xfId="40054"/>
    <cellStyle name="40% - Accent3 6 7" xfId="4741"/>
    <cellStyle name="40% - Accent3 6 7 2" xfId="4742"/>
    <cellStyle name="40% - Accent3 6 8" xfId="4743"/>
    <cellStyle name="40% - Accent3 6 9" xfId="4744"/>
    <cellStyle name="40% - Accent3 7" xfId="4745"/>
    <cellStyle name="40% - Accent3 7 10" xfId="40055"/>
    <cellStyle name="40% - Accent3 7 11" xfId="40056"/>
    <cellStyle name="40% - Accent3 7 2" xfId="4746"/>
    <cellStyle name="40% - Accent3 7 2 2" xfId="4747"/>
    <cellStyle name="40% - Accent3 7 2 2 2" xfId="4748"/>
    <cellStyle name="40% - Accent3 7 2 2 2 2" xfId="4749"/>
    <cellStyle name="40% - Accent3 7 2 2 3" xfId="4750"/>
    <cellStyle name="40% - Accent3 7 2 2 4" xfId="4751"/>
    <cellStyle name="40% - Accent3 7 2 2 5" xfId="40057"/>
    <cellStyle name="40% - Accent3 7 2 2 6" xfId="40058"/>
    <cellStyle name="40% - Accent3 7 2 3" xfId="4752"/>
    <cellStyle name="40% - Accent3 7 2 3 2" xfId="4753"/>
    <cellStyle name="40% - Accent3 7 2 4" xfId="4754"/>
    <cellStyle name="40% - Accent3 7 2 5" xfId="4755"/>
    <cellStyle name="40% - Accent3 7 2 6" xfId="40059"/>
    <cellStyle name="40% - Accent3 7 2 7" xfId="40060"/>
    <cellStyle name="40% - Accent3 7 3" xfId="4756"/>
    <cellStyle name="40% - Accent3 7 3 2" xfId="4757"/>
    <cellStyle name="40% - Accent3 7 3 2 2" xfId="4758"/>
    <cellStyle name="40% - Accent3 7 3 2 2 2" xfId="4759"/>
    <cellStyle name="40% - Accent3 7 3 2 3" xfId="4760"/>
    <cellStyle name="40% - Accent3 7 3 2 4" xfId="4761"/>
    <cellStyle name="40% - Accent3 7 3 2 5" xfId="40061"/>
    <cellStyle name="40% - Accent3 7 3 2 6" xfId="40062"/>
    <cellStyle name="40% - Accent3 7 3 3" xfId="4762"/>
    <cellStyle name="40% - Accent3 7 3 3 2" xfId="4763"/>
    <cellStyle name="40% - Accent3 7 3 4" xfId="4764"/>
    <cellStyle name="40% - Accent3 7 3 5" xfId="4765"/>
    <cellStyle name="40% - Accent3 7 3 6" xfId="40063"/>
    <cellStyle name="40% - Accent3 7 3 7" xfId="40064"/>
    <cellStyle name="40% - Accent3 7 4" xfId="4766"/>
    <cellStyle name="40% - Accent3 7 4 2" xfId="4767"/>
    <cellStyle name="40% - Accent3 7 4 2 2" xfId="4768"/>
    <cellStyle name="40% - Accent3 7 4 3" xfId="4769"/>
    <cellStyle name="40% - Accent3 7 4 4" xfId="4770"/>
    <cellStyle name="40% - Accent3 7 4 5" xfId="40065"/>
    <cellStyle name="40% - Accent3 7 4 6" xfId="40066"/>
    <cellStyle name="40% - Accent3 7 5" xfId="4771"/>
    <cellStyle name="40% - Accent3 7 5 2" xfId="4772"/>
    <cellStyle name="40% - Accent3 7 5 2 2" xfId="4773"/>
    <cellStyle name="40% - Accent3 7 5 3" xfId="4774"/>
    <cellStyle name="40% - Accent3 7 5 4" xfId="4775"/>
    <cellStyle name="40% - Accent3 7 5 5" xfId="40067"/>
    <cellStyle name="40% - Accent3 7 5 6" xfId="40068"/>
    <cellStyle name="40% - Accent3 7 6" xfId="4776"/>
    <cellStyle name="40% - Accent3 7 6 2" xfId="4777"/>
    <cellStyle name="40% - Accent3 7 6 2 2" xfId="4778"/>
    <cellStyle name="40% - Accent3 7 6 3" xfId="4779"/>
    <cellStyle name="40% - Accent3 7 6 4" xfId="4780"/>
    <cellStyle name="40% - Accent3 7 6 5" xfId="40069"/>
    <cellStyle name="40% - Accent3 7 6 6" xfId="40070"/>
    <cellStyle name="40% - Accent3 7 7" xfId="4781"/>
    <cellStyle name="40% - Accent3 7 7 2" xfId="4782"/>
    <cellStyle name="40% - Accent3 7 8" xfId="4783"/>
    <cellStyle name="40% - Accent3 7 9" xfId="4784"/>
    <cellStyle name="40% - Accent3 8" xfId="4785"/>
    <cellStyle name="40% - Accent3 8 2" xfId="4786"/>
    <cellStyle name="40% - Accent3 8 2 2" xfId="4787"/>
    <cellStyle name="40% - Accent3 8 2 2 2" xfId="4788"/>
    <cellStyle name="40% - Accent3 8 2 3" xfId="4789"/>
    <cellStyle name="40% - Accent3 8 2 4" xfId="4790"/>
    <cellStyle name="40% - Accent3 8 2 5" xfId="40071"/>
    <cellStyle name="40% - Accent3 8 2 6" xfId="40072"/>
    <cellStyle name="40% - Accent3 8 3" xfId="4791"/>
    <cellStyle name="40% - Accent3 8 3 2" xfId="4792"/>
    <cellStyle name="40% - Accent3 8 4" xfId="4793"/>
    <cellStyle name="40% - Accent3 8 5" xfId="4794"/>
    <cellStyle name="40% - Accent3 8 6" xfId="40073"/>
    <cellStyle name="40% - Accent3 8 7" xfId="40074"/>
    <cellStyle name="40% - Accent3 9" xfId="4795"/>
    <cellStyle name="40% - Accent3 9 2" xfId="4796"/>
    <cellStyle name="40% - Accent3 9 2 2" xfId="4797"/>
    <cellStyle name="40% - Accent3 9 2 2 2" xfId="4798"/>
    <cellStyle name="40% - Accent3 9 2 3" xfId="4799"/>
    <cellStyle name="40% - Accent3 9 2 4" xfId="4800"/>
    <cellStyle name="40% - Accent3 9 2 5" xfId="40075"/>
    <cellStyle name="40% - Accent3 9 2 6" xfId="40076"/>
    <cellStyle name="40% - Accent3 9 3" xfId="4801"/>
    <cellStyle name="40% - Accent3 9 3 2" xfId="4802"/>
    <cellStyle name="40% - Accent3 9 4" xfId="4803"/>
    <cellStyle name="40% - Accent3 9 5" xfId="4804"/>
    <cellStyle name="40% - Accent3 9 6" xfId="40077"/>
    <cellStyle name="40% - Accent3 9 7" xfId="40078"/>
    <cellStyle name="40% - Accent4 10" xfId="4805"/>
    <cellStyle name="40% - Accent4 10 2" xfId="4806"/>
    <cellStyle name="40% - Accent4 10 2 2" xfId="4807"/>
    <cellStyle name="40% - Accent4 10 3" xfId="4808"/>
    <cellStyle name="40% - Accent4 10 4" xfId="4809"/>
    <cellStyle name="40% - Accent4 10 5" xfId="40079"/>
    <cellStyle name="40% - Accent4 10 6" xfId="40080"/>
    <cellStyle name="40% - Accent4 11" xfId="4810"/>
    <cellStyle name="40% - Accent4 11 2" xfId="4811"/>
    <cellStyle name="40% - Accent4 11 2 2" xfId="4812"/>
    <cellStyle name="40% - Accent4 11 3" xfId="4813"/>
    <cellStyle name="40% - Accent4 11 4" xfId="4814"/>
    <cellStyle name="40% - Accent4 11 5" xfId="40081"/>
    <cellStyle name="40% - Accent4 11 6" xfId="40082"/>
    <cellStyle name="40% - Accent4 12" xfId="4815"/>
    <cellStyle name="40% - Accent4 12 2" xfId="4816"/>
    <cellStyle name="40% - Accent4 12 2 2" xfId="4817"/>
    <cellStyle name="40% - Accent4 12 3" xfId="4818"/>
    <cellStyle name="40% - Accent4 12 4" xfId="4819"/>
    <cellStyle name="40% - Accent4 12 5" xfId="40083"/>
    <cellStyle name="40% - Accent4 12 6" xfId="40084"/>
    <cellStyle name="40% - Accent4 13" xfId="4820"/>
    <cellStyle name="40% - Accent4 13 2" xfId="4821"/>
    <cellStyle name="40% - Accent4 14" xfId="4822"/>
    <cellStyle name="40% - Accent4 14 2" xfId="4823"/>
    <cellStyle name="40% - Accent4 15" xfId="4824"/>
    <cellStyle name="40% - Accent4 2" xfId="4825"/>
    <cellStyle name="40% - Accent4 2 2" xfId="4826"/>
    <cellStyle name="40% - Accent4 2 2 2" xfId="4827"/>
    <cellStyle name="40% - Accent4 2 3" xfId="4828"/>
    <cellStyle name="40% - Accent4 2 3 2" xfId="4829"/>
    <cellStyle name="40% - Accent4 2 4" xfId="4830"/>
    <cellStyle name="40% - Accent4 2 4 2" xfId="4831"/>
    <cellStyle name="40% - Accent4 3" xfId="4832"/>
    <cellStyle name="40% - Accent4 3 10" xfId="4833"/>
    <cellStyle name="40% - Accent4 3 10 2" xfId="4834"/>
    <cellStyle name="40% - Accent4 3 10 2 2" xfId="4835"/>
    <cellStyle name="40% - Accent4 3 10 3" xfId="4836"/>
    <cellStyle name="40% - Accent4 3 10 4" xfId="4837"/>
    <cellStyle name="40% - Accent4 3 10 5" xfId="40085"/>
    <cellStyle name="40% - Accent4 3 10 6" xfId="40086"/>
    <cellStyle name="40% - Accent4 3 11" xfId="4838"/>
    <cellStyle name="40% - Accent4 3 11 2" xfId="4839"/>
    <cellStyle name="40% - Accent4 3 12" xfId="4840"/>
    <cellStyle name="40% - Accent4 3 12 2" xfId="4841"/>
    <cellStyle name="40% - Accent4 3 13" xfId="4842"/>
    <cellStyle name="40% - Accent4 3 14" xfId="4843"/>
    <cellStyle name="40% - Accent4 3 15" xfId="40087"/>
    <cellStyle name="40% - Accent4 3 2" xfId="4844"/>
    <cellStyle name="40% - Accent4 3 2 10" xfId="40088"/>
    <cellStyle name="40% - Accent4 3 2 2" xfId="4845"/>
    <cellStyle name="40% - Accent4 3 2 2 2" xfId="4846"/>
    <cellStyle name="40% - Accent4 3 2 2 2 2" xfId="4847"/>
    <cellStyle name="40% - Accent4 3 2 2 2 2 2" xfId="4848"/>
    <cellStyle name="40% - Accent4 3 2 2 2 2 2 2" xfId="4849"/>
    <cellStyle name="40% - Accent4 3 2 2 2 2 3" xfId="4850"/>
    <cellStyle name="40% - Accent4 3 2 2 2 2 4" xfId="4851"/>
    <cellStyle name="40% - Accent4 3 2 2 2 2 5" xfId="40089"/>
    <cellStyle name="40% - Accent4 3 2 2 2 2 6" xfId="40090"/>
    <cellStyle name="40% - Accent4 3 2 2 2 3" xfId="4852"/>
    <cellStyle name="40% - Accent4 3 2 2 2 3 2" xfId="4853"/>
    <cellStyle name="40% - Accent4 3 2 2 2 4" xfId="4854"/>
    <cellStyle name="40% - Accent4 3 2 2 2 5" xfId="4855"/>
    <cellStyle name="40% - Accent4 3 2 2 2 6" xfId="40091"/>
    <cellStyle name="40% - Accent4 3 2 2 2 7" xfId="40092"/>
    <cellStyle name="40% - Accent4 3 2 2 3" xfId="4856"/>
    <cellStyle name="40% - Accent4 3 2 2 3 2" xfId="4857"/>
    <cellStyle name="40% - Accent4 3 2 2 3 2 2" xfId="4858"/>
    <cellStyle name="40% - Accent4 3 2 2 3 3" xfId="4859"/>
    <cellStyle name="40% - Accent4 3 2 2 3 4" xfId="4860"/>
    <cellStyle name="40% - Accent4 3 2 2 3 5" xfId="40093"/>
    <cellStyle name="40% - Accent4 3 2 2 3 6" xfId="40094"/>
    <cellStyle name="40% - Accent4 3 2 2 4" xfId="4861"/>
    <cellStyle name="40% - Accent4 3 2 2 4 2" xfId="4862"/>
    <cellStyle name="40% - Accent4 3 2 2 5" xfId="4863"/>
    <cellStyle name="40% - Accent4 3 2 2 6" xfId="4864"/>
    <cellStyle name="40% - Accent4 3 2 2 7" xfId="40095"/>
    <cellStyle name="40% - Accent4 3 2 2 8" xfId="40096"/>
    <cellStyle name="40% - Accent4 3 2 3" xfId="4865"/>
    <cellStyle name="40% - Accent4 3 2 3 2" xfId="4866"/>
    <cellStyle name="40% - Accent4 3 2 3 2 2" xfId="4867"/>
    <cellStyle name="40% - Accent4 3 2 3 2 2 2" xfId="4868"/>
    <cellStyle name="40% - Accent4 3 2 3 2 3" xfId="4869"/>
    <cellStyle name="40% - Accent4 3 2 3 2 4" xfId="4870"/>
    <cellStyle name="40% - Accent4 3 2 3 2 5" xfId="40097"/>
    <cellStyle name="40% - Accent4 3 2 3 2 6" xfId="40098"/>
    <cellStyle name="40% - Accent4 3 2 3 3" xfId="4871"/>
    <cellStyle name="40% - Accent4 3 2 3 3 2" xfId="4872"/>
    <cellStyle name="40% - Accent4 3 2 3 4" xfId="4873"/>
    <cellStyle name="40% - Accent4 3 2 3 5" xfId="4874"/>
    <cellStyle name="40% - Accent4 3 2 3 6" xfId="40099"/>
    <cellStyle name="40% - Accent4 3 2 3 7" xfId="40100"/>
    <cellStyle name="40% - Accent4 3 2 4" xfId="4875"/>
    <cellStyle name="40% - Accent4 3 2 5" xfId="4876"/>
    <cellStyle name="40% - Accent4 3 2 5 2" xfId="4877"/>
    <cellStyle name="40% - Accent4 3 2 5 2 2" xfId="4878"/>
    <cellStyle name="40% - Accent4 3 2 5 3" xfId="4879"/>
    <cellStyle name="40% - Accent4 3 2 5 4" xfId="4880"/>
    <cellStyle name="40% - Accent4 3 2 5 5" xfId="40101"/>
    <cellStyle name="40% - Accent4 3 2 5 6" xfId="40102"/>
    <cellStyle name="40% - Accent4 3 2 6" xfId="4881"/>
    <cellStyle name="40% - Accent4 3 2 6 2" xfId="4882"/>
    <cellStyle name="40% - Accent4 3 2 7" xfId="4883"/>
    <cellStyle name="40% - Accent4 3 2 8" xfId="4884"/>
    <cellStyle name="40% - Accent4 3 2 9" xfId="4885"/>
    <cellStyle name="40% - Accent4 3 3" xfId="4886"/>
    <cellStyle name="40% - Accent4 3 3 10" xfId="4887"/>
    <cellStyle name="40% - Accent4 3 3 10 2" xfId="4888"/>
    <cellStyle name="40% - Accent4 3 3 11" xfId="4889"/>
    <cellStyle name="40% - Accent4 3 3 12" xfId="4890"/>
    <cellStyle name="40% - Accent4 3 3 13" xfId="4891"/>
    <cellStyle name="40% - Accent4 3 3 14" xfId="40103"/>
    <cellStyle name="40% - Accent4 3 3 2" xfId="4892"/>
    <cellStyle name="40% - Accent4 3 3 2 10" xfId="40104"/>
    <cellStyle name="40% - Accent4 3 3 2 11" xfId="40105"/>
    <cellStyle name="40% - Accent4 3 3 2 2" xfId="4893"/>
    <cellStyle name="40% - Accent4 3 3 2 2 10" xfId="40106"/>
    <cellStyle name="40% - Accent4 3 3 2 2 2" xfId="4894"/>
    <cellStyle name="40% - Accent4 3 3 2 2 2 2" xfId="4895"/>
    <cellStyle name="40% - Accent4 3 3 2 2 2 2 2" xfId="4896"/>
    <cellStyle name="40% - Accent4 3 3 2 2 2 2 3" xfId="40107"/>
    <cellStyle name="40% - Accent4 3 3 2 2 2 3" xfId="4897"/>
    <cellStyle name="40% - Accent4 3 3 2 2 2 4" xfId="40108"/>
    <cellStyle name="40% - Accent4 3 3 2 2 3" xfId="4898"/>
    <cellStyle name="40% - Accent4 3 3 2 2 3 2" xfId="4899"/>
    <cellStyle name="40% - Accent4 3 3 2 2 3 3" xfId="40109"/>
    <cellStyle name="40% - Accent4 3 3 2 2 4" xfId="4900"/>
    <cellStyle name="40% - Accent4 3 3 2 2 4 2" xfId="4901"/>
    <cellStyle name="40% - Accent4 3 3 2 2 4 2 2" xfId="4902"/>
    <cellStyle name="40% - Accent4 3 3 2 2 4 3" xfId="4903"/>
    <cellStyle name="40% - Accent4 3 3 2 2 4 4" xfId="4904"/>
    <cellStyle name="40% - Accent4 3 3 2 2 4 5" xfId="40110"/>
    <cellStyle name="40% - Accent4 3 3 2 2 4 6" xfId="40111"/>
    <cellStyle name="40% - Accent4 3 3 2 2 5" xfId="4905"/>
    <cellStyle name="40% - Accent4 3 3 2 2 5 2" xfId="4906"/>
    <cellStyle name="40% - Accent4 3 3 2 2 5 3" xfId="40112"/>
    <cellStyle name="40% - Accent4 3 3 2 2 6" xfId="4907"/>
    <cellStyle name="40% - Accent4 3 3 2 2 6 2" xfId="4908"/>
    <cellStyle name="40% - Accent4 3 3 2 2 7" xfId="4909"/>
    <cellStyle name="40% - Accent4 3 3 2 2 8" xfId="4910"/>
    <cellStyle name="40% - Accent4 3 3 2 2 9" xfId="40113"/>
    <cellStyle name="40% - Accent4 3 3 2 3" xfId="4911"/>
    <cellStyle name="40% - Accent4 3 3 2 3 2" xfId="4912"/>
    <cellStyle name="40% - Accent4 3 3 2 3 2 2" xfId="4913"/>
    <cellStyle name="40% - Accent4 3 3 2 3 2 3" xfId="40114"/>
    <cellStyle name="40% - Accent4 3 3 2 3 3" xfId="4914"/>
    <cellStyle name="40% - Accent4 3 3 2 3 4" xfId="40115"/>
    <cellStyle name="40% - Accent4 3 3 2 4" xfId="4915"/>
    <cellStyle name="40% - Accent4 3 3 2 4 2" xfId="4916"/>
    <cellStyle name="40% - Accent4 3 3 2 4 3" xfId="40116"/>
    <cellStyle name="40% - Accent4 3 3 2 5" xfId="4917"/>
    <cellStyle name="40% - Accent4 3 3 2 5 2" xfId="4918"/>
    <cellStyle name="40% - Accent4 3 3 2 5 2 2" xfId="4919"/>
    <cellStyle name="40% - Accent4 3 3 2 5 3" xfId="4920"/>
    <cellStyle name="40% - Accent4 3 3 2 5 4" xfId="4921"/>
    <cellStyle name="40% - Accent4 3 3 2 5 5" xfId="40117"/>
    <cellStyle name="40% - Accent4 3 3 2 5 6" xfId="40118"/>
    <cellStyle name="40% - Accent4 3 3 2 6" xfId="4922"/>
    <cellStyle name="40% - Accent4 3 3 2 6 2" xfId="4923"/>
    <cellStyle name="40% - Accent4 3 3 2 6 3" xfId="40119"/>
    <cellStyle name="40% - Accent4 3 3 2 7" xfId="4924"/>
    <cellStyle name="40% - Accent4 3 3 2 7 2" xfId="4925"/>
    <cellStyle name="40% - Accent4 3 3 2 8" xfId="4926"/>
    <cellStyle name="40% - Accent4 3 3 2 9" xfId="4927"/>
    <cellStyle name="40% - Accent4 3 3 3" xfId="4928"/>
    <cellStyle name="40% - Accent4 3 3 3 10" xfId="4929"/>
    <cellStyle name="40% - Accent4 3 3 3 11" xfId="40120"/>
    <cellStyle name="40% - Accent4 3 3 3 12" xfId="40121"/>
    <cellStyle name="40% - Accent4 3 3 3 2" xfId="4930"/>
    <cellStyle name="40% - Accent4 3 3 3 2 2" xfId="4931"/>
    <cellStyle name="40% - Accent4 3 3 3 2 2 2" xfId="4932"/>
    <cellStyle name="40% - Accent4 3 3 3 2 2 3" xfId="40122"/>
    <cellStyle name="40% - Accent4 3 3 3 2 3" xfId="4933"/>
    <cellStyle name="40% - Accent4 3 3 3 2 3 2" xfId="4934"/>
    <cellStyle name="40% - Accent4 3 3 3 2 3 3" xfId="40123"/>
    <cellStyle name="40% - Accent4 3 3 3 2 4" xfId="4935"/>
    <cellStyle name="40% - Accent4 3 3 3 2 4 2" xfId="4936"/>
    <cellStyle name="40% - Accent4 3 3 3 2 4 3" xfId="40124"/>
    <cellStyle name="40% - Accent4 3 3 3 2 5" xfId="4937"/>
    <cellStyle name="40% - Accent4 3 3 3 2 6" xfId="40125"/>
    <cellStyle name="40% - Accent4 3 3 3 3" xfId="4938"/>
    <cellStyle name="40% - Accent4 3 3 3 3 2" xfId="4939"/>
    <cellStyle name="40% - Accent4 3 3 3 3 2 2" xfId="4940"/>
    <cellStyle name="40% - Accent4 3 3 3 3 2 2 2" xfId="4941"/>
    <cellStyle name="40% - Accent4 3 3 3 3 2 3" xfId="4942"/>
    <cellStyle name="40% - Accent4 3 3 3 3 2 4" xfId="4943"/>
    <cellStyle name="40% - Accent4 3 3 3 3 2 5" xfId="40126"/>
    <cellStyle name="40% - Accent4 3 3 3 3 2 6" xfId="40127"/>
    <cellStyle name="40% - Accent4 3 3 3 3 3" xfId="4944"/>
    <cellStyle name="40% - Accent4 3 3 3 3 3 2" xfId="4945"/>
    <cellStyle name="40% - Accent4 3 3 3 3 3 2 2" xfId="4946"/>
    <cellStyle name="40% - Accent4 3 3 3 3 3 3" xfId="4947"/>
    <cellStyle name="40% - Accent4 3 3 3 3 3 4" xfId="4948"/>
    <cellStyle name="40% - Accent4 3 3 3 3 3 5" xfId="40128"/>
    <cellStyle name="40% - Accent4 3 3 3 3 3 6" xfId="40129"/>
    <cellStyle name="40% - Accent4 3 3 3 3 4" xfId="4949"/>
    <cellStyle name="40% - Accent4 3 3 3 3 4 2" xfId="4950"/>
    <cellStyle name="40% - Accent4 3 3 3 3 4 2 2" xfId="4951"/>
    <cellStyle name="40% - Accent4 3 3 3 3 4 3" xfId="4952"/>
    <cellStyle name="40% - Accent4 3 3 3 3 4 4" xfId="4953"/>
    <cellStyle name="40% - Accent4 3 3 3 3 4 5" xfId="40130"/>
    <cellStyle name="40% - Accent4 3 3 3 3 4 6" xfId="40131"/>
    <cellStyle name="40% - Accent4 3 3 3 3 5" xfId="4954"/>
    <cellStyle name="40% - Accent4 3 3 3 3 5 2" xfId="4955"/>
    <cellStyle name="40% - Accent4 3 3 3 3 6" xfId="4956"/>
    <cellStyle name="40% - Accent4 3 3 3 3 7" xfId="4957"/>
    <cellStyle name="40% - Accent4 3 3 3 3 8" xfId="40132"/>
    <cellStyle name="40% - Accent4 3 3 3 3 9" xfId="40133"/>
    <cellStyle name="40% - Accent4 3 3 3 4" xfId="4958"/>
    <cellStyle name="40% - Accent4 3 3 3 4 2" xfId="4959"/>
    <cellStyle name="40% - Accent4 3 3 3 4 2 2" xfId="4960"/>
    <cellStyle name="40% - Accent4 3 3 3 4 2 2 2" xfId="4961"/>
    <cellStyle name="40% - Accent4 3 3 3 4 2 3" xfId="4962"/>
    <cellStyle name="40% - Accent4 3 3 3 4 2 4" xfId="4963"/>
    <cellStyle name="40% - Accent4 3 3 3 4 2 5" xfId="40134"/>
    <cellStyle name="40% - Accent4 3 3 3 4 2 6" xfId="40135"/>
    <cellStyle name="40% - Accent4 3 3 3 4 3" xfId="4964"/>
    <cellStyle name="40% - Accent4 3 3 3 4 3 2" xfId="4965"/>
    <cellStyle name="40% - Accent4 3 3 3 4 4" xfId="4966"/>
    <cellStyle name="40% - Accent4 3 3 3 4 5" xfId="4967"/>
    <cellStyle name="40% - Accent4 3 3 3 4 6" xfId="40136"/>
    <cellStyle name="40% - Accent4 3 3 3 4 7" xfId="40137"/>
    <cellStyle name="40% - Accent4 3 3 3 5" xfId="4968"/>
    <cellStyle name="40% - Accent4 3 3 3 5 2" xfId="4969"/>
    <cellStyle name="40% - Accent4 3 3 3 5 2 2" xfId="4970"/>
    <cellStyle name="40% - Accent4 3 3 3 5 3" xfId="4971"/>
    <cellStyle name="40% - Accent4 3 3 3 5 4" xfId="4972"/>
    <cellStyle name="40% - Accent4 3 3 3 5 5" xfId="40138"/>
    <cellStyle name="40% - Accent4 3 3 3 5 6" xfId="40139"/>
    <cellStyle name="40% - Accent4 3 3 3 6" xfId="4973"/>
    <cellStyle name="40% - Accent4 3 3 3 6 2" xfId="4974"/>
    <cellStyle name="40% - Accent4 3 3 3 6 2 2" xfId="4975"/>
    <cellStyle name="40% - Accent4 3 3 3 6 3" xfId="4976"/>
    <cellStyle name="40% - Accent4 3 3 3 6 4" xfId="4977"/>
    <cellStyle name="40% - Accent4 3 3 3 6 5" xfId="40140"/>
    <cellStyle name="40% - Accent4 3 3 3 6 6" xfId="40141"/>
    <cellStyle name="40% - Accent4 3 3 3 7" xfId="4978"/>
    <cellStyle name="40% - Accent4 3 3 3 7 2" xfId="4979"/>
    <cellStyle name="40% - Accent4 3 3 3 7 2 2" xfId="4980"/>
    <cellStyle name="40% - Accent4 3 3 3 7 3" xfId="4981"/>
    <cellStyle name="40% - Accent4 3 3 3 7 4" xfId="4982"/>
    <cellStyle name="40% - Accent4 3 3 3 7 5" xfId="40142"/>
    <cellStyle name="40% - Accent4 3 3 3 7 6" xfId="40143"/>
    <cellStyle name="40% - Accent4 3 3 3 8" xfId="4983"/>
    <cellStyle name="40% - Accent4 3 3 3 8 2" xfId="4984"/>
    <cellStyle name="40% - Accent4 3 3 3 9" xfId="4985"/>
    <cellStyle name="40% - Accent4 3 3 4" xfId="4986"/>
    <cellStyle name="40% - Accent4 3 3 4 2" xfId="4987"/>
    <cellStyle name="40% - Accent4 3 3 4 2 2" xfId="4988"/>
    <cellStyle name="40% - Accent4 3 3 4 2 3" xfId="40144"/>
    <cellStyle name="40% - Accent4 3 3 4 3" xfId="4989"/>
    <cellStyle name="40% - Accent4 3 3 4 3 2" xfId="4990"/>
    <cellStyle name="40% - Accent4 3 3 4 3 3" xfId="40145"/>
    <cellStyle name="40% - Accent4 3 3 4 4" xfId="4991"/>
    <cellStyle name="40% - Accent4 3 3 4 4 2" xfId="4992"/>
    <cellStyle name="40% - Accent4 3 3 4 4 3" xfId="40146"/>
    <cellStyle name="40% - Accent4 3 3 4 5" xfId="4993"/>
    <cellStyle name="40% - Accent4 3 3 4 6" xfId="40147"/>
    <cellStyle name="40% - Accent4 3 3 5" xfId="4994"/>
    <cellStyle name="40% - Accent4 3 3 5 2" xfId="4995"/>
    <cellStyle name="40% - Accent4 3 3 5 2 2" xfId="4996"/>
    <cellStyle name="40% - Accent4 3 3 5 2 2 2" xfId="4997"/>
    <cellStyle name="40% - Accent4 3 3 5 2 3" xfId="4998"/>
    <cellStyle name="40% - Accent4 3 3 5 2 4" xfId="4999"/>
    <cellStyle name="40% - Accent4 3 3 5 2 5" xfId="40148"/>
    <cellStyle name="40% - Accent4 3 3 5 2 6" xfId="40149"/>
    <cellStyle name="40% - Accent4 3 3 5 3" xfId="5000"/>
    <cellStyle name="40% - Accent4 3 3 5 3 2" xfId="5001"/>
    <cellStyle name="40% - Accent4 3 3 5 3 2 2" xfId="5002"/>
    <cellStyle name="40% - Accent4 3 3 5 3 3" xfId="5003"/>
    <cellStyle name="40% - Accent4 3 3 5 3 4" xfId="5004"/>
    <cellStyle name="40% - Accent4 3 3 5 3 5" xfId="40150"/>
    <cellStyle name="40% - Accent4 3 3 5 3 6" xfId="40151"/>
    <cellStyle name="40% - Accent4 3 3 5 4" xfId="5005"/>
    <cellStyle name="40% - Accent4 3 3 5 4 2" xfId="5006"/>
    <cellStyle name="40% - Accent4 3 3 5 4 2 2" xfId="5007"/>
    <cellStyle name="40% - Accent4 3 3 5 4 3" xfId="5008"/>
    <cellStyle name="40% - Accent4 3 3 5 4 4" xfId="5009"/>
    <cellStyle name="40% - Accent4 3 3 5 4 5" xfId="40152"/>
    <cellStyle name="40% - Accent4 3 3 5 4 6" xfId="40153"/>
    <cellStyle name="40% - Accent4 3 3 5 5" xfId="5010"/>
    <cellStyle name="40% - Accent4 3 3 5 5 2" xfId="5011"/>
    <cellStyle name="40% - Accent4 3 3 5 6" xfId="5012"/>
    <cellStyle name="40% - Accent4 3 3 5 7" xfId="5013"/>
    <cellStyle name="40% - Accent4 3 3 5 8" xfId="40154"/>
    <cellStyle name="40% - Accent4 3 3 5 9" xfId="40155"/>
    <cellStyle name="40% - Accent4 3 3 6" xfId="5014"/>
    <cellStyle name="40% - Accent4 3 3 6 2" xfId="5015"/>
    <cellStyle name="40% - Accent4 3 3 6 2 2" xfId="5016"/>
    <cellStyle name="40% - Accent4 3 3 6 2 2 2" xfId="5017"/>
    <cellStyle name="40% - Accent4 3 3 6 2 3" xfId="5018"/>
    <cellStyle name="40% - Accent4 3 3 6 2 4" xfId="5019"/>
    <cellStyle name="40% - Accent4 3 3 6 2 5" xfId="40156"/>
    <cellStyle name="40% - Accent4 3 3 6 2 6" xfId="40157"/>
    <cellStyle name="40% - Accent4 3 3 6 3" xfId="5020"/>
    <cellStyle name="40% - Accent4 3 3 6 3 2" xfId="5021"/>
    <cellStyle name="40% - Accent4 3 3 6 4" xfId="5022"/>
    <cellStyle name="40% - Accent4 3 3 6 5" xfId="5023"/>
    <cellStyle name="40% - Accent4 3 3 6 6" xfId="40158"/>
    <cellStyle name="40% - Accent4 3 3 6 7" xfId="40159"/>
    <cellStyle name="40% - Accent4 3 3 7" xfId="5024"/>
    <cellStyle name="40% - Accent4 3 3 7 2" xfId="5025"/>
    <cellStyle name="40% - Accent4 3 3 7 2 2" xfId="5026"/>
    <cellStyle name="40% - Accent4 3 3 7 3" xfId="5027"/>
    <cellStyle name="40% - Accent4 3 3 7 4" xfId="5028"/>
    <cellStyle name="40% - Accent4 3 3 7 5" xfId="40160"/>
    <cellStyle name="40% - Accent4 3 3 7 6" xfId="40161"/>
    <cellStyle name="40% - Accent4 3 3 8" xfId="5029"/>
    <cellStyle name="40% - Accent4 3 3 8 2" xfId="5030"/>
    <cellStyle name="40% - Accent4 3 3 8 2 2" xfId="5031"/>
    <cellStyle name="40% - Accent4 3 3 8 3" xfId="5032"/>
    <cellStyle name="40% - Accent4 3 3 8 4" xfId="5033"/>
    <cellStyle name="40% - Accent4 3 3 8 5" xfId="40162"/>
    <cellStyle name="40% - Accent4 3 3 8 6" xfId="40163"/>
    <cellStyle name="40% - Accent4 3 3 9" xfId="5034"/>
    <cellStyle name="40% - Accent4 3 3 9 2" xfId="5035"/>
    <cellStyle name="40% - Accent4 3 3 9 2 2" xfId="5036"/>
    <cellStyle name="40% - Accent4 3 3 9 3" xfId="5037"/>
    <cellStyle name="40% - Accent4 3 3 9 4" xfId="5038"/>
    <cellStyle name="40% - Accent4 3 3 9 5" xfId="40164"/>
    <cellStyle name="40% - Accent4 3 3 9 6" xfId="40165"/>
    <cellStyle name="40% - Accent4 3 4" xfId="5039"/>
    <cellStyle name="40% - Accent4 3 4 10" xfId="5040"/>
    <cellStyle name="40% - Accent4 3 4 11" xfId="40166"/>
    <cellStyle name="40% - Accent4 3 4 12" xfId="40167"/>
    <cellStyle name="40% - Accent4 3 4 2" xfId="5041"/>
    <cellStyle name="40% - Accent4 3 4 2 10" xfId="40168"/>
    <cellStyle name="40% - Accent4 3 4 2 2" xfId="5042"/>
    <cellStyle name="40% - Accent4 3 4 2 2 2" xfId="5043"/>
    <cellStyle name="40% - Accent4 3 4 2 2 2 2" xfId="5044"/>
    <cellStyle name="40% - Accent4 3 4 2 2 2 3" xfId="40169"/>
    <cellStyle name="40% - Accent4 3 4 2 2 3" xfId="5045"/>
    <cellStyle name="40% - Accent4 3 4 2 2 4" xfId="40170"/>
    <cellStyle name="40% - Accent4 3 4 2 3" xfId="5046"/>
    <cellStyle name="40% - Accent4 3 4 2 3 2" xfId="5047"/>
    <cellStyle name="40% - Accent4 3 4 2 3 3" xfId="40171"/>
    <cellStyle name="40% - Accent4 3 4 2 4" xfId="5048"/>
    <cellStyle name="40% - Accent4 3 4 2 4 2" xfId="5049"/>
    <cellStyle name="40% - Accent4 3 4 2 4 2 2" xfId="5050"/>
    <cellStyle name="40% - Accent4 3 4 2 4 3" xfId="5051"/>
    <cellStyle name="40% - Accent4 3 4 2 4 4" xfId="5052"/>
    <cellStyle name="40% - Accent4 3 4 2 4 5" xfId="40172"/>
    <cellStyle name="40% - Accent4 3 4 2 4 6" xfId="40173"/>
    <cellStyle name="40% - Accent4 3 4 2 5" xfId="5053"/>
    <cellStyle name="40% - Accent4 3 4 2 5 2" xfId="5054"/>
    <cellStyle name="40% - Accent4 3 4 2 5 3" xfId="40174"/>
    <cellStyle name="40% - Accent4 3 4 2 6" xfId="5055"/>
    <cellStyle name="40% - Accent4 3 4 2 6 2" xfId="5056"/>
    <cellStyle name="40% - Accent4 3 4 2 7" xfId="5057"/>
    <cellStyle name="40% - Accent4 3 4 2 8" xfId="5058"/>
    <cellStyle name="40% - Accent4 3 4 2 9" xfId="40175"/>
    <cellStyle name="40% - Accent4 3 4 3" xfId="5059"/>
    <cellStyle name="40% - Accent4 3 4 3 2" xfId="5060"/>
    <cellStyle name="40% - Accent4 3 4 3 2 2" xfId="5061"/>
    <cellStyle name="40% - Accent4 3 4 3 2 2 2" xfId="5062"/>
    <cellStyle name="40% - Accent4 3 4 3 2 3" xfId="5063"/>
    <cellStyle name="40% - Accent4 3 4 3 2 4" xfId="5064"/>
    <cellStyle name="40% - Accent4 3 4 3 2 5" xfId="40176"/>
    <cellStyle name="40% - Accent4 3 4 3 2 6" xfId="40177"/>
    <cellStyle name="40% - Accent4 3 4 3 3" xfId="5065"/>
    <cellStyle name="40% - Accent4 3 4 3 3 2" xfId="5066"/>
    <cellStyle name="40% - Accent4 3 4 3 3 2 2" xfId="5067"/>
    <cellStyle name="40% - Accent4 3 4 3 3 3" xfId="5068"/>
    <cellStyle name="40% - Accent4 3 4 3 3 4" xfId="5069"/>
    <cellStyle name="40% - Accent4 3 4 3 3 5" xfId="40178"/>
    <cellStyle name="40% - Accent4 3 4 3 3 6" xfId="40179"/>
    <cellStyle name="40% - Accent4 3 4 3 4" xfId="5070"/>
    <cellStyle name="40% - Accent4 3 4 3 4 2" xfId="5071"/>
    <cellStyle name="40% - Accent4 3 4 3 4 2 2" xfId="5072"/>
    <cellStyle name="40% - Accent4 3 4 3 4 3" xfId="5073"/>
    <cellStyle name="40% - Accent4 3 4 3 4 4" xfId="5074"/>
    <cellStyle name="40% - Accent4 3 4 3 4 5" xfId="40180"/>
    <cellStyle name="40% - Accent4 3 4 3 4 6" xfId="40181"/>
    <cellStyle name="40% - Accent4 3 4 3 5" xfId="5075"/>
    <cellStyle name="40% - Accent4 3 4 3 5 2" xfId="5076"/>
    <cellStyle name="40% - Accent4 3 4 3 6" xfId="5077"/>
    <cellStyle name="40% - Accent4 3 4 3 7" xfId="5078"/>
    <cellStyle name="40% - Accent4 3 4 3 8" xfId="40182"/>
    <cellStyle name="40% - Accent4 3 4 3 9" xfId="40183"/>
    <cellStyle name="40% - Accent4 3 4 4" xfId="5079"/>
    <cellStyle name="40% - Accent4 3 4 4 2" xfId="5080"/>
    <cellStyle name="40% - Accent4 3 4 4 2 2" xfId="5081"/>
    <cellStyle name="40% - Accent4 3 4 4 2 2 2" xfId="5082"/>
    <cellStyle name="40% - Accent4 3 4 4 2 3" xfId="5083"/>
    <cellStyle name="40% - Accent4 3 4 4 2 4" xfId="5084"/>
    <cellStyle name="40% - Accent4 3 4 4 2 5" xfId="40184"/>
    <cellStyle name="40% - Accent4 3 4 4 2 6" xfId="40185"/>
    <cellStyle name="40% - Accent4 3 4 4 3" xfId="5085"/>
    <cellStyle name="40% - Accent4 3 4 4 3 2" xfId="5086"/>
    <cellStyle name="40% - Accent4 3 4 4 4" xfId="5087"/>
    <cellStyle name="40% - Accent4 3 4 4 5" xfId="5088"/>
    <cellStyle name="40% - Accent4 3 4 4 6" xfId="40186"/>
    <cellStyle name="40% - Accent4 3 4 4 7" xfId="40187"/>
    <cellStyle name="40% - Accent4 3 4 5" xfId="5089"/>
    <cellStyle name="40% - Accent4 3 4 5 2" xfId="5090"/>
    <cellStyle name="40% - Accent4 3 4 5 2 2" xfId="5091"/>
    <cellStyle name="40% - Accent4 3 4 5 3" xfId="5092"/>
    <cellStyle name="40% - Accent4 3 4 5 4" xfId="5093"/>
    <cellStyle name="40% - Accent4 3 4 5 5" xfId="40188"/>
    <cellStyle name="40% - Accent4 3 4 5 6" xfId="40189"/>
    <cellStyle name="40% - Accent4 3 4 6" xfId="5094"/>
    <cellStyle name="40% - Accent4 3 4 6 2" xfId="5095"/>
    <cellStyle name="40% - Accent4 3 4 6 2 2" xfId="5096"/>
    <cellStyle name="40% - Accent4 3 4 6 3" xfId="5097"/>
    <cellStyle name="40% - Accent4 3 4 6 4" xfId="5098"/>
    <cellStyle name="40% - Accent4 3 4 6 5" xfId="40190"/>
    <cellStyle name="40% - Accent4 3 4 6 6" xfId="40191"/>
    <cellStyle name="40% - Accent4 3 4 7" xfId="5099"/>
    <cellStyle name="40% - Accent4 3 4 7 2" xfId="5100"/>
    <cellStyle name="40% - Accent4 3 4 7 2 2" xfId="5101"/>
    <cellStyle name="40% - Accent4 3 4 7 3" xfId="5102"/>
    <cellStyle name="40% - Accent4 3 4 7 4" xfId="5103"/>
    <cellStyle name="40% - Accent4 3 4 7 5" xfId="40192"/>
    <cellStyle name="40% - Accent4 3 4 7 6" xfId="40193"/>
    <cellStyle name="40% - Accent4 3 4 8" xfId="5104"/>
    <cellStyle name="40% - Accent4 3 4 8 2" xfId="5105"/>
    <cellStyle name="40% - Accent4 3 4 9" xfId="5106"/>
    <cellStyle name="40% - Accent4 3 5" xfId="5107"/>
    <cellStyle name="40% - Accent4 3 5 10" xfId="40194"/>
    <cellStyle name="40% - Accent4 3 5 11" xfId="40195"/>
    <cellStyle name="40% - Accent4 3 5 2" xfId="5108"/>
    <cellStyle name="40% - Accent4 3 5 2 2" xfId="5109"/>
    <cellStyle name="40% - Accent4 3 5 2 2 2" xfId="5110"/>
    <cellStyle name="40% - Accent4 3 5 2 2 2 2" xfId="5111"/>
    <cellStyle name="40% - Accent4 3 5 2 2 3" xfId="5112"/>
    <cellStyle name="40% - Accent4 3 5 2 2 4" xfId="5113"/>
    <cellStyle name="40% - Accent4 3 5 2 2 5" xfId="40196"/>
    <cellStyle name="40% - Accent4 3 5 2 2 6" xfId="40197"/>
    <cellStyle name="40% - Accent4 3 5 2 3" xfId="5114"/>
    <cellStyle name="40% - Accent4 3 5 2 3 2" xfId="5115"/>
    <cellStyle name="40% - Accent4 3 5 2 4" xfId="5116"/>
    <cellStyle name="40% - Accent4 3 5 2 5" xfId="5117"/>
    <cellStyle name="40% - Accent4 3 5 2 6" xfId="40198"/>
    <cellStyle name="40% - Accent4 3 5 2 7" xfId="40199"/>
    <cellStyle name="40% - Accent4 3 5 3" xfId="5118"/>
    <cellStyle name="40% - Accent4 3 5 3 2" xfId="5119"/>
    <cellStyle name="40% - Accent4 3 5 3 2 2" xfId="5120"/>
    <cellStyle name="40% - Accent4 3 5 3 2 2 2" xfId="5121"/>
    <cellStyle name="40% - Accent4 3 5 3 2 3" xfId="5122"/>
    <cellStyle name="40% - Accent4 3 5 3 2 4" xfId="5123"/>
    <cellStyle name="40% - Accent4 3 5 3 2 5" xfId="40200"/>
    <cellStyle name="40% - Accent4 3 5 3 2 6" xfId="40201"/>
    <cellStyle name="40% - Accent4 3 5 3 3" xfId="5124"/>
    <cellStyle name="40% - Accent4 3 5 3 3 2" xfId="5125"/>
    <cellStyle name="40% - Accent4 3 5 3 4" xfId="5126"/>
    <cellStyle name="40% - Accent4 3 5 3 5" xfId="5127"/>
    <cellStyle name="40% - Accent4 3 5 3 6" xfId="40202"/>
    <cellStyle name="40% - Accent4 3 5 3 7" xfId="40203"/>
    <cellStyle name="40% - Accent4 3 5 4" xfId="5128"/>
    <cellStyle name="40% - Accent4 3 5 4 2" xfId="5129"/>
    <cellStyle name="40% - Accent4 3 5 4 2 2" xfId="5130"/>
    <cellStyle name="40% - Accent4 3 5 4 3" xfId="5131"/>
    <cellStyle name="40% - Accent4 3 5 4 4" xfId="5132"/>
    <cellStyle name="40% - Accent4 3 5 4 5" xfId="40204"/>
    <cellStyle name="40% - Accent4 3 5 4 6" xfId="40205"/>
    <cellStyle name="40% - Accent4 3 5 5" xfId="5133"/>
    <cellStyle name="40% - Accent4 3 5 5 2" xfId="5134"/>
    <cellStyle name="40% - Accent4 3 5 5 2 2" xfId="5135"/>
    <cellStyle name="40% - Accent4 3 5 5 3" xfId="5136"/>
    <cellStyle name="40% - Accent4 3 5 5 4" xfId="5137"/>
    <cellStyle name="40% - Accent4 3 5 5 5" xfId="40206"/>
    <cellStyle name="40% - Accent4 3 5 5 6" xfId="40207"/>
    <cellStyle name="40% - Accent4 3 5 6" xfId="5138"/>
    <cellStyle name="40% - Accent4 3 5 6 2" xfId="5139"/>
    <cellStyle name="40% - Accent4 3 5 6 2 2" xfId="5140"/>
    <cellStyle name="40% - Accent4 3 5 6 3" xfId="5141"/>
    <cellStyle name="40% - Accent4 3 5 6 4" xfId="5142"/>
    <cellStyle name="40% - Accent4 3 5 6 5" xfId="40208"/>
    <cellStyle name="40% - Accent4 3 5 6 6" xfId="40209"/>
    <cellStyle name="40% - Accent4 3 5 7" xfId="5143"/>
    <cellStyle name="40% - Accent4 3 5 7 2" xfId="5144"/>
    <cellStyle name="40% - Accent4 3 5 8" xfId="5145"/>
    <cellStyle name="40% - Accent4 3 5 9" xfId="5146"/>
    <cellStyle name="40% - Accent4 3 6" xfId="5147"/>
    <cellStyle name="40% - Accent4 3 6 2" xfId="5148"/>
    <cellStyle name="40% - Accent4 3 6 2 2" xfId="5149"/>
    <cellStyle name="40% - Accent4 3 6 2 2 2" xfId="5150"/>
    <cellStyle name="40% - Accent4 3 6 2 3" xfId="5151"/>
    <cellStyle name="40% - Accent4 3 6 2 4" xfId="5152"/>
    <cellStyle name="40% - Accent4 3 6 2 5" xfId="40210"/>
    <cellStyle name="40% - Accent4 3 6 2 6" xfId="40211"/>
    <cellStyle name="40% - Accent4 3 6 3" xfId="5153"/>
    <cellStyle name="40% - Accent4 3 6 3 2" xfId="5154"/>
    <cellStyle name="40% - Accent4 3 6 4" xfId="5155"/>
    <cellStyle name="40% - Accent4 3 6 5" xfId="5156"/>
    <cellStyle name="40% - Accent4 3 6 6" xfId="40212"/>
    <cellStyle name="40% - Accent4 3 6 7" xfId="40213"/>
    <cellStyle name="40% - Accent4 3 7" xfId="5157"/>
    <cellStyle name="40% - Accent4 3 7 2" xfId="5158"/>
    <cellStyle name="40% - Accent4 3 7 2 2" xfId="5159"/>
    <cellStyle name="40% - Accent4 3 7 2 2 2" xfId="5160"/>
    <cellStyle name="40% - Accent4 3 7 2 3" xfId="5161"/>
    <cellStyle name="40% - Accent4 3 7 2 4" xfId="5162"/>
    <cellStyle name="40% - Accent4 3 7 2 5" xfId="40214"/>
    <cellStyle name="40% - Accent4 3 7 2 6" xfId="40215"/>
    <cellStyle name="40% - Accent4 3 7 3" xfId="5163"/>
    <cellStyle name="40% - Accent4 3 7 3 2" xfId="5164"/>
    <cellStyle name="40% - Accent4 3 7 4" xfId="5165"/>
    <cellStyle name="40% - Accent4 3 7 5" xfId="5166"/>
    <cellStyle name="40% - Accent4 3 7 6" xfId="40216"/>
    <cellStyle name="40% - Accent4 3 7 7" xfId="40217"/>
    <cellStyle name="40% - Accent4 3 8" xfId="5167"/>
    <cellStyle name="40% - Accent4 3 8 2" xfId="5168"/>
    <cellStyle name="40% - Accent4 3 8 2 2" xfId="5169"/>
    <cellStyle name="40% - Accent4 3 8 3" xfId="5170"/>
    <cellStyle name="40% - Accent4 3 8 4" xfId="5171"/>
    <cellStyle name="40% - Accent4 3 8 5" xfId="40218"/>
    <cellStyle name="40% - Accent4 3 8 6" xfId="40219"/>
    <cellStyle name="40% - Accent4 3 9" xfId="5172"/>
    <cellStyle name="40% - Accent4 3 9 2" xfId="5173"/>
    <cellStyle name="40% - Accent4 3 9 2 2" xfId="5174"/>
    <cellStyle name="40% - Accent4 3 9 3" xfId="5175"/>
    <cellStyle name="40% - Accent4 3 9 4" xfId="5176"/>
    <cellStyle name="40% - Accent4 3 9 5" xfId="40220"/>
    <cellStyle name="40% - Accent4 3 9 6" xfId="40221"/>
    <cellStyle name="40% - Accent4 4" xfId="5177"/>
    <cellStyle name="40% - Accent4 4 10" xfId="5178"/>
    <cellStyle name="40% - Accent4 4 11" xfId="5179"/>
    <cellStyle name="40% - Accent4 4 12" xfId="40222"/>
    <cellStyle name="40% - Accent4 4 13" xfId="40223"/>
    <cellStyle name="40% - Accent4 4 2" xfId="5180"/>
    <cellStyle name="40% - Accent4 4 2 10" xfId="40224"/>
    <cellStyle name="40% - Accent4 4 2 11" xfId="40225"/>
    <cellStyle name="40% - Accent4 4 2 2" xfId="5181"/>
    <cellStyle name="40% - Accent4 4 2 2 10" xfId="40226"/>
    <cellStyle name="40% - Accent4 4 2 2 2" xfId="5182"/>
    <cellStyle name="40% - Accent4 4 2 2 2 2" xfId="5183"/>
    <cellStyle name="40% - Accent4 4 2 2 2 2 2" xfId="5184"/>
    <cellStyle name="40% - Accent4 4 2 2 2 2 3" xfId="40227"/>
    <cellStyle name="40% - Accent4 4 2 2 2 3" xfId="5185"/>
    <cellStyle name="40% - Accent4 4 2 2 2 4" xfId="40228"/>
    <cellStyle name="40% - Accent4 4 2 2 3" xfId="5186"/>
    <cellStyle name="40% - Accent4 4 2 2 3 2" xfId="5187"/>
    <cellStyle name="40% - Accent4 4 2 2 3 3" xfId="40229"/>
    <cellStyle name="40% - Accent4 4 2 2 4" xfId="5188"/>
    <cellStyle name="40% - Accent4 4 2 2 4 2" xfId="5189"/>
    <cellStyle name="40% - Accent4 4 2 2 4 2 2" xfId="5190"/>
    <cellStyle name="40% - Accent4 4 2 2 4 3" xfId="5191"/>
    <cellStyle name="40% - Accent4 4 2 2 4 4" xfId="5192"/>
    <cellStyle name="40% - Accent4 4 2 2 4 5" xfId="40230"/>
    <cellStyle name="40% - Accent4 4 2 2 4 6" xfId="40231"/>
    <cellStyle name="40% - Accent4 4 2 2 5" xfId="5193"/>
    <cellStyle name="40% - Accent4 4 2 2 5 2" xfId="5194"/>
    <cellStyle name="40% - Accent4 4 2 2 5 3" xfId="40232"/>
    <cellStyle name="40% - Accent4 4 2 2 6" xfId="5195"/>
    <cellStyle name="40% - Accent4 4 2 2 6 2" xfId="5196"/>
    <cellStyle name="40% - Accent4 4 2 2 7" xfId="5197"/>
    <cellStyle name="40% - Accent4 4 2 2 8" xfId="5198"/>
    <cellStyle name="40% - Accent4 4 2 2 9" xfId="40233"/>
    <cellStyle name="40% - Accent4 4 2 3" xfId="5199"/>
    <cellStyle name="40% - Accent4 4 2 3 2" xfId="5200"/>
    <cellStyle name="40% - Accent4 4 2 3 2 2" xfId="5201"/>
    <cellStyle name="40% - Accent4 4 2 3 2 3" xfId="40234"/>
    <cellStyle name="40% - Accent4 4 2 3 3" xfId="5202"/>
    <cellStyle name="40% - Accent4 4 2 3 4" xfId="40235"/>
    <cellStyle name="40% - Accent4 4 2 4" xfId="5203"/>
    <cellStyle name="40% - Accent4 4 2 4 2" xfId="5204"/>
    <cellStyle name="40% - Accent4 4 2 4 3" xfId="40236"/>
    <cellStyle name="40% - Accent4 4 2 5" xfId="5205"/>
    <cellStyle name="40% - Accent4 4 2 5 2" xfId="5206"/>
    <cellStyle name="40% - Accent4 4 2 5 2 2" xfId="5207"/>
    <cellStyle name="40% - Accent4 4 2 5 3" xfId="5208"/>
    <cellStyle name="40% - Accent4 4 2 5 4" xfId="5209"/>
    <cellStyle name="40% - Accent4 4 2 5 5" xfId="40237"/>
    <cellStyle name="40% - Accent4 4 2 5 6" xfId="40238"/>
    <cellStyle name="40% - Accent4 4 2 6" xfId="5210"/>
    <cellStyle name="40% - Accent4 4 2 6 2" xfId="5211"/>
    <cellStyle name="40% - Accent4 4 2 6 3" xfId="40239"/>
    <cellStyle name="40% - Accent4 4 2 7" xfId="5212"/>
    <cellStyle name="40% - Accent4 4 2 7 2" xfId="5213"/>
    <cellStyle name="40% - Accent4 4 2 8" xfId="5214"/>
    <cellStyle name="40% - Accent4 4 2 9" xfId="5215"/>
    <cellStyle name="40% - Accent4 4 3" xfId="5216"/>
    <cellStyle name="40% - Accent4 4 3 2" xfId="5217"/>
    <cellStyle name="40% - Accent4 4 3 3" xfId="5218"/>
    <cellStyle name="40% - Accent4 4 3 3 2" xfId="5219"/>
    <cellStyle name="40% - Accent4 4 3 3 2 2" xfId="5220"/>
    <cellStyle name="40% - Accent4 4 3 3 3" xfId="5221"/>
    <cellStyle name="40% - Accent4 4 3 3 4" xfId="5222"/>
    <cellStyle name="40% - Accent4 4 3 3 5" xfId="40240"/>
    <cellStyle name="40% - Accent4 4 3 3 6" xfId="40241"/>
    <cellStyle name="40% - Accent4 4 3 4" xfId="5223"/>
    <cellStyle name="40% - Accent4 4 3 4 2" xfId="5224"/>
    <cellStyle name="40% - Accent4 4 3 5" xfId="5225"/>
    <cellStyle name="40% - Accent4 4 3 6" xfId="5226"/>
    <cellStyle name="40% - Accent4 4 3 7" xfId="40242"/>
    <cellStyle name="40% - Accent4 4 3 8" xfId="40243"/>
    <cellStyle name="40% - Accent4 4 4" xfId="5227"/>
    <cellStyle name="40% - Accent4 4 4 2" xfId="5228"/>
    <cellStyle name="40% - Accent4 4 4 2 2" xfId="5229"/>
    <cellStyle name="40% - Accent4 4 4 2 3" xfId="40244"/>
    <cellStyle name="40% - Accent4 4 4 3" xfId="5230"/>
    <cellStyle name="40% - Accent4 4 4 3 2" xfId="5231"/>
    <cellStyle name="40% - Accent4 4 4 3 3" xfId="40245"/>
    <cellStyle name="40% - Accent4 4 4 4" xfId="5232"/>
    <cellStyle name="40% - Accent4 4 4 4 2" xfId="5233"/>
    <cellStyle name="40% - Accent4 4 4 4 3" xfId="40246"/>
    <cellStyle name="40% - Accent4 4 4 5" xfId="5234"/>
    <cellStyle name="40% - Accent4 4 4 6" xfId="40247"/>
    <cellStyle name="40% - Accent4 4 5" xfId="5235"/>
    <cellStyle name="40% - Accent4 4 6" xfId="5236"/>
    <cellStyle name="40% - Accent4 4 6 2" xfId="5237"/>
    <cellStyle name="40% - Accent4 4 6 2 2" xfId="5238"/>
    <cellStyle name="40% - Accent4 4 6 3" xfId="5239"/>
    <cellStyle name="40% - Accent4 4 6 4" xfId="5240"/>
    <cellStyle name="40% - Accent4 4 6 5" xfId="40248"/>
    <cellStyle name="40% - Accent4 4 6 6" xfId="40249"/>
    <cellStyle name="40% - Accent4 4 7" xfId="5241"/>
    <cellStyle name="40% - Accent4 4 7 2" xfId="5242"/>
    <cellStyle name="40% - Accent4 4 8" xfId="5243"/>
    <cellStyle name="40% - Accent4 4 8 2" xfId="5244"/>
    <cellStyle name="40% - Accent4 4 9" xfId="5245"/>
    <cellStyle name="40% - Accent4 5" xfId="5246"/>
    <cellStyle name="40% - Accent4 5 10" xfId="5247"/>
    <cellStyle name="40% - Accent4 5 11" xfId="40250"/>
    <cellStyle name="40% - Accent4 5 12" xfId="40251"/>
    <cellStyle name="40% - Accent4 5 2" xfId="5248"/>
    <cellStyle name="40% - Accent4 5 2 10" xfId="40252"/>
    <cellStyle name="40% - Accent4 5 2 11" xfId="40253"/>
    <cellStyle name="40% - Accent4 5 2 2" xfId="5249"/>
    <cellStyle name="40% - Accent4 5 2 2 2" xfId="5250"/>
    <cellStyle name="40% - Accent4 5 2 2 2 2" xfId="5251"/>
    <cellStyle name="40% - Accent4 5 2 2 2 2 2" xfId="5252"/>
    <cellStyle name="40% - Accent4 5 2 2 2 3" xfId="5253"/>
    <cellStyle name="40% - Accent4 5 2 2 2 4" xfId="5254"/>
    <cellStyle name="40% - Accent4 5 2 2 2 5" xfId="40254"/>
    <cellStyle name="40% - Accent4 5 2 2 2 6" xfId="40255"/>
    <cellStyle name="40% - Accent4 5 2 2 3" xfId="5255"/>
    <cellStyle name="40% - Accent4 5 2 2 3 2" xfId="5256"/>
    <cellStyle name="40% - Accent4 5 2 2 4" xfId="5257"/>
    <cellStyle name="40% - Accent4 5 2 2 5" xfId="5258"/>
    <cellStyle name="40% - Accent4 5 2 2 6" xfId="40256"/>
    <cellStyle name="40% - Accent4 5 2 2 7" xfId="40257"/>
    <cellStyle name="40% - Accent4 5 2 3" xfId="5259"/>
    <cellStyle name="40% - Accent4 5 2 3 2" xfId="5260"/>
    <cellStyle name="40% - Accent4 5 2 3 2 2" xfId="5261"/>
    <cellStyle name="40% - Accent4 5 2 3 2 3" xfId="40258"/>
    <cellStyle name="40% - Accent4 5 2 3 3" xfId="5262"/>
    <cellStyle name="40% - Accent4 5 2 3 4" xfId="40259"/>
    <cellStyle name="40% - Accent4 5 2 4" xfId="5263"/>
    <cellStyle name="40% - Accent4 5 2 4 2" xfId="5264"/>
    <cellStyle name="40% - Accent4 5 2 4 3" xfId="40260"/>
    <cellStyle name="40% - Accent4 5 2 5" xfId="5265"/>
    <cellStyle name="40% - Accent4 5 2 5 2" xfId="5266"/>
    <cellStyle name="40% - Accent4 5 2 5 2 2" xfId="5267"/>
    <cellStyle name="40% - Accent4 5 2 5 3" xfId="5268"/>
    <cellStyle name="40% - Accent4 5 2 5 4" xfId="5269"/>
    <cellStyle name="40% - Accent4 5 2 5 5" xfId="40261"/>
    <cellStyle name="40% - Accent4 5 2 5 6" xfId="40262"/>
    <cellStyle name="40% - Accent4 5 2 6" xfId="5270"/>
    <cellStyle name="40% - Accent4 5 2 6 2" xfId="5271"/>
    <cellStyle name="40% - Accent4 5 2 6 3" xfId="40263"/>
    <cellStyle name="40% - Accent4 5 2 7" xfId="5272"/>
    <cellStyle name="40% - Accent4 5 2 7 2" xfId="5273"/>
    <cellStyle name="40% - Accent4 5 2 8" xfId="5274"/>
    <cellStyle name="40% - Accent4 5 2 9" xfId="5275"/>
    <cellStyle name="40% - Accent4 5 3" xfId="5276"/>
    <cellStyle name="40% - Accent4 5 3 10" xfId="40264"/>
    <cellStyle name="40% - Accent4 5 3 2" xfId="5277"/>
    <cellStyle name="40% - Accent4 5 3 2 2" xfId="5278"/>
    <cellStyle name="40% - Accent4 5 3 2 2 2" xfId="5279"/>
    <cellStyle name="40% - Accent4 5 3 2 2 2 2" xfId="5280"/>
    <cellStyle name="40% - Accent4 5 3 2 2 3" xfId="5281"/>
    <cellStyle name="40% - Accent4 5 3 2 2 4" xfId="5282"/>
    <cellStyle name="40% - Accent4 5 3 2 2 5" xfId="40265"/>
    <cellStyle name="40% - Accent4 5 3 2 2 6" xfId="40266"/>
    <cellStyle name="40% - Accent4 5 3 2 3" xfId="5283"/>
    <cellStyle name="40% - Accent4 5 3 2 3 2" xfId="5284"/>
    <cellStyle name="40% - Accent4 5 3 2 4" xfId="5285"/>
    <cellStyle name="40% - Accent4 5 3 2 5" xfId="5286"/>
    <cellStyle name="40% - Accent4 5 3 2 6" xfId="40267"/>
    <cellStyle name="40% - Accent4 5 3 2 7" xfId="40268"/>
    <cellStyle name="40% - Accent4 5 3 3" xfId="5287"/>
    <cellStyle name="40% - Accent4 5 3 3 2" xfId="5288"/>
    <cellStyle name="40% - Accent4 5 3 3 2 2" xfId="5289"/>
    <cellStyle name="40% - Accent4 5 3 3 3" xfId="5290"/>
    <cellStyle name="40% - Accent4 5 3 3 4" xfId="5291"/>
    <cellStyle name="40% - Accent4 5 3 3 5" xfId="40269"/>
    <cellStyle name="40% - Accent4 5 3 3 6" xfId="40270"/>
    <cellStyle name="40% - Accent4 5 3 4" xfId="5292"/>
    <cellStyle name="40% - Accent4 5 3 4 2" xfId="5293"/>
    <cellStyle name="40% - Accent4 5 3 4 2 2" xfId="5294"/>
    <cellStyle name="40% - Accent4 5 3 4 3" xfId="5295"/>
    <cellStyle name="40% - Accent4 5 3 4 4" xfId="5296"/>
    <cellStyle name="40% - Accent4 5 3 4 5" xfId="40271"/>
    <cellStyle name="40% - Accent4 5 3 4 6" xfId="40272"/>
    <cellStyle name="40% - Accent4 5 3 5" xfId="5297"/>
    <cellStyle name="40% - Accent4 5 3 5 2" xfId="5298"/>
    <cellStyle name="40% - Accent4 5 3 5 2 2" xfId="5299"/>
    <cellStyle name="40% - Accent4 5 3 5 3" xfId="5300"/>
    <cellStyle name="40% - Accent4 5 3 5 4" xfId="5301"/>
    <cellStyle name="40% - Accent4 5 3 5 5" xfId="40273"/>
    <cellStyle name="40% - Accent4 5 3 5 6" xfId="40274"/>
    <cellStyle name="40% - Accent4 5 3 6" xfId="5302"/>
    <cellStyle name="40% - Accent4 5 3 6 2" xfId="5303"/>
    <cellStyle name="40% - Accent4 5 3 7" xfId="5304"/>
    <cellStyle name="40% - Accent4 5 3 8" xfId="5305"/>
    <cellStyle name="40% - Accent4 5 3 9" xfId="40275"/>
    <cellStyle name="40% - Accent4 5 4" xfId="5306"/>
    <cellStyle name="40% - Accent4 5 4 2" xfId="5307"/>
    <cellStyle name="40% - Accent4 5 4 2 2" xfId="5308"/>
    <cellStyle name="40% - Accent4 5 4 2 2 2" xfId="5309"/>
    <cellStyle name="40% - Accent4 5 4 2 3" xfId="5310"/>
    <cellStyle name="40% - Accent4 5 4 2 4" xfId="5311"/>
    <cellStyle name="40% - Accent4 5 4 2 5" xfId="40276"/>
    <cellStyle name="40% - Accent4 5 4 2 6" xfId="40277"/>
    <cellStyle name="40% - Accent4 5 4 3" xfId="5312"/>
    <cellStyle name="40% - Accent4 5 4 3 2" xfId="5313"/>
    <cellStyle name="40% - Accent4 5 4 4" xfId="5314"/>
    <cellStyle name="40% - Accent4 5 4 5" xfId="5315"/>
    <cellStyle name="40% - Accent4 5 4 6" xfId="40278"/>
    <cellStyle name="40% - Accent4 5 4 7" xfId="40279"/>
    <cellStyle name="40% - Accent4 5 5" xfId="5316"/>
    <cellStyle name="40% - Accent4 5 5 2" xfId="5317"/>
    <cellStyle name="40% - Accent4 5 5 2 2" xfId="5318"/>
    <cellStyle name="40% - Accent4 5 5 3" xfId="5319"/>
    <cellStyle name="40% - Accent4 5 5 4" xfId="5320"/>
    <cellStyle name="40% - Accent4 5 5 5" xfId="40280"/>
    <cellStyle name="40% - Accent4 5 5 6" xfId="40281"/>
    <cellStyle name="40% - Accent4 5 6" xfId="5321"/>
    <cellStyle name="40% - Accent4 5 6 2" xfId="5322"/>
    <cellStyle name="40% - Accent4 5 6 2 2" xfId="5323"/>
    <cellStyle name="40% - Accent4 5 6 3" xfId="5324"/>
    <cellStyle name="40% - Accent4 5 6 4" xfId="5325"/>
    <cellStyle name="40% - Accent4 5 6 5" xfId="40282"/>
    <cellStyle name="40% - Accent4 5 6 6" xfId="40283"/>
    <cellStyle name="40% - Accent4 5 7" xfId="5326"/>
    <cellStyle name="40% - Accent4 5 7 2" xfId="5327"/>
    <cellStyle name="40% - Accent4 5 7 2 2" xfId="5328"/>
    <cellStyle name="40% - Accent4 5 7 3" xfId="5329"/>
    <cellStyle name="40% - Accent4 5 7 4" xfId="5330"/>
    <cellStyle name="40% - Accent4 5 7 5" xfId="40284"/>
    <cellStyle name="40% - Accent4 5 7 6" xfId="40285"/>
    <cellStyle name="40% - Accent4 5 8" xfId="5331"/>
    <cellStyle name="40% - Accent4 5 8 2" xfId="5332"/>
    <cellStyle name="40% - Accent4 5 9" xfId="5333"/>
    <cellStyle name="40% - Accent4 6" xfId="5334"/>
    <cellStyle name="40% - Accent4 6 10" xfId="40286"/>
    <cellStyle name="40% - Accent4 6 11" xfId="40287"/>
    <cellStyle name="40% - Accent4 6 2" xfId="5335"/>
    <cellStyle name="40% - Accent4 6 2 2" xfId="5336"/>
    <cellStyle name="40% - Accent4 6 2 2 2" xfId="5337"/>
    <cellStyle name="40% - Accent4 6 2 2 2 2" xfId="5338"/>
    <cellStyle name="40% - Accent4 6 2 2 3" xfId="5339"/>
    <cellStyle name="40% - Accent4 6 2 2 4" xfId="5340"/>
    <cellStyle name="40% - Accent4 6 2 2 5" xfId="40288"/>
    <cellStyle name="40% - Accent4 6 2 2 6" xfId="40289"/>
    <cellStyle name="40% - Accent4 6 2 3" xfId="5341"/>
    <cellStyle name="40% - Accent4 6 2 3 2" xfId="5342"/>
    <cellStyle name="40% - Accent4 6 2 4" xfId="5343"/>
    <cellStyle name="40% - Accent4 6 2 5" xfId="5344"/>
    <cellStyle name="40% - Accent4 6 2 6" xfId="40290"/>
    <cellStyle name="40% - Accent4 6 2 7" xfId="40291"/>
    <cellStyle name="40% - Accent4 6 3" xfId="5345"/>
    <cellStyle name="40% - Accent4 6 3 2" xfId="5346"/>
    <cellStyle name="40% - Accent4 6 3 2 2" xfId="5347"/>
    <cellStyle name="40% - Accent4 6 3 2 2 2" xfId="5348"/>
    <cellStyle name="40% - Accent4 6 3 2 3" xfId="5349"/>
    <cellStyle name="40% - Accent4 6 3 2 4" xfId="5350"/>
    <cellStyle name="40% - Accent4 6 3 2 5" xfId="40292"/>
    <cellStyle name="40% - Accent4 6 3 2 6" xfId="40293"/>
    <cellStyle name="40% - Accent4 6 3 3" xfId="5351"/>
    <cellStyle name="40% - Accent4 6 3 3 2" xfId="5352"/>
    <cellStyle name="40% - Accent4 6 3 4" xfId="5353"/>
    <cellStyle name="40% - Accent4 6 3 5" xfId="5354"/>
    <cellStyle name="40% - Accent4 6 3 6" xfId="40294"/>
    <cellStyle name="40% - Accent4 6 3 7" xfId="40295"/>
    <cellStyle name="40% - Accent4 6 4" xfId="5355"/>
    <cellStyle name="40% - Accent4 6 4 2" xfId="5356"/>
    <cellStyle name="40% - Accent4 6 4 2 2" xfId="5357"/>
    <cellStyle name="40% - Accent4 6 4 3" xfId="5358"/>
    <cellStyle name="40% - Accent4 6 4 4" xfId="5359"/>
    <cellStyle name="40% - Accent4 6 4 5" xfId="40296"/>
    <cellStyle name="40% - Accent4 6 4 6" xfId="40297"/>
    <cellStyle name="40% - Accent4 6 5" xfId="5360"/>
    <cellStyle name="40% - Accent4 6 5 2" xfId="5361"/>
    <cellStyle name="40% - Accent4 6 5 2 2" xfId="5362"/>
    <cellStyle name="40% - Accent4 6 5 3" xfId="5363"/>
    <cellStyle name="40% - Accent4 6 5 4" xfId="5364"/>
    <cellStyle name="40% - Accent4 6 5 5" xfId="40298"/>
    <cellStyle name="40% - Accent4 6 5 6" xfId="40299"/>
    <cellStyle name="40% - Accent4 6 6" xfId="5365"/>
    <cellStyle name="40% - Accent4 6 6 2" xfId="5366"/>
    <cellStyle name="40% - Accent4 6 6 2 2" xfId="5367"/>
    <cellStyle name="40% - Accent4 6 6 3" xfId="5368"/>
    <cellStyle name="40% - Accent4 6 6 4" xfId="5369"/>
    <cellStyle name="40% - Accent4 6 6 5" xfId="40300"/>
    <cellStyle name="40% - Accent4 6 6 6" xfId="40301"/>
    <cellStyle name="40% - Accent4 6 7" xfId="5370"/>
    <cellStyle name="40% - Accent4 6 7 2" xfId="5371"/>
    <cellStyle name="40% - Accent4 6 8" xfId="5372"/>
    <cellStyle name="40% - Accent4 6 9" xfId="5373"/>
    <cellStyle name="40% - Accent4 7" xfId="5374"/>
    <cellStyle name="40% - Accent4 7 10" xfId="40302"/>
    <cellStyle name="40% - Accent4 7 11" xfId="40303"/>
    <cellStyle name="40% - Accent4 7 2" xfId="5375"/>
    <cellStyle name="40% - Accent4 7 2 2" xfId="5376"/>
    <cellStyle name="40% - Accent4 7 2 2 2" xfId="5377"/>
    <cellStyle name="40% - Accent4 7 2 2 2 2" xfId="5378"/>
    <cellStyle name="40% - Accent4 7 2 2 3" xfId="5379"/>
    <cellStyle name="40% - Accent4 7 2 2 4" xfId="5380"/>
    <cellStyle name="40% - Accent4 7 2 2 5" xfId="40304"/>
    <cellStyle name="40% - Accent4 7 2 2 6" xfId="40305"/>
    <cellStyle name="40% - Accent4 7 2 3" xfId="5381"/>
    <cellStyle name="40% - Accent4 7 2 3 2" xfId="5382"/>
    <cellStyle name="40% - Accent4 7 2 4" xfId="5383"/>
    <cellStyle name="40% - Accent4 7 2 5" xfId="5384"/>
    <cellStyle name="40% - Accent4 7 2 6" xfId="40306"/>
    <cellStyle name="40% - Accent4 7 2 7" xfId="40307"/>
    <cellStyle name="40% - Accent4 7 3" xfId="5385"/>
    <cellStyle name="40% - Accent4 7 3 2" xfId="5386"/>
    <cellStyle name="40% - Accent4 7 3 2 2" xfId="5387"/>
    <cellStyle name="40% - Accent4 7 3 2 2 2" xfId="5388"/>
    <cellStyle name="40% - Accent4 7 3 2 3" xfId="5389"/>
    <cellStyle name="40% - Accent4 7 3 2 4" xfId="5390"/>
    <cellStyle name="40% - Accent4 7 3 2 5" xfId="40308"/>
    <cellStyle name="40% - Accent4 7 3 2 6" xfId="40309"/>
    <cellStyle name="40% - Accent4 7 3 3" xfId="5391"/>
    <cellStyle name="40% - Accent4 7 3 3 2" xfId="5392"/>
    <cellStyle name="40% - Accent4 7 3 4" xfId="5393"/>
    <cellStyle name="40% - Accent4 7 3 5" xfId="5394"/>
    <cellStyle name="40% - Accent4 7 3 6" xfId="40310"/>
    <cellStyle name="40% - Accent4 7 3 7" xfId="40311"/>
    <cellStyle name="40% - Accent4 7 4" xfId="5395"/>
    <cellStyle name="40% - Accent4 7 4 2" xfId="5396"/>
    <cellStyle name="40% - Accent4 7 4 2 2" xfId="5397"/>
    <cellStyle name="40% - Accent4 7 4 3" xfId="5398"/>
    <cellStyle name="40% - Accent4 7 4 4" xfId="5399"/>
    <cellStyle name="40% - Accent4 7 4 5" xfId="40312"/>
    <cellStyle name="40% - Accent4 7 4 6" xfId="40313"/>
    <cellStyle name="40% - Accent4 7 5" xfId="5400"/>
    <cellStyle name="40% - Accent4 7 5 2" xfId="5401"/>
    <cellStyle name="40% - Accent4 7 5 2 2" xfId="5402"/>
    <cellStyle name="40% - Accent4 7 5 3" xfId="5403"/>
    <cellStyle name="40% - Accent4 7 5 4" xfId="5404"/>
    <cellStyle name="40% - Accent4 7 5 5" xfId="40314"/>
    <cellStyle name="40% - Accent4 7 5 6" xfId="40315"/>
    <cellStyle name="40% - Accent4 7 6" xfId="5405"/>
    <cellStyle name="40% - Accent4 7 6 2" xfId="5406"/>
    <cellStyle name="40% - Accent4 7 6 2 2" xfId="5407"/>
    <cellStyle name="40% - Accent4 7 6 3" xfId="5408"/>
    <cellStyle name="40% - Accent4 7 6 4" xfId="5409"/>
    <cellStyle name="40% - Accent4 7 6 5" xfId="40316"/>
    <cellStyle name="40% - Accent4 7 6 6" xfId="40317"/>
    <cellStyle name="40% - Accent4 7 7" xfId="5410"/>
    <cellStyle name="40% - Accent4 7 7 2" xfId="5411"/>
    <cellStyle name="40% - Accent4 7 8" xfId="5412"/>
    <cellStyle name="40% - Accent4 7 9" xfId="5413"/>
    <cellStyle name="40% - Accent4 8" xfId="5414"/>
    <cellStyle name="40% - Accent4 8 2" xfId="5415"/>
    <cellStyle name="40% - Accent4 8 2 2" xfId="5416"/>
    <cellStyle name="40% - Accent4 8 2 2 2" xfId="5417"/>
    <cellStyle name="40% - Accent4 8 2 3" xfId="5418"/>
    <cellStyle name="40% - Accent4 8 2 4" xfId="5419"/>
    <cellStyle name="40% - Accent4 8 2 5" xfId="40318"/>
    <cellStyle name="40% - Accent4 8 2 6" xfId="40319"/>
    <cellStyle name="40% - Accent4 8 3" xfId="5420"/>
    <cellStyle name="40% - Accent4 8 3 2" xfId="5421"/>
    <cellStyle name="40% - Accent4 8 4" xfId="5422"/>
    <cellStyle name="40% - Accent4 8 5" xfId="5423"/>
    <cellStyle name="40% - Accent4 8 6" xfId="40320"/>
    <cellStyle name="40% - Accent4 8 7" xfId="40321"/>
    <cellStyle name="40% - Accent4 9" xfId="5424"/>
    <cellStyle name="40% - Accent4 9 2" xfId="5425"/>
    <cellStyle name="40% - Accent4 9 2 2" xfId="5426"/>
    <cellStyle name="40% - Accent4 9 2 2 2" xfId="5427"/>
    <cellStyle name="40% - Accent4 9 2 3" xfId="5428"/>
    <cellStyle name="40% - Accent4 9 2 4" xfId="5429"/>
    <cellStyle name="40% - Accent4 9 2 5" xfId="40322"/>
    <cellStyle name="40% - Accent4 9 2 6" xfId="40323"/>
    <cellStyle name="40% - Accent4 9 3" xfId="5430"/>
    <cellStyle name="40% - Accent4 9 3 2" xfId="5431"/>
    <cellStyle name="40% - Accent4 9 4" xfId="5432"/>
    <cellStyle name="40% - Accent4 9 5" xfId="5433"/>
    <cellStyle name="40% - Accent4 9 6" xfId="40324"/>
    <cellStyle name="40% - Accent4 9 7" xfId="40325"/>
    <cellStyle name="40% - Accent5 10" xfId="5434"/>
    <cellStyle name="40% - Accent5 10 2" xfId="5435"/>
    <cellStyle name="40% - Accent5 10 2 2" xfId="5436"/>
    <cellStyle name="40% - Accent5 10 3" xfId="5437"/>
    <cellStyle name="40% - Accent5 10 4" xfId="5438"/>
    <cellStyle name="40% - Accent5 10 5" xfId="40326"/>
    <cellStyle name="40% - Accent5 10 6" xfId="40327"/>
    <cellStyle name="40% - Accent5 11" xfId="5439"/>
    <cellStyle name="40% - Accent5 11 2" xfId="5440"/>
    <cellStyle name="40% - Accent5 11 2 2" xfId="5441"/>
    <cellStyle name="40% - Accent5 11 3" xfId="5442"/>
    <cellStyle name="40% - Accent5 11 4" xfId="5443"/>
    <cellStyle name="40% - Accent5 11 5" xfId="40328"/>
    <cellStyle name="40% - Accent5 11 6" xfId="40329"/>
    <cellStyle name="40% - Accent5 12" xfId="5444"/>
    <cellStyle name="40% - Accent5 12 2" xfId="5445"/>
    <cellStyle name="40% - Accent5 12 2 2" xfId="5446"/>
    <cellStyle name="40% - Accent5 12 3" xfId="5447"/>
    <cellStyle name="40% - Accent5 12 4" xfId="5448"/>
    <cellStyle name="40% - Accent5 12 5" xfId="40330"/>
    <cellStyle name="40% - Accent5 12 6" xfId="40331"/>
    <cellStyle name="40% - Accent5 13" xfId="5449"/>
    <cellStyle name="40% - Accent5 13 2" xfId="5450"/>
    <cellStyle name="40% - Accent5 14" xfId="5451"/>
    <cellStyle name="40% - Accent5 14 2" xfId="5452"/>
    <cellStyle name="40% - Accent5 15" xfId="5453"/>
    <cellStyle name="40% - Accent5 2" xfId="5454"/>
    <cellStyle name="40% - Accent5 2 2" xfId="5455"/>
    <cellStyle name="40% - Accent5 2 2 2" xfId="5456"/>
    <cellStyle name="40% - Accent5 2 3" xfId="5457"/>
    <cellStyle name="40% - Accent5 2 3 2" xfId="5458"/>
    <cellStyle name="40% - Accent5 2 4" xfId="5459"/>
    <cellStyle name="40% - Accent5 2 4 2" xfId="5460"/>
    <cellStyle name="40% - Accent5 3" xfId="5461"/>
    <cellStyle name="40% - Accent5 3 10" xfId="5462"/>
    <cellStyle name="40% - Accent5 3 10 2" xfId="5463"/>
    <cellStyle name="40% - Accent5 3 10 2 2" xfId="5464"/>
    <cellStyle name="40% - Accent5 3 10 3" xfId="5465"/>
    <cellStyle name="40% - Accent5 3 10 4" xfId="5466"/>
    <cellStyle name="40% - Accent5 3 10 5" xfId="40332"/>
    <cellStyle name="40% - Accent5 3 10 6" xfId="40333"/>
    <cellStyle name="40% - Accent5 3 11" xfId="5467"/>
    <cellStyle name="40% - Accent5 3 11 2" xfId="5468"/>
    <cellStyle name="40% - Accent5 3 12" xfId="5469"/>
    <cellStyle name="40% - Accent5 3 12 2" xfId="5470"/>
    <cellStyle name="40% - Accent5 3 13" xfId="5471"/>
    <cellStyle name="40% - Accent5 3 14" xfId="5472"/>
    <cellStyle name="40% - Accent5 3 15" xfId="40334"/>
    <cellStyle name="40% - Accent5 3 2" xfId="5473"/>
    <cellStyle name="40% - Accent5 3 2 10" xfId="40335"/>
    <cellStyle name="40% - Accent5 3 2 2" xfId="5474"/>
    <cellStyle name="40% - Accent5 3 2 2 2" xfId="5475"/>
    <cellStyle name="40% - Accent5 3 2 2 2 2" xfId="5476"/>
    <cellStyle name="40% - Accent5 3 2 2 2 2 2" xfId="5477"/>
    <cellStyle name="40% - Accent5 3 2 2 2 2 2 2" xfId="5478"/>
    <cellStyle name="40% - Accent5 3 2 2 2 2 3" xfId="5479"/>
    <cellStyle name="40% - Accent5 3 2 2 2 2 4" xfId="5480"/>
    <cellStyle name="40% - Accent5 3 2 2 2 2 5" xfId="40336"/>
    <cellStyle name="40% - Accent5 3 2 2 2 2 6" xfId="40337"/>
    <cellStyle name="40% - Accent5 3 2 2 2 3" xfId="5481"/>
    <cellStyle name="40% - Accent5 3 2 2 2 3 2" xfId="5482"/>
    <cellStyle name="40% - Accent5 3 2 2 2 4" xfId="5483"/>
    <cellStyle name="40% - Accent5 3 2 2 2 5" xfId="5484"/>
    <cellStyle name="40% - Accent5 3 2 2 2 6" xfId="40338"/>
    <cellStyle name="40% - Accent5 3 2 2 2 7" xfId="40339"/>
    <cellStyle name="40% - Accent5 3 2 2 3" xfId="5485"/>
    <cellStyle name="40% - Accent5 3 2 2 3 2" xfId="5486"/>
    <cellStyle name="40% - Accent5 3 2 2 3 2 2" xfId="5487"/>
    <cellStyle name="40% - Accent5 3 2 2 3 3" xfId="5488"/>
    <cellStyle name="40% - Accent5 3 2 2 3 4" xfId="5489"/>
    <cellStyle name="40% - Accent5 3 2 2 3 5" xfId="40340"/>
    <cellStyle name="40% - Accent5 3 2 2 3 6" xfId="40341"/>
    <cellStyle name="40% - Accent5 3 2 2 4" xfId="5490"/>
    <cellStyle name="40% - Accent5 3 2 2 4 2" xfId="5491"/>
    <cellStyle name="40% - Accent5 3 2 2 5" xfId="5492"/>
    <cellStyle name="40% - Accent5 3 2 2 6" xfId="5493"/>
    <cellStyle name="40% - Accent5 3 2 2 7" xfId="40342"/>
    <cellStyle name="40% - Accent5 3 2 2 8" xfId="40343"/>
    <cellStyle name="40% - Accent5 3 2 3" xfId="5494"/>
    <cellStyle name="40% - Accent5 3 2 3 2" xfId="5495"/>
    <cellStyle name="40% - Accent5 3 2 3 2 2" xfId="5496"/>
    <cellStyle name="40% - Accent5 3 2 3 2 2 2" xfId="5497"/>
    <cellStyle name="40% - Accent5 3 2 3 2 3" xfId="5498"/>
    <cellStyle name="40% - Accent5 3 2 3 2 4" xfId="5499"/>
    <cellStyle name="40% - Accent5 3 2 3 2 5" xfId="40344"/>
    <cellStyle name="40% - Accent5 3 2 3 2 6" xfId="40345"/>
    <cellStyle name="40% - Accent5 3 2 3 3" xfId="5500"/>
    <cellStyle name="40% - Accent5 3 2 3 3 2" xfId="5501"/>
    <cellStyle name="40% - Accent5 3 2 3 4" xfId="5502"/>
    <cellStyle name="40% - Accent5 3 2 3 5" xfId="5503"/>
    <cellStyle name="40% - Accent5 3 2 3 6" xfId="40346"/>
    <cellStyle name="40% - Accent5 3 2 3 7" xfId="40347"/>
    <cellStyle name="40% - Accent5 3 2 4" xfId="5504"/>
    <cellStyle name="40% - Accent5 3 2 5" xfId="5505"/>
    <cellStyle name="40% - Accent5 3 2 5 2" xfId="5506"/>
    <cellStyle name="40% - Accent5 3 2 5 2 2" xfId="5507"/>
    <cellStyle name="40% - Accent5 3 2 5 3" xfId="5508"/>
    <cellStyle name="40% - Accent5 3 2 5 4" xfId="5509"/>
    <cellStyle name="40% - Accent5 3 2 5 5" xfId="40348"/>
    <cellStyle name="40% - Accent5 3 2 5 6" xfId="40349"/>
    <cellStyle name="40% - Accent5 3 2 6" xfId="5510"/>
    <cellStyle name="40% - Accent5 3 2 6 2" xfId="5511"/>
    <cellStyle name="40% - Accent5 3 2 7" xfId="5512"/>
    <cellStyle name="40% - Accent5 3 2 8" xfId="5513"/>
    <cellStyle name="40% - Accent5 3 2 9" xfId="5514"/>
    <cellStyle name="40% - Accent5 3 3" xfId="5515"/>
    <cellStyle name="40% - Accent5 3 3 10" xfId="5516"/>
    <cellStyle name="40% - Accent5 3 3 10 2" xfId="5517"/>
    <cellStyle name="40% - Accent5 3 3 11" xfId="5518"/>
    <cellStyle name="40% - Accent5 3 3 12" xfId="5519"/>
    <cellStyle name="40% - Accent5 3 3 13" xfId="5520"/>
    <cellStyle name="40% - Accent5 3 3 2" xfId="5521"/>
    <cellStyle name="40% - Accent5 3 3 2 10" xfId="40350"/>
    <cellStyle name="40% - Accent5 3 3 2 2" xfId="5522"/>
    <cellStyle name="40% - Accent5 3 3 2 2 2" xfId="5523"/>
    <cellStyle name="40% - Accent5 3 3 2 2 2 2" xfId="5524"/>
    <cellStyle name="40% - Accent5 3 3 2 2 2 2 2" xfId="5525"/>
    <cellStyle name="40% - Accent5 3 3 2 2 2 2 3" xfId="40351"/>
    <cellStyle name="40% - Accent5 3 3 2 2 2 3" xfId="5526"/>
    <cellStyle name="40% - Accent5 3 3 2 2 2 4" xfId="40352"/>
    <cellStyle name="40% - Accent5 3 3 2 2 3" xfId="5527"/>
    <cellStyle name="40% - Accent5 3 3 2 2 3 2" xfId="5528"/>
    <cellStyle name="40% - Accent5 3 3 2 2 3 3" xfId="40353"/>
    <cellStyle name="40% - Accent5 3 3 2 2 4" xfId="5529"/>
    <cellStyle name="40% - Accent5 3 3 2 2 4 2" xfId="5530"/>
    <cellStyle name="40% - Accent5 3 3 2 2 4 2 2" xfId="5531"/>
    <cellStyle name="40% - Accent5 3 3 2 2 4 3" xfId="5532"/>
    <cellStyle name="40% - Accent5 3 3 2 2 4 4" xfId="5533"/>
    <cellStyle name="40% - Accent5 3 3 2 2 4 5" xfId="40354"/>
    <cellStyle name="40% - Accent5 3 3 2 2 4 6" xfId="40355"/>
    <cellStyle name="40% - Accent5 3 3 2 2 5" xfId="5534"/>
    <cellStyle name="40% - Accent5 3 3 2 2 5 2" xfId="5535"/>
    <cellStyle name="40% - Accent5 3 3 2 2 5 3" xfId="40356"/>
    <cellStyle name="40% - Accent5 3 3 2 2 6" xfId="5536"/>
    <cellStyle name="40% - Accent5 3 3 2 2 6 2" xfId="5537"/>
    <cellStyle name="40% - Accent5 3 3 2 2 7" xfId="5538"/>
    <cellStyle name="40% - Accent5 3 3 2 2 8" xfId="5539"/>
    <cellStyle name="40% - Accent5 3 3 2 2 9" xfId="40357"/>
    <cellStyle name="40% - Accent5 3 3 2 3" xfId="5540"/>
    <cellStyle name="40% - Accent5 3 3 2 3 2" xfId="5541"/>
    <cellStyle name="40% - Accent5 3 3 2 3 2 2" xfId="5542"/>
    <cellStyle name="40% - Accent5 3 3 2 3 2 3" xfId="40358"/>
    <cellStyle name="40% - Accent5 3 3 2 3 3" xfId="5543"/>
    <cellStyle name="40% - Accent5 3 3 2 3 4" xfId="40359"/>
    <cellStyle name="40% - Accent5 3 3 2 4" xfId="5544"/>
    <cellStyle name="40% - Accent5 3 3 2 4 2" xfId="5545"/>
    <cellStyle name="40% - Accent5 3 3 2 4 3" xfId="40360"/>
    <cellStyle name="40% - Accent5 3 3 2 5" xfId="5546"/>
    <cellStyle name="40% - Accent5 3 3 2 5 2" xfId="5547"/>
    <cellStyle name="40% - Accent5 3 3 2 5 2 2" xfId="5548"/>
    <cellStyle name="40% - Accent5 3 3 2 5 3" xfId="5549"/>
    <cellStyle name="40% - Accent5 3 3 2 5 4" xfId="5550"/>
    <cellStyle name="40% - Accent5 3 3 2 5 5" xfId="40361"/>
    <cellStyle name="40% - Accent5 3 3 2 5 6" xfId="40362"/>
    <cellStyle name="40% - Accent5 3 3 2 6" xfId="5551"/>
    <cellStyle name="40% - Accent5 3 3 2 6 2" xfId="5552"/>
    <cellStyle name="40% - Accent5 3 3 2 6 3" xfId="40363"/>
    <cellStyle name="40% - Accent5 3 3 2 7" xfId="5553"/>
    <cellStyle name="40% - Accent5 3 3 2 7 2" xfId="5554"/>
    <cellStyle name="40% - Accent5 3 3 2 8" xfId="5555"/>
    <cellStyle name="40% - Accent5 3 3 2 9" xfId="5556"/>
    <cellStyle name="40% - Accent5 3 3 3" xfId="5557"/>
    <cellStyle name="40% - Accent5 3 3 3 10" xfId="5558"/>
    <cellStyle name="40% - Accent5 3 3 3 11" xfId="40364"/>
    <cellStyle name="40% - Accent5 3 3 3 2" xfId="5559"/>
    <cellStyle name="40% - Accent5 3 3 3 2 2" xfId="5560"/>
    <cellStyle name="40% - Accent5 3 3 3 2 2 2" xfId="5561"/>
    <cellStyle name="40% - Accent5 3 3 3 2 2 3" xfId="40365"/>
    <cellStyle name="40% - Accent5 3 3 3 2 3" xfId="5562"/>
    <cellStyle name="40% - Accent5 3 3 3 2 3 2" xfId="5563"/>
    <cellStyle name="40% - Accent5 3 3 3 2 3 3" xfId="40366"/>
    <cellStyle name="40% - Accent5 3 3 3 2 4" xfId="5564"/>
    <cellStyle name="40% - Accent5 3 3 3 2 4 2" xfId="5565"/>
    <cellStyle name="40% - Accent5 3 3 3 2 4 3" xfId="40367"/>
    <cellStyle name="40% - Accent5 3 3 3 2 5" xfId="5566"/>
    <cellStyle name="40% - Accent5 3 3 3 2 6" xfId="40368"/>
    <cellStyle name="40% - Accent5 3 3 3 3" xfId="5567"/>
    <cellStyle name="40% - Accent5 3 3 3 3 2" xfId="5568"/>
    <cellStyle name="40% - Accent5 3 3 3 3 2 2" xfId="5569"/>
    <cellStyle name="40% - Accent5 3 3 3 3 2 2 2" xfId="5570"/>
    <cellStyle name="40% - Accent5 3 3 3 3 2 3" xfId="5571"/>
    <cellStyle name="40% - Accent5 3 3 3 3 2 4" xfId="5572"/>
    <cellStyle name="40% - Accent5 3 3 3 3 2 5" xfId="40369"/>
    <cellStyle name="40% - Accent5 3 3 3 3 2 6" xfId="40370"/>
    <cellStyle name="40% - Accent5 3 3 3 3 3" xfId="5573"/>
    <cellStyle name="40% - Accent5 3 3 3 3 3 2" xfId="5574"/>
    <cellStyle name="40% - Accent5 3 3 3 3 3 2 2" xfId="5575"/>
    <cellStyle name="40% - Accent5 3 3 3 3 3 3" xfId="5576"/>
    <cellStyle name="40% - Accent5 3 3 3 3 3 4" xfId="5577"/>
    <cellStyle name="40% - Accent5 3 3 3 3 3 5" xfId="40371"/>
    <cellStyle name="40% - Accent5 3 3 3 3 3 6" xfId="40372"/>
    <cellStyle name="40% - Accent5 3 3 3 3 4" xfId="5578"/>
    <cellStyle name="40% - Accent5 3 3 3 3 4 2" xfId="5579"/>
    <cellStyle name="40% - Accent5 3 3 3 3 4 2 2" xfId="5580"/>
    <cellStyle name="40% - Accent5 3 3 3 3 4 3" xfId="5581"/>
    <cellStyle name="40% - Accent5 3 3 3 3 4 4" xfId="5582"/>
    <cellStyle name="40% - Accent5 3 3 3 3 4 5" xfId="40373"/>
    <cellStyle name="40% - Accent5 3 3 3 3 4 6" xfId="40374"/>
    <cellStyle name="40% - Accent5 3 3 3 3 5" xfId="5583"/>
    <cellStyle name="40% - Accent5 3 3 3 3 5 2" xfId="5584"/>
    <cellStyle name="40% - Accent5 3 3 3 3 6" xfId="5585"/>
    <cellStyle name="40% - Accent5 3 3 3 3 7" xfId="5586"/>
    <cellStyle name="40% - Accent5 3 3 3 3 8" xfId="40375"/>
    <cellStyle name="40% - Accent5 3 3 3 3 9" xfId="40376"/>
    <cellStyle name="40% - Accent5 3 3 3 4" xfId="5587"/>
    <cellStyle name="40% - Accent5 3 3 3 4 2" xfId="5588"/>
    <cellStyle name="40% - Accent5 3 3 3 4 2 2" xfId="5589"/>
    <cellStyle name="40% - Accent5 3 3 3 4 2 2 2" xfId="5590"/>
    <cellStyle name="40% - Accent5 3 3 3 4 2 3" xfId="5591"/>
    <cellStyle name="40% - Accent5 3 3 3 4 2 4" xfId="5592"/>
    <cellStyle name="40% - Accent5 3 3 3 4 2 5" xfId="40377"/>
    <cellStyle name="40% - Accent5 3 3 3 4 2 6" xfId="40378"/>
    <cellStyle name="40% - Accent5 3 3 3 4 3" xfId="5593"/>
    <cellStyle name="40% - Accent5 3 3 3 4 3 2" xfId="5594"/>
    <cellStyle name="40% - Accent5 3 3 3 4 4" xfId="5595"/>
    <cellStyle name="40% - Accent5 3 3 3 4 5" xfId="5596"/>
    <cellStyle name="40% - Accent5 3 3 3 4 6" xfId="40379"/>
    <cellStyle name="40% - Accent5 3 3 3 4 7" xfId="40380"/>
    <cellStyle name="40% - Accent5 3 3 3 5" xfId="5597"/>
    <cellStyle name="40% - Accent5 3 3 3 5 2" xfId="5598"/>
    <cellStyle name="40% - Accent5 3 3 3 5 2 2" xfId="5599"/>
    <cellStyle name="40% - Accent5 3 3 3 5 3" xfId="5600"/>
    <cellStyle name="40% - Accent5 3 3 3 5 4" xfId="5601"/>
    <cellStyle name="40% - Accent5 3 3 3 5 5" xfId="40381"/>
    <cellStyle name="40% - Accent5 3 3 3 5 6" xfId="40382"/>
    <cellStyle name="40% - Accent5 3 3 3 6" xfId="5602"/>
    <cellStyle name="40% - Accent5 3 3 3 6 2" xfId="5603"/>
    <cellStyle name="40% - Accent5 3 3 3 6 2 2" xfId="5604"/>
    <cellStyle name="40% - Accent5 3 3 3 6 3" xfId="5605"/>
    <cellStyle name="40% - Accent5 3 3 3 6 4" xfId="5606"/>
    <cellStyle name="40% - Accent5 3 3 3 6 5" xfId="40383"/>
    <cellStyle name="40% - Accent5 3 3 3 6 6" xfId="40384"/>
    <cellStyle name="40% - Accent5 3 3 3 7" xfId="5607"/>
    <cellStyle name="40% - Accent5 3 3 3 7 2" xfId="5608"/>
    <cellStyle name="40% - Accent5 3 3 3 7 2 2" xfId="5609"/>
    <cellStyle name="40% - Accent5 3 3 3 7 3" xfId="5610"/>
    <cellStyle name="40% - Accent5 3 3 3 7 4" xfId="5611"/>
    <cellStyle name="40% - Accent5 3 3 3 7 5" xfId="40385"/>
    <cellStyle name="40% - Accent5 3 3 3 7 6" xfId="40386"/>
    <cellStyle name="40% - Accent5 3 3 3 8" xfId="5612"/>
    <cellStyle name="40% - Accent5 3 3 3 8 2" xfId="5613"/>
    <cellStyle name="40% - Accent5 3 3 3 9" xfId="5614"/>
    <cellStyle name="40% - Accent5 3 3 4" xfId="5615"/>
    <cellStyle name="40% - Accent5 3 3 4 2" xfId="5616"/>
    <cellStyle name="40% - Accent5 3 3 4 2 2" xfId="5617"/>
    <cellStyle name="40% - Accent5 3 3 4 2 3" xfId="40387"/>
    <cellStyle name="40% - Accent5 3 3 4 3" xfId="5618"/>
    <cellStyle name="40% - Accent5 3 3 4 3 2" xfId="5619"/>
    <cellStyle name="40% - Accent5 3 3 4 3 3" xfId="40388"/>
    <cellStyle name="40% - Accent5 3 3 4 4" xfId="5620"/>
    <cellStyle name="40% - Accent5 3 3 4 4 2" xfId="5621"/>
    <cellStyle name="40% - Accent5 3 3 4 4 3" xfId="40389"/>
    <cellStyle name="40% - Accent5 3 3 4 5" xfId="5622"/>
    <cellStyle name="40% - Accent5 3 3 4 6" xfId="40390"/>
    <cellStyle name="40% - Accent5 3 3 5" xfId="5623"/>
    <cellStyle name="40% - Accent5 3 3 5 2" xfId="5624"/>
    <cellStyle name="40% - Accent5 3 3 5 2 2" xfId="5625"/>
    <cellStyle name="40% - Accent5 3 3 5 2 2 2" xfId="5626"/>
    <cellStyle name="40% - Accent5 3 3 5 2 3" xfId="5627"/>
    <cellStyle name="40% - Accent5 3 3 5 2 4" xfId="5628"/>
    <cellStyle name="40% - Accent5 3 3 5 2 5" xfId="40391"/>
    <cellStyle name="40% - Accent5 3 3 5 2 6" xfId="40392"/>
    <cellStyle name="40% - Accent5 3 3 5 3" xfId="5629"/>
    <cellStyle name="40% - Accent5 3 3 5 3 2" xfId="5630"/>
    <cellStyle name="40% - Accent5 3 3 5 3 2 2" xfId="5631"/>
    <cellStyle name="40% - Accent5 3 3 5 3 3" xfId="5632"/>
    <cellStyle name="40% - Accent5 3 3 5 3 4" xfId="5633"/>
    <cellStyle name="40% - Accent5 3 3 5 3 5" xfId="40393"/>
    <cellStyle name="40% - Accent5 3 3 5 3 6" xfId="40394"/>
    <cellStyle name="40% - Accent5 3 3 5 4" xfId="5634"/>
    <cellStyle name="40% - Accent5 3 3 5 4 2" xfId="5635"/>
    <cellStyle name="40% - Accent5 3 3 5 4 2 2" xfId="5636"/>
    <cellStyle name="40% - Accent5 3 3 5 4 3" xfId="5637"/>
    <cellStyle name="40% - Accent5 3 3 5 4 4" xfId="5638"/>
    <cellStyle name="40% - Accent5 3 3 5 4 5" xfId="40395"/>
    <cellStyle name="40% - Accent5 3 3 5 4 6" xfId="40396"/>
    <cellStyle name="40% - Accent5 3 3 5 5" xfId="5639"/>
    <cellStyle name="40% - Accent5 3 3 5 5 2" xfId="5640"/>
    <cellStyle name="40% - Accent5 3 3 5 6" xfId="5641"/>
    <cellStyle name="40% - Accent5 3 3 5 7" xfId="5642"/>
    <cellStyle name="40% - Accent5 3 3 5 8" xfId="40397"/>
    <cellStyle name="40% - Accent5 3 3 5 9" xfId="40398"/>
    <cellStyle name="40% - Accent5 3 3 6" xfId="5643"/>
    <cellStyle name="40% - Accent5 3 3 6 2" xfId="5644"/>
    <cellStyle name="40% - Accent5 3 3 6 2 2" xfId="5645"/>
    <cellStyle name="40% - Accent5 3 3 6 2 2 2" xfId="5646"/>
    <cellStyle name="40% - Accent5 3 3 6 2 3" xfId="5647"/>
    <cellStyle name="40% - Accent5 3 3 6 2 4" xfId="5648"/>
    <cellStyle name="40% - Accent5 3 3 6 2 5" xfId="40399"/>
    <cellStyle name="40% - Accent5 3 3 6 2 6" xfId="40400"/>
    <cellStyle name="40% - Accent5 3 3 6 3" xfId="5649"/>
    <cellStyle name="40% - Accent5 3 3 6 3 2" xfId="5650"/>
    <cellStyle name="40% - Accent5 3 3 6 4" xfId="5651"/>
    <cellStyle name="40% - Accent5 3 3 6 5" xfId="5652"/>
    <cellStyle name="40% - Accent5 3 3 6 6" xfId="40401"/>
    <cellStyle name="40% - Accent5 3 3 6 7" xfId="40402"/>
    <cellStyle name="40% - Accent5 3 3 7" xfId="5653"/>
    <cellStyle name="40% - Accent5 3 3 7 2" xfId="5654"/>
    <cellStyle name="40% - Accent5 3 3 7 2 2" xfId="5655"/>
    <cellStyle name="40% - Accent5 3 3 7 3" xfId="5656"/>
    <cellStyle name="40% - Accent5 3 3 7 4" xfId="5657"/>
    <cellStyle name="40% - Accent5 3 3 7 5" xfId="40403"/>
    <cellStyle name="40% - Accent5 3 3 7 6" xfId="40404"/>
    <cellStyle name="40% - Accent5 3 3 8" xfId="5658"/>
    <cellStyle name="40% - Accent5 3 3 8 2" xfId="5659"/>
    <cellStyle name="40% - Accent5 3 3 8 2 2" xfId="5660"/>
    <cellStyle name="40% - Accent5 3 3 8 3" xfId="5661"/>
    <cellStyle name="40% - Accent5 3 3 8 4" xfId="5662"/>
    <cellStyle name="40% - Accent5 3 3 8 5" xfId="40405"/>
    <cellStyle name="40% - Accent5 3 3 8 6" xfId="40406"/>
    <cellStyle name="40% - Accent5 3 3 9" xfId="5663"/>
    <cellStyle name="40% - Accent5 3 3 9 2" xfId="5664"/>
    <cellStyle name="40% - Accent5 3 3 9 2 2" xfId="5665"/>
    <cellStyle name="40% - Accent5 3 3 9 3" xfId="5666"/>
    <cellStyle name="40% - Accent5 3 3 9 4" xfId="5667"/>
    <cellStyle name="40% - Accent5 3 3 9 5" xfId="40407"/>
    <cellStyle name="40% - Accent5 3 3 9 6" xfId="40408"/>
    <cellStyle name="40% - Accent5 3 4" xfId="5668"/>
    <cellStyle name="40% - Accent5 3 4 10" xfId="5669"/>
    <cellStyle name="40% - Accent5 3 4 11" xfId="40409"/>
    <cellStyle name="40% - Accent5 3 4 2" xfId="5670"/>
    <cellStyle name="40% - Accent5 3 4 2 2" xfId="5671"/>
    <cellStyle name="40% - Accent5 3 4 2 2 2" xfId="5672"/>
    <cellStyle name="40% - Accent5 3 4 2 2 2 2" xfId="5673"/>
    <cellStyle name="40% - Accent5 3 4 2 2 2 3" xfId="40410"/>
    <cellStyle name="40% - Accent5 3 4 2 2 3" xfId="5674"/>
    <cellStyle name="40% - Accent5 3 4 2 2 4" xfId="40411"/>
    <cellStyle name="40% - Accent5 3 4 2 3" xfId="5675"/>
    <cellStyle name="40% - Accent5 3 4 2 3 2" xfId="5676"/>
    <cellStyle name="40% - Accent5 3 4 2 3 3" xfId="40412"/>
    <cellStyle name="40% - Accent5 3 4 2 4" xfId="5677"/>
    <cellStyle name="40% - Accent5 3 4 2 4 2" xfId="5678"/>
    <cellStyle name="40% - Accent5 3 4 2 4 2 2" xfId="5679"/>
    <cellStyle name="40% - Accent5 3 4 2 4 3" xfId="5680"/>
    <cellStyle name="40% - Accent5 3 4 2 4 4" xfId="5681"/>
    <cellStyle name="40% - Accent5 3 4 2 4 5" xfId="40413"/>
    <cellStyle name="40% - Accent5 3 4 2 4 6" xfId="40414"/>
    <cellStyle name="40% - Accent5 3 4 2 5" xfId="5682"/>
    <cellStyle name="40% - Accent5 3 4 2 5 2" xfId="5683"/>
    <cellStyle name="40% - Accent5 3 4 2 5 3" xfId="40415"/>
    <cellStyle name="40% - Accent5 3 4 2 6" xfId="5684"/>
    <cellStyle name="40% - Accent5 3 4 2 6 2" xfId="5685"/>
    <cellStyle name="40% - Accent5 3 4 2 7" xfId="5686"/>
    <cellStyle name="40% - Accent5 3 4 2 8" xfId="5687"/>
    <cellStyle name="40% - Accent5 3 4 2 9" xfId="40416"/>
    <cellStyle name="40% - Accent5 3 4 3" xfId="5688"/>
    <cellStyle name="40% - Accent5 3 4 3 2" xfId="5689"/>
    <cellStyle name="40% - Accent5 3 4 3 2 2" xfId="5690"/>
    <cellStyle name="40% - Accent5 3 4 3 2 2 2" xfId="5691"/>
    <cellStyle name="40% - Accent5 3 4 3 2 3" xfId="5692"/>
    <cellStyle name="40% - Accent5 3 4 3 2 4" xfId="5693"/>
    <cellStyle name="40% - Accent5 3 4 3 2 5" xfId="40417"/>
    <cellStyle name="40% - Accent5 3 4 3 2 6" xfId="40418"/>
    <cellStyle name="40% - Accent5 3 4 3 3" xfId="5694"/>
    <cellStyle name="40% - Accent5 3 4 3 3 2" xfId="5695"/>
    <cellStyle name="40% - Accent5 3 4 3 3 2 2" xfId="5696"/>
    <cellStyle name="40% - Accent5 3 4 3 3 3" xfId="5697"/>
    <cellStyle name="40% - Accent5 3 4 3 3 4" xfId="5698"/>
    <cellStyle name="40% - Accent5 3 4 3 3 5" xfId="40419"/>
    <cellStyle name="40% - Accent5 3 4 3 3 6" xfId="40420"/>
    <cellStyle name="40% - Accent5 3 4 3 4" xfId="5699"/>
    <cellStyle name="40% - Accent5 3 4 3 4 2" xfId="5700"/>
    <cellStyle name="40% - Accent5 3 4 3 4 2 2" xfId="5701"/>
    <cellStyle name="40% - Accent5 3 4 3 4 3" xfId="5702"/>
    <cellStyle name="40% - Accent5 3 4 3 4 4" xfId="5703"/>
    <cellStyle name="40% - Accent5 3 4 3 4 5" xfId="40421"/>
    <cellStyle name="40% - Accent5 3 4 3 4 6" xfId="40422"/>
    <cellStyle name="40% - Accent5 3 4 3 5" xfId="5704"/>
    <cellStyle name="40% - Accent5 3 4 3 5 2" xfId="5705"/>
    <cellStyle name="40% - Accent5 3 4 3 6" xfId="5706"/>
    <cellStyle name="40% - Accent5 3 4 3 7" xfId="5707"/>
    <cellStyle name="40% - Accent5 3 4 3 8" xfId="40423"/>
    <cellStyle name="40% - Accent5 3 4 3 9" xfId="40424"/>
    <cellStyle name="40% - Accent5 3 4 4" xfId="5708"/>
    <cellStyle name="40% - Accent5 3 4 4 2" xfId="5709"/>
    <cellStyle name="40% - Accent5 3 4 4 2 2" xfId="5710"/>
    <cellStyle name="40% - Accent5 3 4 4 2 2 2" xfId="5711"/>
    <cellStyle name="40% - Accent5 3 4 4 2 3" xfId="5712"/>
    <cellStyle name="40% - Accent5 3 4 4 2 4" xfId="5713"/>
    <cellStyle name="40% - Accent5 3 4 4 2 5" xfId="40425"/>
    <cellStyle name="40% - Accent5 3 4 4 2 6" xfId="40426"/>
    <cellStyle name="40% - Accent5 3 4 4 3" xfId="5714"/>
    <cellStyle name="40% - Accent5 3 4 4 3 2" xfId="5715"/>
    <cellStyle name="40% - Accent5 3 4 4 4" xfId="5716"/>
    <cellStyle name="40% - Accent5 3 4 4 5" xfId="5717"/>
    <cellStyle name="40% - Accent5 3 4 4 6" xfId="40427"/>
    <cellStyle name="40% - Accent5 3 4 4 7" xfId="40428"/>
    <cellStyle name="40% - Accent5 3 4 5" xfId="5718"/>
    <cellStyle name="40% - Accent5 3 4 5 2" xfId="5719"/>
    <cellStyle name="40% - Accent5 3 4 5 2 2" xfId="5720"/>
    <cellStyle name="40% - Accent5 3 4 5 3" xfId="5721"/>
    <cellStyle name="40% - Accent5 3 4 5 4" xfId="5722"/>
    <cellStyle name="40% - Accent5 3 4 5 5" xfId="40429"/>
    <cellStyle name="40% - Accent5 3 4 5 6" xfId="40430"/>
    <cellStyle name="40% - Accent5 3 4 6" xfId="5723"/>
    <cellStyle name="40% - Accent5 3 4 6 2" xfId="5724"/>
    <cellStyle name="40% - Accent5 3 4 6 2 2" xfId="5725"/>
    <cellStyle name="40% - Accent5 3 4 6 3" xfId="5726"/>
    <cellStyle name="40% - Accent5 3 4 6 4" xfId="5727"/>
    <cellStyle name="40% - Accent5 3 4 6 5" xfId="40431"/>
    <cellStyle name="40% - Accent5 3 4 6 6" xfId="40432"/>
    <cellStyle name="40% - Accent5 3 4 7" xfId="5728"/>
    <cellStyle name="40% - Accent5 3 4 7 2" xfId="5729"/>
    <cellStyle name="40% - Accent5 3 4 7 2 2" xfId="5730"/>
    <cellStyle name="40% - Accent5 3 4 7 3" xfId="5731"/>
    <cellStyle name="40% - Accent5 3 4 7 4" xfId="5732"/>
    <cellStyle name="40% - Accent5 3 4 7 5" xfId="40433"/>
    <cellStyle name="40% - Accent5 3 4 7 6" xfId="40434"/>
    <cellStyle name="40% - Accent5 3 4 8" xfId="5733"/>
    <cellStyle name="40% - Accent5 3 4 8 2" xfId="5734"/>
    <cellStyle name="40% - Accent5 3 4 9" xfId="5735"/>
    <cellStyle name="40% - Accent5 3 5" xfId="5736"/>
    <cellStyle name="40% - Accent5 3 5 10" xfId="40435"/>
    <cellStyle name="40% - Accent5 3 5 11" xfId="40436"/>
    <cellStyle name="40% - Accent5 3 5 2" xfId="5737"/>
    <cellStyle name="40% - Accent5 3 5 2 2" xfId="5738"/>
    <cellStyle name="40% - Accent5 3 5 2 2 2" xfId="5739"/>
    <cellStyle name="40% - Accent5 3 5 2 2 2 2" xfId="5740"/>
    <cellStyle name="40% - Accent5 3 5 2 2 3" xfId="5741"/>
    <cellStyle name="40% - Accent5 3 5 2 2 4" xfId="5742"/>
    <cellStyle name="40% - Accent5 3 5 2 2 5" xfId="40437"/>
    <cellStyle name="40% - Accent5 3 5 2 2 6" xfId="40438"/>
    <cellStyle name="40% - Accent5 3 5 2 3" xfId="5743"/>
    <cellStyle name="40% - Accent5 3 5 2 3 2" xfId="5744"/>
    <cellStyle name="40% - Accent5 3 5 2 4" xfId="5745"/>
    <cellStyle name="40% - Accent5 3 5 2 5" xfId="5746"/>
    <cellStyle name="40% - Accent5 3 5 2 6" xfId="40439"/>
    <cellStyle name="40% - Accent5 3 5 2 7" xfId="40440"/>
    <cellStyle name="40% - Accent5 3 5 3" xfId="5747"/>
    <cellStyle name="40% - Accent5 3 5 3 2" xfId="5748"/>
    <cellStyle name="40% - Accent5 3 5 3 2 2" xfId="5749"/>
    <cellStyle name="40% - Accent5 3 5 3 2 2 2" xfId="5750"/>
    <cellStyle name="40% - Accent5 3 5 3 2 3" xfId="5751"/>
    <cellStyle name="40% - Accent5 3 5 3 2 4" xfId="5752"/>
    <cellStyle name="40% - Accent5 3 5 3 2 5" xfId="40441"/>
    <cellStyle name="40% - Accent5 3 5 3 2 6" xfId="40442"/>
    <cellStyle name="40% - Accent5 3 5 3 3" xfId="5753"/>
    <cellStyle name="40% - Accent5 3 5 3 3 2" xfId="5754"/>
    <cellStyle name="40% - Accent5 3 5 3 4" xfId="5755"/>
    <cellStyle name="40% - Accent5 3 5 3 5" xfId="5756"/>
    <cellStyle name="40% - Accent5 3 5 3 6" xfId="40443"/>
    <cellStyle name="40% - Accent5 3 5 3 7" xfId="40444"/>
    <cellStyle name="40% - Accent5 3 5 4" xfId="5757"/>
    <cellStyle name="40% - Accent5 3 5 4 2" xfId="5758"/>
    <cellStyle name="40% - Accent5 3 5 4 2 2" xfId="5759"/>
    <cellStyle name="40% - Accent5 3 5 4 3" xfId="5760"/>
    <cellStyle name="40% - Accent5 3 5 4 4" xfId="5761"/>
    <cellStyle name="40% - Accent5 3 5 4 5" xfId="40445"/>
    <cellStyle name="40% - Accent5 3 5 4 6" xfId="40446"/>
    <cellStyle name="40% - Accent5 3 5 5" xfId="5762"/>
    <cellStyle name="40% - Accent5 3 5 5 2" xfId="5763"/>
    <cellStyle name="40% - Accent5 3 5 5 2 2" xfId="5764"/>
    <cellStyle name="40% - Accent5 3 5 5 3" xfId="5765"/>
    <cellStyle name="40% - Accent5 3 5 5 4" xfId="5766"/>
    <cellStyle name="40% - Accent5 3 5 5 5" xfId="40447"/>
    <cellStyle name="40% - Accent5 3 5 5 6" xfId="40448"/>
    <cellStyle name="40% - Accent5 3 5 6" xfId="5767"/>
    <cellStyle name="40% - Accent5 3 5 6 2" xfId="5768"/>
    <cellStyle name="40% - Accent5 3 5 6 2 2" xfId="5769"/>
    <cellStyle name="40% - Accent5 3 5 6 3" xfId="5770"/>
    <cellStyle name="40% - Accent5 3 5 6 4" xfId="5771"/>
    <cellStyle name="40% - Accent5 3 5 6 5" xfId="40449"/>
    <cellStyle name="40% - Accent5 3 5 6 6" xfId="40450"/>
    <cellStyle name="40% - Accent5 3 5 7" xfId="5772"/>
    <cellStyle name="40% - Accent5 3 5 7 2" xfId="5773"/>
    <cellStyle name="40% - Accent5 3 5 8" xfId="5774"/>
    <cellStyle name="40% - Accent5 3 5 9" xfId="5775"/>
    <cellStyle name="40% - Accent5 3 6" xfId="5776"/>
    <cellStyle name="40% - Accent5 3 6 2" xfId="5777"/>
    <cellStyle name="40% - Accent5 3 6 2 2" xfId="5778"/>
    <cellStyle name="40% - Accent5 3 6 2 2 2" xfId="5779"/>
    <cellStyle name="40% - Accent5 3 6 2 3" xfId="5780"/>
    <cellStyle name="40% - Accent5 3 6 2 4" xfId="5781"/>
    <cellStyle name="40% - Accent5 3 6 2 5" xfId="40451"/>
    <cellStyle name="40% - Accent5 3 6 2 6" xfId="40452"/>
    <cellStyle name="40% - Accent5 3 6 3" xfId="5782"/>
    <cellStyle name="40% - Accent5 3 6 3 2" xfId="5783"/>
    <cellStyle name="40% - Accent5 3 6 4" xfId="5784"/>
    <cellStyle name="40% - Accent5 3 6 5" xfId="5785"/>
    <cellStyle name="40% - Accent5 3 6 6" xfId="40453"/>
    <cellStyle name="40% - Accent5 3 6 7" xfId="40454"/>
    <cellStyle name="40% - Accent5 3 7" xfId="5786"/>
    <cellStyle name="40% - Accent5 3 7 2" xfId="5787"/>
    <cellStyle name="40% - Accent5 3 7 2 2" xfId="5788"/>
    <cellStyle name="40% - Accent5 3 7 2 2 2" xfId="5789"/>
    <cellStyle name="40% - Accent5 3 7 2 3" xfId="5790"/>
    <cellStyle name="40% - Accent5 3 7 2 4" xfId="5791"/>
    <cellStyle name="40% - Accent5 3 7 2 5" xfId="40455"/>
    <cellStyle name="40% - Accent5 3 7 2 6" xfId="40456"/>
    <cellStyle name="40% - Accent5 3 7 3" xfId="5792"/>
    <cellStyle name="40% - Accent5 3 7 3 2" xfId="5793"/>
    <cellStyle name="40% - Accent5 3 7 4" xfId="5794"/>
    <cellStyle name="40% - Accent5 3 7 5" xfId="5795"/>
    <cellStyle name="40% - Accent5 3 7 6" xfId="40457"/>
    <cellStyle name="40% - Accent5 3 7 7" xfId="40458"/>
    <cellStyle name="40% - Accent5 3 8" xfId="5796"/>
    <cellStyle name="40% - Accent5 3 8 2" xfId="5797"/>
    <cellStyle name="40% - Accent5 3 8 2 2" xfId="5798"/>
    <cellStyle name="40% - Accent5 3 8 3" xfId="5799"/>
    <cellStyle name="40% - Accent5 3 8 4" xfId="5800"/>
    <cellStyle name="40% - Accent5 3 8 5" xfId="40459"/>
    <cellStyle name="40% - Accent5 3 8 6" xfId="40460"/>
    <cellStyle name="40% - Accent5 3 9" xfId="5801"/>
    <cellStyle name="40% - Accent5 3 9 2" xfId="5802"/>
    <cellStyle name="40% - Accent5 3 9 2 2" xfId="5803"/>
    <cellStyle name="40% - Accent5 3 9 3" xfId="5804"/>
    <cellStyle name="40% - Accent5 3 9 4" xfId="5805"/>
    <cellStyle name="40% - Accent5 3 9 5" xfId="40461"/>
    <cellStyle name="40% - Accent5 3 9 6" xfId="40462"/>
    <cellStyle name="40% - Accent5 4" xfId="5806"/>
    <cellStyle name="40% - Accent5 4 10" xfId="5807"/>
    <cellStyle name="40% - Accent5 4 11" xfId="5808"/>
    <cellStyle name="40% - Accent5 4 12" xfId="40463"/>
    <cellStyle name="40% - Accent5 4 13" xfId="40464"/>
    <cellStyle name="40% - Accent5 4 2" xfId="5809"/>
    <cellStyle name="40% - Accent5 4 2 10" xfId="40465"/>
    <cellStyle name="40% - Accent5 4 2 2" xfId="5810"/>
    <cellStyle name="40% - Accent5 4 2 2 2" xfId="5811"/>
    <cellStyle name="40% - Accent5 4 2 2 2 2" xfId="5812"/>
    <cellStyle name="40% - Accent5 4 2 2 2 2 2" xfId="5813"/>
    <cellStyle name="40% - Accent5 4 2 2 2 2 3" xfId="40466"/>
    <cellStyle name="40% - Accent5 4 2 2 2 3" xfId="5814"/>
    <cellStyle name="40% - Accent5 4 2 2 2 4" xfId="40467"/>
    <cellStyle name="40% - Accent5 4 2 2 3" xfId="5815"/>
    <cellStyle name="40% - Accent5 4 2 2 3 2" xfId="5816"/>
    <cellStyle name="40% - Accent5 4 2 2 3 3" xfId="40468"/>
    <cellStyle name="40% - Accent5 4 2 2 4" xfId="5817"/>
    <cellStyle name="40% - Accent5 4 2 2 4 2" xfId="5818"/>
    <cellStyle name="40% - Accent5 4 2 2 4 2 2" xfId="5819"/>
    <cellStyle name="40% - Accent5 4 2 2 4 3" xfId="5820"/>
    <cellStyle name="40% - Accent5 4 2 2 4 4" xfId="5821"/>
    <cellStyle name="40% - Accent5 4 2 2 4 5" xfId="40469"/>
    <cellStyle name="40% - Accent5 4 2 2 4 6" xfId="40470"/>
    <cellStyle name="40% - Accent5 4 2 2 5" xfId="5822"/>
    <cellStyle name="40% - Accent5 4 2 2 5 2" xfId="5823"/>
    <cellStyle name="40% - Accent5 4 2 2 5 3" xfId="40471"/>
    <cellStyle name="40% - Accent5 4 2 2 6" xfId="5824"/>
    <cellStyle name="40% - Accent5 4 2 2 6 2" xfId="5825"/>
    <cellStyle name="40% - Accent5 4 2 2 7" xfId="5826"/>
    <cellStyle name="40% - Accent5 4 2 2 8" xfId="5827"/>
    <cellStyle name="40% - Accent5 4 2 2 9" xfId="40472"/>
    <cellStyle name="40% - Accent5 4 2 3" xfId="5828"/>
    <cellStyle name="40% - Accent5 4 2 3 2" xfId="5829"/>
    <cellStyle name="40% - Accent5 4 2 3 2 2" xfId="5830"/>
    <cellStyle name="40% - Accent5 4 2 3 2 3" xfId="40473"/>
    <cellStyle name="40% - Accent5 4 2 3 3" xfId="5831"/>
    <cellStyle name="40% - Accent5 4 2 3 4" xfId="40474"/>
    <cellStyle name="40% - Accent5 4 2 4" xfId="5832"/>
    <cellStyle name="40% - Accent5 4 2 4 2" xfId="5833"/>
    <cellStyle name="40% - Accent5 4 2 4 3" xfId="40475"/>
    <cellStyle name="40% - Accent5 4 2 5" xfId="5834"/>
    <cellStyle name="40% - Accent5 4 2 5 2" xfId="5835"/>
    <cellStyle name="40% - Accent5 4 2 5 2 2" xfId="5836"/>
    <cellStyle name="40% - Accent5 4 2 5 3" xfId="5837"/>
    <cellStyle name="40% - Accent5 4 2 5 4" xfId="5838"/>
    <cellStyle name="40% - Accent5 4 2 5 5" xfId="40476"/>
    <cellStyle name="40% - Accent5 4 2 5 6" xfId="40477"/>
    <cellStyle name="40% - Accent5 4 2 6" xfId="5839"/>
    <cellStyle name="40% - Accent5 4 2 6 2" xfId="5840"/>
    <cellStyle name="40% - Accent5 4 2 6 3" xfId="40478"/>
    <cellStyle name="40% - Accent5 4 2 7" xfId="5841"/>
    <cellStyle name="40% - Accent5 4 2 7 2" xfId="5842"/>
    <cellStyle name="40% - Accent5 4 2 8" xfId="5843"/>
    <cellStyle name="40% - Accent5 4 2 9" xfId="5844"/>
    <cellStyle name="40% - Accent5 4 3" xfId="5845"/>
    <cellStyle name="40% - Accent5 4 3 2" xfId="5846"/>
    <cellStyle name="40% - Accent5 4 3 3" xfId="5847"/>
    <cellStyle name="40% - Accent5 4 3 3 2" xfId="5848"/>
    <cellStyle name="40% - Accent5 4 3 3 2 2" xfId="5849"/>
    <cellStyle name="40% - Accent5 4 3 3 3" xfId="5850"/>
    <cellStyle name="40% - Accent5 4 3 3 4" xfId="5851"/>
    <cellStyle name="40% - Accent5 4 3 3 5" xfId="40479"/>
    <cellStyle name="40% - Accent5 4 3 3 6" xfId="40480"/>
    <cellStyle name="40% - Accent5 4 3 4" xfId="5852"/>
    <cellStyle name="40% - Accent5 4 3 4 2" xfId="5853"/>
    <cellStyle name="40% - Accent5 4 3 5" xfId="5854"/>
    <cellStyle name="40% - Accent5 4 3 6" xfId="5855"/>
    <cellStyle name="40% - Accent5 4 3 7" xfId="40481"/>
    <cellStyle name="40% - Accent5 4 3 8" xfId="40482"/>
    <cellStyle name="40% - Accent5 4 4" xfId="5856"/>
    <cellStyle name="40% - Accent5 4 4 2" xfId="5857"/>
    <cellStyle name="40% - Accent5 4 4 2 2" xfId="5858"/>
    <cellStyle name="40% - Accent5 4 4 2 3" xfId="40483"/>
    <cellStyle name="40% - Accent5 4 4 3" xfId="5859"/>
    <cellStyle name="40% - Accent5 4 4 3 2" xfId="5860"/>
    <cellStyle name="40% - Accent5 4 4 3 3" xfId="40484"/>
    <cellStyle name="40% - Accent5 4 4 4" xfId="5861"/>
    <cellStyle name="40% - Accent5 4 4 4 2" xfId="5862"/>
    <cellStyle name="40% - Accent5 4 4 4 3" xfId="40485"/>
    <cellStyle name="40% - Accent5 4 4 5" xfId="5863"/>
    <cellStyle name="40% - Accent5 4 4 6" xfId="40486"/>
    <cellStyle name="40% - Accent5 4 5" xfId="5864"/>
    <cellStyle name="40% - Accent5 4 6" xfId="5865"/>
    <cellStyle name="40% - Accent5 4 6 2" xfId="5866"/>
    <cellStyle name="40% - Accent5 4 6 2 2" xfId="5867"/>
    <cellStyle name="40% - Accent5 4 6 3" xfId="5868"/>
    <cellStyle name="40% - Accent5 4 6 4" xfId="5869"/>
    <cellStyle name="40% - Accent5 4 6 5" xfId="40487"/>
    <cellStyle name="40% - Accent5 4 6 6" xfId="40488"/>
    <cellStyle name="40% - Accent5 4 7" xfId="5870"/>
    <cellStyle name="40% - Accent5 4 7 2" xfId="5871"/>
    <cellStyle name="40% - Accent5 4 8" xfId="5872"/>
    <cellStyle name="40% - Accent5 4 8 2" xfId="5873"/>
    <cellStyle name="40% - Accent5 4 9" xfId="5874"/>
    <cellStyle name="40% - Accent5 5" xfId="5875"/>
    <cellStyle name="40% - Accent5 5 10" xfId="5876"/>
    <cellStyle name="40% - Accent5 5 11" xfId="40489"/>
    <cellStyle name="40% - Accent5 5 2" xfId="5877"/>
    <cellStyle name="40% - Accent5 5 2 10" xfId="40490"/>
    <cellStyle name="40% - Accent5 5 2 2" xfId="5878"/>
    <cellStyle name="40% - Accent5 5 2 2 2" xfId="5879"/>
    <cellStyle name="40% - Accent5 5 2 2 2 2" xfId="5880"/>
    <cellStyle name="40% - Accent5 5 2 2 2 2 2" xfId="5881"/>
    <cellStyle name="40% - Accent5 5 2 2 2 3" xfId="5882"/>
    <cellStyle name="40% - Accent5 5 2 2 2 4" xfId="5883"/>
    <cellStyle name="40% - Accent5 5 2 2 2 5" xfId="40491"/>
    <cellStyle name="40% - Accent5 5 2 2 2 6" xfId="40492"/>
    <cellStyle name="40% - Accent5 5 2 2 3" xfId="5884"/>
    <cellStyle name="40% - Accent5 5 2 2 3 2" xfId="5885"/>
    <cellStyle name="40% - Accent5 5 2 2 4" xfId="5886"/>
    <cellStyle name="40% - Accent5 5 2 2 5" xfId="5887"/>
    <cellStyle name="40% - Accent5 5 2 2 6" xfId="40493"/>
    <cellStyle name="40% - Accent5 5 2 2 7" xfId="40494"/>
    <cellStyle name="40% - Accent5 5 2 3" xfId="5888"/>
    <cellStyle name="40% - Accent5 5 2 3 2" xfId="5889"/>
    <cellStyle name="40% - Accent5 5 2 3 2 2" xfId="5890"/>
    <cellStyle name="40% - Accent5 5 2 3 2 3" xfId="40495"/>
    <cellStyle name="40% - Accent5 5 2 3 3" xfId="5891"/>
    <cellStyle name="40% - Accent5 5 2 3 4" xfId="40496"/>
    <cellStyle name="40% - Accent5 5 2 4" xfId="5892"/>
    <cellStyle name="40% - Accent5 5 2 4 2" xfId="5893"/>
    <cellStyle name="40% - Accent5 5 2 4 3" xfId="40497"/>
    <cellStyle name="40% - Accent5 5 2 5" xfId="5894"/>
    <cellStyle name="40% - Accent5 5 2 5 2" xfId="5895"/>
    <cellStyle name="40% - Accent5 5 2 5 2 2" xfId="5896"/>
    <cellStyle name="40% - Accent5 5 2 5 3" xfId="5897"/>
    <cellStyle name="40% - Accent5 5 2 5 4" xfId="5898"/>
    <cellStyle name="40% - Accent5 5 2 5 5" xfId="40498"/>
    <cellStyle name="40% - Accent5 5 2 5 6" xfId="40499"/>
    <cellStyle name="40% - Accent5 5 2 6" xfId="5899"/>
    <cellStyle name="40% - Accent5 5 2 6 2" xfId="5900"/>
    <cellStyle name="40% - Accent5 5 2 6 3" xfId="40500"/>
    <cellStyle name="40% - Accent5 5 2 7" xfId="5901"/>
    <cellStyle name="40% - Accent5 5 2 7 2" xfId="5902"/>
    <cellStyle name="40% - Accent5 5 2 8" xfId="5903"/>
    <cellStyle name="40% - Accent5 5 2 9" xfId="5904"/>
    <cellStyle name="40% - Accent5 5 3" xfId="5905"/>
    <cellStyle name="40% - Accent5 5 3 10" xfId="40501"/>
    <cellStyle name="40% - Accent5 5 3 2" xfId="5906"/>
    <cellStyle name="40% - Accent5 5 3 2 2" xfId="5907"/>
    <cellStyle name="40% - Accent5 5 3 2 2 2" xfId="5908"/>
    <cellStyle name="40% - Accent5 5 3 2 2 2 2" xfId="5909"/>
    <cellStyle name="40% - Accent5 5 3 2 2 3" xfId="5910"/>
    <cellStyle name="40% - Accent5 5 3 2 2 4" xfId="5911"/>
    <cellStyle name="40% - Accent5 5 3 2 2 5" xfId="40502"/>
    <cellStyle name="40% - Accent5 5 3 2 2 6" xfId="40503"/>
    <cellStyle name="40% - Accent5 5 3 2 3" xfId="5912"/>
    <cellStyle name="40% - Accent5 5 3 2 3 2" xfId="5913"/>
    <cellStyle name="40% - Accent5 5 3 2 4" xfId="5914"/>
    <cellStyle name="40% - Accent5 5 3 2 5" xfId="5915"/>
    <cellStyle name="40% - Accent5 5 3 2 6" xfId="40504"/>
    <cellStyle name="40% - Accent5 5 3 2 7" xfId="40505"/>
    <cellStyle name="40% - Accent5 5 3 3" xfId="5916"/>
    <cellStyle name="40% - Accent5 5 3 3 2" xfId="5917"/>
    <cellStyle name="40% - Accent5 5 3 3 2 2" xfId="5918"/>
    <cellStyle name="40% - Accent5 5 3 3 3" xfId="5919"/>
    <cellStyle name="40% - Accent5 5 3 3 4" xfId="5920"/>
    <cellStyle name="40% - Accent5 5 3 3 5" xfId="40506"/>
    <cellStyle name="40% - Accent5 5 3 3 6" xfId="40507"/>
    <cellStyle name="40% - Accent5 5 3 4" xfId="5921"/>
    <cellStyle name="40% - Accent5 5 3 4 2" xfId="5922"/>
    <cellStyle name="40% - Accent5 5 3 4 2 2" xfId="5923"/>
    <cellStyle name="40% - Accent5 5 3 4 3" xfId="5924"/>
    <cellStyle name="40% - Accent5 5 3 4 4" xfId="5925"/>
    <cellStyle name="40% - Accent5 5 3 4 5" xfId="40508"/>
    <cellStyle name="40% - Accent5 5 3 4 6" xfId="40509"/>
    <cellStyle name="40% - Accent5 5 3 5" xfId="5926"/>
    <cellStyle name="40% - Accent5 5 3 5 2" xfId="5927"/>
    <cellStyle name="40% - Accent5 5 3 5 2 2" xfId="5928"/>
    <cellStyle name="40% - Accent5 5 3 5 3" xfId="5929"/>
    <cellStyle name="40% - Accent5 5 3 5 4" xfId="5930"/>
    <cellStyle name="40% - Accent5 5 3 5 5" xfId="40510"/>
    <cellStyle name="40% - Accent5 5 3 5 6" xfId="40511"/>
    <cellStyle name="40% - Accent5 5 3 6" xfId="5931"/>
    <cellStyle name="40% - Accent5 5 3 6 2" xfId="5932"/>
    <cellStyle name="40% - Accent5 5 3 7" xfId="5933"/>
    <cellStyle name="40% - Accent5 5 3 8" xfId="5934"/>
    <cellStyle name="40% - Accent5 5 3 9" xfId="40512"/>
    <cellStyle name="40% - Accent5 5 4" xfId="5935"/>
    <cellStyle name="40% - Accent5 5 4 2" xfId="5936"/>
    <cellStyle name="40% - Accent5 5 4 2 2" xfId="5937"/>
    <cellStyle name="40% - Accent5 5 4 2 2 2" xfId="5938"/>
    <cellStyle name="40% - Accent5 5 4 2 3" xfId="5939"/>
    <cellStyle name="40% - Accent5 5 4 2 4" xfId="5940"/>
    <cellStyle name="40% - Accent5 5 4 2 5" xfId="40513"/>
    <cellStyle name="40% - Accent5 5 4 2 6" xfId="40514"/>
    <cellStyle name="40% - Accent5 5 4 3" xfId="5941"/>
    <cellStyle name="40% - Accent5 5 4 3 2" xfId="5942"/>
    <cellStyle name="40% - Accent5 5 4 4" xfId="5943"/>
    <cellStyle name="40% - Accent5 5 4 5" xfId="5944"/>
    <cellStyle name="40% - Accent5 5 4 6" xfId="40515"/>
    <cellStyle name="40% - Accent5 5 4 7" xfId="40516"/>
    <cellStyle name="40% - Accent5 5 5" xfId="5945"/>
    <cellStyle name="40% - Accent5 5 5 2" xfId="5946"/>
    <cellStyle name="40% - Accent5 5 5 2 2" xfId="5947"/>
    <cellStyle name="40% - Accent5 5 5 3" xfId="5948"/>
    <cellStyle name="40% - Accent5 5 5 4" xfId="5949"/>
    <cellStyle name="40% - Accent5 5 5 5" xfId="40517"/>
    <cellStyle name="40% - Accent5 5 5 6" xfId="40518"/>
    <cellStyle name="40% - Accent5 5 6" xfId="5950"/>
    <cellStyle name="40% - Accent5 5 6 2" xfId="5951"/>
    <cellStyle name="40% - Accent5 5 6 2 2" xfId="5952"/>
    <cellStyle name="40% - Accent5 5 6 3" xfId="5953"/>
    <cellStyle name="40% - Accent5 5 6 4" xfId="5954"/>
    <cellStyle name="40% - Accent5 5 6 5" xfId="40519"/>
    <cellStyle name="40% - Accent5 5 6 6" xfId="40520"/>
    <cellStyle name="40% - Accent5 5 7" xfId="5955"/>
    <cellStyle name="40% - Accent5 5 7 2" xfId="5956"/>
    <cellStyle name="40% - Accent5 5 7 2 2" xfId="5957"/>
    <cellStyle name="40% - Accent5 5 7 3" xfId="5958"/>
    <cellStyle name="40% - Accent5 5 7 4" xfId="5959"/>
    <cellStyle name="40% - Accent5 5 7 5" xfId="40521"/>
    <cellStyle name="40% - Accent5 5 7 6" xfId="40522"/>
    <cellStyle name="40% - Accent5 5 8" xfId="5960"/>
    <cellStyle name="40% - Accent5 5 8 2" xfId="5961"/>
    <cellStyle name="40% - Accent5 5 9" xfId="5962"/>
    <cellStyle name="40% - Accent5 6" xfId="5963"/>
    <cellStyle name="40% - Accent5 6 10" xfId="40523"/>
    <cellStyle name="40% - Accent5 6 11" xfId="40524"/>
    <cellStyle name="40% - Accent5 6 2" xfId="5964"/>
    <cellStyle name="40% - Accent5 6 2 2" xfId="5965"/>
    <cellStyle name="40% - Accent5 6 2 2 2" xfId="5966"/>
    <cellStyle name="40% - Accent5 6 2 2 2 2" xfId="5967"/>
    <cellStyle name="40% - Accent5 6 2 2 3" xfId="5968"/>
    <cellStyle name="40% - Accent5 6 2 2 4" xfId="5969"/>
    <cellStyle name="40% - Accent5 6 2 2 5" xfId="40525"/>
    <cellStyle name="40% - Accent5 6 2 2 6" xfId="40526"/>
    <cellStyle name="40% - Accent5 6 2 3" xfId="5970"/>
    <cellStyle name="40% - Accent5 6 2 3 2" xfId="5971"/>
    <cellStyle name="40% - Accent5 6 2 4" xfId="5972"/>
    <cellStyle name="40% - Accent5 6 2 5" xfId="5973"/>
    <cellStyle name="40% - Accent5 6 2 6" xfId="40527"/>
    <cellStyle name="40% - Accent5 6 2 7" xfId="40528"/>
    <cellStyle name="40% - Accent5 6 3" xfId="5974"/>
    <cellStyle name="40% - Accent5 6 3 2" xfId="5975"/>
    <cellStyle name="40% - Accent5 6 3 2 2" xfId="5976"/>
    <cellStyle name="40% - Accent5 6 3 2 2 2" xfId="5977"/>
    <cellStyle name="40% - Accent5 6 3 2 3" xfId="5978"/>
    <cellStyle name="40% - Accent5 6 3 2 4" xfId="5979"/>
    <cellStyle name="40% - Accent5 6 3 2 5" xfId="40529"/>
    <cellStyle name="40% - Accent5 6 3 2 6" xfId="40530"/>
    <cellStyle name="40% - Accent5 6 3 3" xfId="5980"/>
    <cellStyle name="40% - Accent5 6 3 3 2" xfId="5981"/>
    <cellStyle name="40% - Accent5 6 3 4" xfId="5982"/>
    <cellStyle name="40% - Accent5 6 3 5" xfId="5983"/>
    <cellStyle name="40% - Accent5 6 3 6" xfId="40531"/>
    <cellStyle name="40% - Accent5 6 3 7" xfId="40532"/>
    <cellStyle name="40% - Accent5 6 4" xfId="5984"/>
    <cellStyle name="40% - Accent5 6 4 2" xfId="5985"/>
    <cellStyle name="40% - Accent5 6 4 2 2" xfId="5986"/>
    <cellStyle name="40% - Accent5 6 4 3" xfId="5987"/>
    <cellStyle name="40% - Accent5 6 4 4" xfId="5988"/>
    <cellStyle name="40% - Accent5 6 4 5" xfId="40533"/>
    <cellStyle name="40% - Accent5 6 4 6" xfId="40534"/>
    <cellStyle name="40% - Accent5 6 5" xfId="5989"/>
    <cellStyle name="40% - Accent5 6 5 2" xfId="5990"/>
    <cellStyle name="40% - Accent5 6 5 2 2" xfId="5991"/>
    <cellStyle name="40% - Accent5 6 5 3" xfId="5992"/>
    <cellStyle name="40% - Accent5 6 5 4" xfId="5993"/>
    <cellStyle name="40% - Accent5 6 5 5" xfId="40535"/>
    <cellStyle name="40% - Accent5 6 5 6" xfId="40536"/>
    <cellStyle name="40% - Accent5 6 6" xfId="5994"/>
    <cellStyle name="40% - Accent5 6 6 2" xfId="5995"/>
    <cellStyle name="40% - Accent5 6 6 2 2" xfId="5996"/>
    <cellStyle name="40% - Accent5 6 6 3" xfId="5997"/>
    <cellStyle name="40% - Accent5 6 6 4" xfId="5998"/>
    <cellStyle name="40% - Accent5 6 6 5" xfId="40537"/>
    <cellStyle name="40% - Accent5 6 6 6" xfId="40538"/>
    <cellStyle name="40% - Accent5 6 7" xfId="5999"/>
    <cellStyle name="40% - Accent5 6 7 2" xfId="6000"/>
    <cellStyle name="40% - Accent5 6 8" xfId="6001"/>
    <cellStyle name="40% - Accent5 6 9" xfId="6002"/>
    <cellStyle name="40% - Accent5 7" xfId="6003"/>
    <cellStyle name="40% - Accent5 7 10" xfId="40539"/>
    <cellStyle name="40% - Accent5 7 11" xfId="40540"/>
    <cellStyle name="40% - Accent5 7 2" xfId="6004"/>
    <cellStyle name="40% - Accent5 7 2 2" xfId="6005"/>
    <cellStyle name="40% - Accent5 7 2 2 2" xfId="6006"/>
    <cellStyle name="40% - Accent5 7 2 2 2 2" xfId="6007"/>
    <cellStyle name="40% - Accent5 7 2 2 3" xfId="6008"/>
    <cellStyle name="40% - Accent5 7 2 2 4" xfId="6009"/>
    <cellStyle name="40% - Accent5 7 2 2 5" xfId="40541"/>
    <cellStyle name="40% - Accent5 7 2 2 6" xfId="40542"/>
    <cellStyle name="40% - Accent5 7 2 3" xfId="6010"/>
    <cellStyle name="40% - Accent5 7 2 3 2" xfId="6011"/>
    <cellStyle name="40% - Accent5 7 2 4" xfId="6012"/>
    <cellStyle name="40% - Accent5 7 2 5" xfId="6013"/>
    <cellStyle name="40% - Accent5 7 2 6" xfId="40543"/>
    <cellStyle name="40% - Accent5 7 2 7" xfId="40544"/>
    <cellStyle name="40% - Accent5 7 3" xfId="6014"/>
    <cellStyle name="40% - Accent5 7 3 2" xfId="6015"/>
    <cellStyle name="40% - Accent5 7 3 2 2" xfId="6016"/>
    <cellStyle name="40% - Accent5 7 3 2 2 2" xfId="6017"/>
    <cellStyle name="40% - Accent5 7 3 2 3" xfId="6018"/>
    <cellStyle name="40% - Accent5 7 3 2 4" xfId="6019"/>
    <cellStyle name="40% - Accent5 7 3 2 5" xfId="40545"/>
    <cellStyle name="40% - Accent5 7 3 2 6" xfId="40546"/>
    <cellStyle name="40% - Accent5 7 3 3" xfId="6020"/>
    <cellStyle name="40% - Accent5 7 3 3 2" xfId="6021"/>
    <cellStyle name="40% - Accent5 7 3 4" xfId="6022"/>
    <cellStyle name="40% - Accent5 7 3 5" xfId="6023"/>
    <cellStyle name="40% - Accent5 7 3 6" xfId="40547"/>
    <cellStyle name="40% - Accent5 7 3 7" xfId="40548"/>
    <cellStyle name="40% - Accent5 7 4" xfId="6024"/>
    <cellStyle name="40% - Accent5 7 4 2" xfId="6025"/>
    <cellStyle name="40% - Accent5 7 4 2 2" xfId="6026"/>
    <cellStyle name="40% - Accent5 7 4 3" xfId="6027"/>
    <cellStyle name="40% - Accent5 7 4 4" xfId="6028"/>
    <cellStyle name="40% - Accent5 7 4 5" xfId="40549"/>
    <cellStyle name="40% - Accent5 7 4 6" xfId="40550"/>
    <cellStyle name="40% - Accent5 7 5" xfId="6029"/>
    <cellStyle name="40% - Accent5 7 5 2" xfId="6030"/>
    <cellStyle name="40% - Accent5 7 5 2 2" xfId="6031"/>
    <cellStyle name="40% - Accent5 7 5 3" xfId="6032"/>
    <cellStyle name="40% - Accent5 7 5 4" xfId="6033"/>
    <cellStyle name="40% - Accent5 7 5 5" xfId="40551"/>
    <cellStyle name="40% - Accent5 7 5 6" xfId="40552"/>
    <cellStyle name="40% - Accent5 7 6" xfId="6034"/>
    <cellStyle name="40% - Accent5 7 6 2" xfId="6035"/>
    <cellStyle name="40% - Accent5 7 6 2 2" xfId="6036"/>
    <cellStyle name="40% - Accent5 7 6 3" xfId="6037"/>
    <cellStyle name="40% - Accent5 7 6 4" xfId="6038"/>
    <cellStyle name="40% - Accent5 7 6 5" xfId="40553"/>
    <cellStyle name="40% - Accent5 7 6 6" xfId="40554"/>
    <cellStyle name="40% - Accent5 7 7" xfId="6039"/>
    <cellStyle name="40% - Accent5 7 7 2" xfId="6040"/>
    <cellStyle name="40% - Accent5 7 8" xfId="6041"/>
    <cellStyle name="40% - Accent5 7 9" xfId="6042"/>
    <cellStyle name="40% - Accent5 8" xfId="6043"/>
    <cellStyle name="40% - Accent5 8 2" xfId="6044"/>
    <cellStyle name="40% - Accent5 8 2 2" xfId="6045"/>
    <cellStyle name="40% - Accent5 8 2 2 2" xfId="6046"/>
    <cellStyle name="40% - Accent5 8 2 3" xfId="6047"/>
    <cellStyle name="40% - Accent5 8 2 4" xfId="6048"/>
    <cellStyle name="40% - Accent5 8 2 5" xfId="40555"/>
    <cellStyle name="40% - Accent5 8 2 6" xfId="40556"/>
    <cellStyle name="40% - Accent5 8 3" xfId="6049"/>
    <cellStyle name="40% - Accent5 8 3 2" xfId="6050"/>
    <cellStyle name="40% - Accent5 8 4" xfId="6051"/>
    <cellStyle name="40% - Accent5 8 5" xfId="6052"/>
    <cellStyle name="40% - Accent5 8 6" xfId="40557"/>
    <cellStyle name="40% - Accent5 8 7" xfId="40558"/>
    <cellStyle name="40% - Accent5 9" xfId="6053"/>
    <cellStyle name="40% - Accent5 9 2" xfId="6054"/>
    <cellStyle name="40% - Accent5 9 2 2" xfId="6055"/>
    <cellStyle name="40% - Accent5 9 2 2 2" xfId="6056"/>
    <cellStyle name="40% - Accent5 9 2 3" xfId="6057"/>
    <cellStyle name="40% - Accent5 9 2 4" xfId="6058"/>
    <cellStyle name="40% - Accent5 9 2 5" xfId="40559"/>
    <cellStyle name="40% - Accent5 9 2 6" xfId="40560"/>
    <cellStyle name="40% - Accent5 9 3" xfId="6059"/>
    <cellStyle name="40% - Accent5 9 3 2" xfId="6060"/>
    <cellStyle name="40% - Accent5 9 4" xfId="6061"/>
    <cellStyle name="40% - Accent5 9 5" xfId="6062"/>
    <cellStyle name="40% - Accent5 9 6" xfId="40561"/>
    <cellStyle name="40% - Accent5 9 7" xfId="40562"/>
    <cellStyle name="40% - Accent6 10" xfId="6063"/>
    <cellStyle name="40% - Accent6 10 2" xfId="6064"/>
    <cellStyle name="40% - Accent6 10 2 2" xfId="6065"/>
    <cellStyle name="40% - Accent6 10 3" xfId="6066"/>
    <cellStyle name="40% - Accent6 10 4" xfId="6067"/>
    <cellStyle name="40% - Accent6 10 5" xfId="40563"/>
    <cellStyle name="40% - Accent6 10 6" xfId="40564"/>
    <cellStyle name="40% - Accent6 11" xfId="6068"/>
    <cellStyle name="40% - Accent6 11 2" xfId="6069"/>
    <cellStyle name="40% - Accent6 11 2 2" xfId="6070"/>
    <cellStyle name="40% - Accent6 11 3" xfId="6071"/>
    <cellStyle name="40% - Accent6 11 4" xfId="6072"/>
    <cellStyle name="40% - Accent6 11 5" xfId="40565"/>
    <cellStyle name="40% - Accent6 11 6" xfId="40566"/>
    <cellStyle name="40% - Accent6 12" xfId="6073"/>
    <cellStyle name="40% - Accent6 12 2" xfId="6074"/>
    <cellStyle name="40% - Accent6 12 2 2" xfId="6075"/>
    <cellStyle name="40% - Accent6 12 3" xfId="6076"/>
    <cellStyle name="40% - Accent6 12 4" xfId="6077"/>
    <cellStyle name="40% - Accent6 12 5" xfId="40567"/>
    <cellStyle name="40% - Accent6 12 6" xfId="40568"/>
    <cellStyle name="40% - Accent6 13" xfId="6078"/>
    <cellStyle name="40% - Accent6 13 2" xfId="6079"/>
    <cellStyle name="40% - Accent6 14" xfId="6080"/>
    <cellStyle name="40% - Accent6 14 2" xfId="6081"/>
    <cellStyle name="40% - Accent6 15" xfId="6082"/>
    <cellStyle name="40% - Accent6 2" xfId="6083"/>
    <cellStyle name="40% - Accent6 2 2" xfId="6084"/>
    <cellStyle name="40% - Accent6 2 2 2" xfId="6085"/>
    <cellStyle name="40% - Accent6 2 3" xfId="6086"/>
    <cellStyle name="40% - Accent6 2 3 2" xfId="6087"/>
    <cellStyle name="40% - Accent6 2 4" xfId="6088"/>
    <cellStyle name="40% - Accent6 2 4 2" xfId="6089"/>
    <cellStyle name="40% - Accent6 3" xfId="6090"/>
    <cellStyle name="40% - Accent6 3 10" xfId="6091"/>
    <cellStyle name="40% - Accent6 3 10 2" xfId="6092"/>
    <cellStyle name="40% - Accent6 3 10 2 2" xfId="6093"/>
    <cellStyle name="40% - Accent6 3 10 3" xfId="6094"/>
    <cellStyle name="40% - Accent6 3 10 4" xfId="6095"/>
    <cellStyle name="40% - Accent6 3 10 5" xfId="40569"/>
    <cellStyle name="40% - Accent6 3 10 6" xfId="40570"/>
    <cellStyle name="40% - Accent6 3 11" xfId="6096"/>
    <cellStyle name="40% - Accent6 3 11 2" xfId="6097"/>
    <cellStyle name="40% - Accent6 3 12" xfId="6098"/>
    <cellStyle name="40% - Accent6 3 12 2" xfId="6099"/>
    <cellStyle name="40% - Accent6 3 13" xfId="6100"/>
    <cellStyle name="40% - Accent6 3 14" xfId="6101"/>
    <cellStyle name="40% - Accent6 3 15" xfId="40571"/>
    <cellStyle name="40% - Accent6 3 2" xfId="6102"/>
    <cellStyle name="40% - Accent6 3 2 10" xfId="40572"/>
    <cellStyle name="40% - Accent6 3 2 2" xfId="6103"/>
    <cellStyle name="40% - Accent6 3 2 2 2" xfId="6104"/>
    <cellStyle name="40% - Accent6 3 2 2 2 2" xfId="6105"/>
    <cellStyle name="40% - Accent6 3 2 2 2 2 2" xfId="6106"/>
    <cellStyle name="40% - Accent6 3 2 2 2 2 2 2" xfId="6107"/>
    <cellStyle name="40% - Accent6 3 2 2 2 2 3" xfId="6108"/>
    <cellStyle name="40% - Accent6 3 2 2 2 2 4" xfId="6109"/>
    <cellStyle name="40% - Accent6 3 2 2 2 2 5" xfId="40573"/>
    <cellStyle name="40% - Accent6 3 2 2 2 2 6" xfId="40574"/>
    <cellStyle name="40% - Accent6 3 2 2 2 3" xfId="6110"/>
    <cellStyle name="40% - Accent6 3 2 2 2 3 2" xfId="6111"/>
    <cellStyle name="40% - Accent6 3 2 2 2 4" xfId="6112"/>
    <cellStyle name="40% - Accent6 3 2 2 2 5" xfId="6113"/>
    <cellStyle name="40% - Accent6 3 2 2 2 6" xfId="40575"/>
    <cellStyle name="40% - Accent6 3 2 2 2 7" xfId="40576"/>
    <cellStyle name="40% - Accent6 3 2 2 3" xfId="6114"/>
    <cellStyle name="40% - Accent6 3 2 2 3 2" xfId="6115"/>
    <cellStyle name="40% - Accent6 3 2 2 3 2 2" xfId="6116"/>
    <cellStyle name="40% - Accent6 3 2 2 3 3" xfId="6117"/>
    <cellStyle name="40% - Accent6 3 2 2 3 4" xfId="6118"/>
    <cellStyle name="40% - Accent6 3 2 2 3 5" xfId="40577"/>
    <cellStyle name="40% - Accent6 3 2 2 3 6" xfId="40578"/>
    <cellStyle name="40% - Accent6 3 2 2 4" xfId="6119"/>
    <cellStyle name="40% - Accent6 3 2 2 4 2" xfId="6120"/>
    <cellStyle name="40% - Accent6 3 2 2 5" xfId="6121"/>
    <cellStyle name="40% - Accent6 3 2 2 6" xfId="6122"/>
    <cellStyle name="40% - Accent6 3 2 2 7" xfId="40579"/>
    <cellStyle name="40% - Accent6 3 2 2 8" xfId="40580"/>
    <cellStyle name="40% - Accent6 3 2 3" xfId="6123"/>
    <cellStyle name="40% - Accent6 3 2 3 2" xfId="6124"/>
    <cellStyle name="40% - Accent6 3 2 3 2 2" xfId="6125"/>
    <cellStyle name="40% - Accent6 3 2 3 2 2 2" xfId="6126"/>
    <cellStyle name="40% - Accent6 3 2 3 2 3" xfId="6127"/>
    <cellStyle name="40% - Accent6 3 2 3 2 4" xfId="6128"/>
    <cellStyle name="40% - Accent6 3 2 3 2 5" xfId="40581"/>
    <cellStyle name="40% - Accent6 3 2 3 2 6" xfId="40582"/>
    <cellStyle name="40% - Accent6 3 2 3 3" xfId="6129"/>
    <cellStyle name="40% - Accent6 3 2 3 3 2" xfId="6130"/>
    <cellStyle name="40% - Accent6 3 2 3 4" xfId="6131"/>
    <cellStyle name="40% - Accent6 3 2 3 5" xfId="6132"/>
    <cellStyle name="40% - Accent6 3 2 3 6" xfId="40583"/>
    <cellStyle name="40% - Accent6 3 2 3 7" xfId="40584"/>
    <cellStyle name="40% - Accent6 3 2 4" xfId="6133"/>
    <cellStyle name="40% - Accent6 3 2 5" xfId="6134"/>
    <cellStyle name="40% - Accent6 3 2 5 2" xfId="6135"/>
    <cellStyle name="40% - Accent6 3 2 5 2 2" xfId="6136"/>
    <cellStyle name="40% - Accent6 3 2 5 3" xfId="6137"/>
    <cellStyle name="40% - Accent6 3 2 5 4" xfId="6138"/>
    <cellStyle name="40% - Accent6 3 2 5 5" xfId="40585"/>
    <cellStyle name="40% - Accent6 3 2 5 6" xfId="40586"/>
    <cellStyle name="40% - Accent6 3 2 6" xfId="6139"/>
    <cellStyle name="40% - Accent6 3 2 6 2" xfId="6140"/>
    <cellStyle name="40% - Accent6 3 2 7" xfId="6141"/>
    <cellStyle name="40% - Accent6 3 2 8" xfId="6142"/>
    <cellStyle name="40% - Accent6 3 2 9" xfId="6143"/>
    <cellStyle name="40% - Accent6 3 3" xfId="6144"/>
    <cellStyle name="40% - Accent6 3 3 10" xfId="6145"/>
    <cellStyle name="40% - Accent6 3 3 10 2" xfId="6146"/>
    <cellStyle name="40% - Accent6 3 3 11" xfId="6147"/>
    <cellStyle name="40% - Accent6 3 3 12" xfId="6148"/>
    <cellStyle name="40% - Accent6 3 3 13" xfId="6149"/>
    <cellStyle name="40% - Accent6 3 3 14" xfId="40587"/>
    <cellStyle name="40% - Accent6 3 3 2" xfId="6150"/>
    <cellStyle name="40% - Accent6 3 3 2 10" xfId="40588"/>
    <cellStyle name="40% - Accent6 3 3 2 11" xfId="40589"/>
    <cellStyle name="40% - Accent6 3 3 2 2" xfId="6151"/>
    <cellStyle name="40% - Accent6 3 3 2 2 10" xfId="40590"/>
    <cellStyle name="40% - Accent6 3 3 2 2 2" xfId="6152"/>
    <cellStyle name="40% - Accent6 3 3 2 2 2 2" xfId="6153"/>
    <cellStyle name="40% - Accent6 3 3 2 2 2 2 2" xfId="6154"/>
    <cellStyle name="40% - Accent6 3 3 2 2 2 2 3" xfId="40591"/>
    <cellStyle name="40% - Accent6 3 3 2 2 2 3" xfId="6155"/>
    <cellStyle name="40% - Accent6 3 3 2 2 2 4" xfId="40592"/>
    <cellStyle name="40% - Accent6 3 3 2 2 3" xfId="6156"/>
    <cellStyle name="40% - Accent6 3 3 2 2 3 2" xfId="6157"/>
    <cellStyle name="40% - Accent6 3 3 2 2 3 3" xfId="40593"/>
    <cellStyle name="40% - Accent6 3 3 2 2 4" xfId="6158"/>
    <cellStyle name="40% - Accent6 3 3 2 2 4 2" xfId="6159"/>
    <cellStyle name="40% - Accent6 3 3 2 2 4 2 2" xfId="6160"/>
    <cellStyle name="40% - Accent6 3 3 2 2 4 3" xfId="6161"/>
    <cellStyle name="40% - Accent6 3 3 2 2 4 4" xfId="6162"/>
    <cellStyle name="40% - Accent6 3 3 2 2 4 5" xfId="40594"/>
    <cellStyle name="40% - Accent6 3 3 2 2 4 6" xfId="40595"/>
    <cellStyle name="40% - Accent6 3 3 2 2 5" xfId="6163"/>
    <cellStyle name="40% - Accent6 3 3 2 2 5 2" xfId="6164"/>
    <cellStyle name="40% - Accent6 3 3 2 2 5 3" xfId="40596"/>
    <cellStyle name="40% - Accent6 3 3 2 2 6" xfId="6165"/>
    <cellStyle name="40% - Accent6 3 3 2 2 6 2" xfId="6166"/>
    <cellStyle name="40% - Accent6 3 3 2 2 7" xfId="6167"/>
    <cellStyle name="40% - Accent6 3 3 2 2 8" xfId="6168"/>
    <cellStyle name="40% - Accent6 3 3 2 2 9" xfId="40597"/>
    <cellStyle name="40% - Accent6 3 3 2 3" xfId="6169"/>
    <cellStyle name="40% - Accent6 3 3 2 3 2" xfId="6170"/>
    <cellStyle name="40% - Accent6 3 3 2 3 2 2" xfId="6171"/>
    <cellStyle name="40% - Accent6 3 3 2 3 2 3" xfId="40598"/>
    <cellStyle name="40% - Accent6 3 3 2 3 3" xfId="6172"/>
    <cellStyle name="40% - Accent6 3 3 2 3 4" xfId="40599"/>
    <cellStyle name="40% - Accent6 3 3 2 4" xfId="6173"/>
    <cellStyle name="40% - Accent6 3 3 2 4 2" xfId="6174"/>
    <cellStyle name="40% - Accent6 3 3 2 4 3" xfId="40600"/>
    <cellStyle name="40% - Accent6 3 3 2 5" xfId="6175"/>
    <cellStyle name="40% - Accent6 3 3 2 5 2" xfId="6176"/>
    <cellStyle name="40% - Accent6 3 3 2 5 2 2" xfId="6177"/>
    <cellStyle name="40% - Accent6 3 3 2 5 3" xfId="6178"/>
    <cellStyle name="40% - Accent6 3 3 2 5 4" xfId="6179"/>
    <cellStyle name="40% - Accent6 3 3 2 5 5" xfId="40601"/>
    <cellStyle name="40% - Accent6 3 3 2 5 6" xfId="40602"/>
    <cellStyle name="40% - Accent6 3 3 2 6" xfId="6180"/>
    <cellStyle name="40% - Accent6 3 3 2 6 2" xfId="6181"/>
    <cellStyle name="40% - Accent6 3 3 2 6 3" xfId="40603"/>
    <cellStyle name="40% - Accent6 3 3 2 7" xfId="6182"/>
    <cellStyle name="40% - Accent6 3 3 2 7 2" xfId="6183"/>
    <cellStyle name="40% - Accent6 3 3 2 8" xfId="6184"/>
    <cellStyle name="40% - Accent6 3 3 2 9" xfId="6185"/>
    <cellStyle name="40% - Accent6 3 3 3" xfId="6186"/>
    <cellStyle name="40% - Accent6 3 3 3 10" xfId="6187"/>
    <cellStyle name="40% - Accent6 3 3 3 11" xfId="40604"/>
    <cellStyle name="40% - Accent6 3 3 3 12" xfId="40605"/>
    <cellStyle name="40% - Accent6 3 3 3 2" xfId="6188"/>
    <cellStyle name="40% - Accent6 3 3 3 2 2" xfId="6189"/>
    <cellStyle name="40% - Accent6 3 3 3 2 2 2" xfId="6190"/>
    <cellStyle name="40% - Accent6 3 3 3 2 2 3" xfId="40606"/>
    <cellStyle name="40% - Accent6 3 3 3 2 3" xfId="6191"/>
    <cellStyle name="40% - Accent6 3 3 3 2 3 2" xfId="6192"/>
    <cellStyle name="40% - Accent6 3 3 3 2 3 3" xfId="40607"/>
    <cellStyle name="40% - Accent6 3 3 3 2 4" xfId="6193"/>
    <cellStyle name="40% - Accent6 3 3 3 2 4 2" xfId="6194"/>
    <cellStyle name="40% - Accent6 3 3 3 2 4 3" xfId="40608"/>
    <cellStyle name="40% - Accent6 3 3 3 2 5" xfId="6195"/>
    <cellStyle name="40% - Accent6 3 3 3 2 6" xfId="40609"/>
    <cellStyle name="40% - Accent6 3 3 3 3" xfId="6196"/>
    <cellStyle name="40% - Accent6 3 3 3 3 2" xfId="6197"/>
    <cellStyle name="40% - Accent6 3 3 3 3 2 2" xfId="6198"/>
    <cellStyle name="40% - Accent6 3 3 3 3 2 2 2" xfId="6199"/>
    <cellStyle name="40% - Accent6 3 3 3 3 2 3" xfId="6200"/>
    <cellStyle name="40% - Accent6 3 3 3 3 2 4" xfId="6201"/>
    <cellStyle name="40% - Accent6 3 3 3 3 2 5" xfId="40610"/>
    <cellStyle name="40% - Accent6 3 3 3 3 2 6" xfId="40611"/>
    <cellStyle name="40% - Accent6 3 3 3 3 3" xfId="6202"/>
    <cellStyle name="40% - Accent6 3 3 3 3 3 2" xfId="6203"/>
    <cellStyle name="40% - Accent6 3 3 3 3 3 2 2" xfId="6204"/>
    <cellStyle name="40% - Accent6 3 3 3 3 3 3" xfId="6205"/>
    <cellStyle name="40% - Accent6 3 3 3 3 3 4" xfId="6206"/>
    <cellStyle name="40% - Accent6 3 3 3 3 3 5" xfId="40612"/>
    <cellStyle name="40% - Accent6 3 3 3 3 3 6" xfId="40613"/>
    <cellStyle name="40% - Accent6 3 3 3 3 4" xfId="6207"/>
    <cellStyle name="40% - Accent6 3 3 3 3 4 2" xfId="6208"/>
    <cellStyle name="40% - Accent6 3 3 3 3 4 2 2" xfId="6209"/>
    <cellStyle name="40% - Accent6 3 3 3 3 4 3" xfId="6210"/>
    <cellStyle name="40% - Accent6 3 3 3 3 4 4" xfId="6211"/>
    <cellStyle name="40% - Accent6 3 3 3 3 4 5" xfId="40614"/>
    <cellStyle name="40% - Accent6 3 3 3 3 4 6" xfId="40615"/>
    <cellStyle name="40% - Accent6 3 3 3 3 5" xfId="6212"/>
    <cellStyle name="40% - Accent6 3 3 3 3 5 2" xfId="6213"/>
    <cellStyle name="40% - Accent6 3 3 3 3 6" xfId="6214"/>
    <cellStyle name="40% - Accent6 3 3 3 3 7" xfId="6215"/>
    <cellStyle name="40% - Accent6 3 3 3 3 8" xfId="40616"/>
    <cellStyle name="40% - Accent6 3 3 3 3 9" xfId="40617"/>
    <cellStyle name="40% - Accent6 3 3 3 4" xfId="6216"/>
    <cellStyle name="40% - Accent6 3 3 3 4 2" xfId="6217"/>
    <cellStyle name="40% - Accent6 3 3 3 4 2 2" xfId="6218"/>
    <cellStyle name="40% - Accent6 3 3 3 4 2 2 2" xfId="6219"/>
    <cellStyle name="40% - Accent6 3 3 3 4 2 3" xfId="6220"/>
    <cellStyle name="40% - Accent6 3 3 3 4 2 4" xfId="6221"/>
    <cellStyle name="40% - Accent6 3 3 3 4 2 5" xfId="40618"/>
    <cellStyle name="40% - Accent6 3 3 3 4 2 6" xfId="40619"/>
    <cellStyle name="40% - Accent6 3 3 3 4 3" xfId="6222"/>
    <cellStyle name="40% - Accent6 3 3 3 4 3 2" xfId="6223"/>
    <cellStyle name="40% - Accent6 3 3 3 4 4" xfId="6224"/>
    <cellStyle name="40% - Accent6 3 3 3 4 5" xfId="6225"/>
    <cellStyle name="40% - Accent6 3 3 3 4 6" xfId="40620"/>
    <cellStyle name="40% - Accent6 3 3 3 4 7" xfId="40621"/>
    <cellStyle name="40% - Accent6 3 3 3 5" xfId="6226"/>
    <cellStyle name="40% - Accent6 3 3 3 5 2" xfId="6227"/>
    <cellStyle name="40% - Accent6 3 3 3 5 2 2" xfId="6228"/>
    <cellStyle name="40% - Accent6 3 3 3 5 3" xfId="6229"/>
    <cellStyle name="40% - Accent6 3 3 3 5 4" xfId="6230"/>
    <cellStyle name="40% - Accent6 3 3 3 5 5" xfId="40622"/>
    <cellStyle name="40% - Accent6 3 3 3 5 6" xfId="40623"/>
    <cellStyle name="40% - Accent6 3 3 3 6" xfId="6231"/>
    <cellStyle name="40% - Accent6 3 3 3 6 2" xfId="6232"/>
    <cellStyle name="40% - Accent6 3 3 3 6 2 2" xfId="6233"/>
    <cellStyle name="40% - Accent6 3 3 3 6 3" xfId="6234"/>
    <cellStyle name="40% - Accent6 3 3 3 6 4" xfId="6235"/>
    <cellStyle name="40% - Accent6 3 3 3 6 5" xfId="40624"/>
    <cellStyle name="40% - Accent6 3 3 3 6 6" xfId="40625"/>
    <cellStyle name="40% - Accent6 3 3 3 7" xfId="6236"/>
    <cellStyle name="40% - Accent6 3 3 3 7 2" xfId="6237"/>
    <cellStyle name="40% - Accent6 3 3 3 7 2 2" xfId="6238"/>
    <cellStyle name="40% - Accent6 3 3 3 7 3" xfId="6239"/>
    <cellStyle name="40% - Accent6 3 3 3 7 4" xfId="6240"/>
    <cellStyle name="40% - Accent6 3 3 3 7 5" xfId="40626"/>
    <cellStyle name="40% - Accent6 3 3 3 7 6" xfId="40627"/>
    <cellStyle name="40% - Accent6 3 3 3 8" xfId="6241"/>
    <cellStyle name="40% - Accent6 3 3 3 8 2" xfId="6242"/>
    <cellStyle name="40% - Accent6 3 3 3 9" xfId="6243"/>
    <cellStyle name="40% - Accent6 3 3 4" xfId="6244"/>
    <cellStyle name="40% - Accent6 3 3 4 2" xfId="6245"/>
    <cellStyle name="40% - Accent6 3 3 4 2 2" xfId="6246"/>
    <cellStyle name="40% - Accent6 3 3 4 2 3" xfId="40628"/>
    <cellStyle name="40% - Accent6 3 3 4 3" xfId="6247"/>
    <cellStyle name="40% - Accent6 3 3 4 3 2" xfId="6248"/>
    <cellStyle name="40% - Accent6 3 3 4 3 3" xfId="40629"/>
    <cellStyle name="40% - Accent6 3 3 4 4" xfId="6249"/>
    <cellStyle name="40% - Accent6 3 3 4 4 2" xfId="6250"/>
    <cellStyle name="40% - Accent6 3 3 4 4 3" xfId="40630"/>
    <cellStyle name="40% - Accent6 3 3 4 5" xfId="6251"/>
    <cellStyle name="40% - Accent6 3 3 4 6" xfId="40631"/>
    <cellStyle name="40% - Accent6 3 3 5" xfId="6252"/>
    <cellStyle name="40% - Accent6 3 3 5 2" xfId="6253"/>
    <cellStyle name="40% - Accent6 3 3 5 2 2" xfId="6254"/>
    <cellStyle name="40% - Accent6 3 3 5 2 2 2" xfId="6255"/>
    <cellStyle name="40% - Accent6 3 3 5 2 3" xfId="6256"/>
    <cellStyle name="40% - Accent6 3 3 5 2 4" xfId="6257"/>
    <cellStyle name="40% - Accent6 3 3 5 2 5" xfId="40632"/>
    <cellStyle name="40% - Accent6 3 3 5 2 6" xfId="40633"/>
    <cellStyle name="40% - Accent6 3 3 5 3" xfId="6258"/>
    <cellStyle name="40% - Accent6 3 3 5 3 2" xfId="6259"/>
    <cellStyle name="40% - Accent6 3 3 5 3 2 2" xfId="6260"/>
    <cellStyle name="40% - Accent6 3 3 5 3 3" xfId="6261"/>
    <cellStyle name="40% - Accent6 3 3 5 3 4" xfId="6262"/>
    <cellStyle name="40% - Accent6 3 3 5 3 5" xfId="40634"/>
    <cellStyle name="40% - Accent6 3 3 5 3 6" xfId="40635"/>
    <cellStyle name="40% - Accent6 3 3 5 4" xfId="6263"/>
    <cellStyle name="40% - Accent6 3 3 5 4 2" xfId="6264"/>
    <cellStyle name="40% - Accent6 3 3 5 4 2 2" xfId="6265"/>
    <cellStyle name="40% - Accent6 3 3 5 4 3" xfId="6266"/>
    <cellStyle name="40% - Accent6 3 3 5 4 4" xfId="6267"/>
    <cellStyle name="40% - Accent6 3 3 5 4 5" xfId="40636"/>
    <cellStyle name="40% - Accent6 3 3 5 4 6" xfId="40637"/>
    <cellStyle name="40% - Accent6 3 3 5 5" xfId="6268"/>
    <cellStyle name="40% - Accent6 3 3 5 5 2" xfId="6269"/>
    <cellStyle name="40% - Accent6 3 3 5 6" xfId="6270"/>
    <cellStyle name="40% - Accent6 3 3 5 7" xfId="6271"/>
    <cellStyle name="40% - Accent6 3 3 5 8" xfId="40638"/>
    <cellStyle name="40% - Accent6 3 3 5 9" xfId="40639"/>
    <cellStyle name="40% - Accent6 3 3 6" xfId="6272"/>
    <cellStyle name="40% - Accent6 3 3 6 2" xfId="6273"/>
    <cellStyle name="40% - Accent6 3 3 6 2 2" xfId="6274"/>
    <cellStyle name="40% - Accent6 3 3 6 2 2 2" xfId="6275"/>
    <cellStyle name="40% - Accent6 3 3 6 2 3" xfId="6276"/>
    <cellStyle name="40% - Accent6 3 3 6 2 4" xfId="6277"/>
    <cellStyle name="40% - Accent6 3 3 6 2 5" xfId="40640"/>
    <cellStyle name="40% - Accent6 3 3 6 2 6" xfId="40641"/>
    <cellStyle name="40% - Accent6 3 3 6 3" xfId="6278"/>
    <cellStyle name="40% - Accent6 3 3 6 3 2" xfId="6279"/>
    <cellStyle name="40% - Accent6 3 3 6 4" xfId="6280"/>
    <cellStyle name="40% - Accent6 3 3 6 5" xfId="6281"/>
    <cellStyle name="40% - Accent6 3 3 6 6" xfId="40642"/>
    <cellStyle name="40% - Accent6 3 3 6 7" xfId="40643"/>
    <cellStyle name="40% - Accent6 3 3 7" xfId="6282"/>
    <cellStyle name="40% - Accent6 3 3 7 2" xfId="6283"/>
    <cellStyle name="40% - Accent6 3 3 7 2 2" xfId="6284"/>
    <cellStyle name="40% - Accent6 3 3 7 3" xfId="6285"/>
    <cellStyle name="40% - Accent6 3 3 7 4" xfId="6286"/>
    <cellStyle name="40% - Accent6 3 3 7 5" xfId="40644"/>
    <cellStyle name="40% - Accent6 3 3 7 6" xfId="40645"/>
    <cellStyle name="40% - Accent6 3 3 8" xfId="6287"/>
    <cellStyle name="40% - Accent6 3 3 8 2" xfId="6288"/>
    <cellStyle name="40% - Accent6 3 3 8 2 2" xfId="6289"/>
    <cellStyle name="40% - Accent6 3 3 8 3" xfId="6290"/>
    <cellStyle name="40% - Accent6 3 3 8 4" xfId="6291"/>
    <cellStyle name="40% - Accent6 3 3 8 5" xfId="40646"/>
    <cellStyle name="40% - Accent6 3 3 8 6" xfId="40647"/>
    <cellStyle name="40% - Accent6 3 3 9" xfId="6292"/>
    <cellStyle name="40% - Accent6 3 3 9 2" xfId="6293"/>
    <cellStyle name="40% - Accent6 3 3 9 2 2" xfId="6294"/>
    <cellStyle name="40% - Accent6 3 3 9 3" xfId="6295"/>
    <cellStyle name="40% - Accent6 3 3 9 4" xfId="6296"/>
    <cellStyle name="40% - Accent6 3 3 9 5" xfId="40648"/>
    <cellStyle name="40% - Accent6 3 3 9 6" xfId="40649"/>
    <cellStyle name="40% - Accent6 3 4" xfId="6297"/>
    <cellStyle name="40% - Accent6 3 4 10" xfId="6298"/>
    <cellStyle name="40% - Accent6 3 4 11" xfId="40650"/>
    <cellStyle name="40% - Accent6 3 4 12" xfId="40651"/>
    <cellStyle name="40% - Accent6 3 4 2" xfId="6299"/>
    <cellStyle name="40% - Accent6 3 4 2 10" xfId="40652"/>
    <cellStyle name="40% - Accent6 3 4 2 2" xfId="6300"/>
    <cellStyle name="40% - Accent6 3 4 2 2 2" xfId="6301"/>
    <cellStyle name="40% - Accent6 3 4 2 2 2 2" xfId="6302"/>
    <cellStyle name="40% - Accent6 3 4 2 2 2 3" xfId="40653"/>
    <cellStyle name="40% - Accent6 3 4 2 2 3" xfId="6303"/>
    <cellStyle name="40% - Accent6 3 4 2 2 4" xfId="40654"/>
    <cellStyle name="40% - Accent6 3 4 2 3" xfId="6304"/>
    <cellStyle name="40% - Accent6 3 4 2 3 2" xfId="6305"/>
    <cellStyle name="40% - Accent6 3 4 2 3 3" xfId="40655"/>
    <cellStyle name="40% - Accent6 3 4 2 4" xfId="6306"/>
    <cellStyle name="40% - Accent6 3 4 2 4 2" xfId="6307"/>
    <cellStyle name="40% - Accent6 3 4 2 4 2 2" xfId="6308"/>
    <cellStyle name="40% - Accent6 3 4 2 4 3" xfId="6309"/>
    <cellStyle name="40% - Accent6 3 4 2 4 4" xfId="6310"/>
    <cellStyle name="40% - Accent6 3 4 2 4 5" xfId="40656"/>
    <cellStyle name="40% - Accent6 3 4 2 4 6" xfId="40657"/>
    <cellStyle name="40% - Accent6 3 4 2 5" xfId="6311"/>
    <cellStyle name="40% - Accent6 3 4 2 5 2" xfId="6312"/>
    <cellStyle name="40% - Accent6 3 4 2 5 3" xfId="40658"/>
    <cellStyle name="40% - Accent6 3 4 2 6" xfId="6313"/>
    <cellStyle name="40% - Accent6 3 4 2 6 2" xfId="6314"/>
    <cellStyle name="40% - Accent6 3 4 2 7" xfId="6315"/>
    <cellStyle name="40% - Accent6 3 4 2 8" xfId="6316"/>
    <cellStyle name="40% - Accent6 3 4 2 9" xfId="40659"/>
    <cellStyle name="40% - Accent6 3 4 3" xfId="6317"/>
    <cellStyle name="40% - Accent6 3 4 3 2" xfId="6318"/>
    <cellStyle name="40% - Accent6 3 4 3 2 2" xfId="6319"/>
    <cellStyle name="40% - Accent6 3 4 3 2 2 2" xfId="6320"/>
    <cellStyle name="40% - Accent6 3 4 3 2 3" xfId="6321"/>
    <cellStyle name="40% - Accent6 3 4 3 2 4" xfId="6322"/>
    <cellStyle name="40% - Accent6 3 4 3 2 5" xfId="40660"/>
    <cellStyle name="40% - Accent6 3 4 3 2 6" xfId="40661"/>
    <cellStyle name="40% - Accent6 3 4 3 3" xfId="6323"/>
    <cellStyle name="40% - Accent6 3 4 3 3 2" xfId="6324"/>
    <cellStyle name="40% - Accent6 3 4 3 3 2 2" xfId="6325"/>
    <cellStyle name="40% - Accent6 3 4 3 3 3" xfId="6326"/>
    <cellStyle name="40% - Accent6 3 4 3 3 4" xfId="6327"/>
    <cellStyle name="40% - Accent6 3 4 3 3 5" xfId="40662"/>
    <cellStyle name="40% - Accent6 3 4 3 3 6" xfId="40663"/>
    <cellStyle name="40% - Accent6 3 4 3 4" xfId="6328"/>
    <cellStyle name="40% - Accent6 3 4 3 4 2" xfId="6329"/>
    <cellStyle name="40% - Accent6 3 4 3 4 2 2" xfId="6330"/>
    <cellStyle name="40% - Accent6 3 4 3 4 3" xfId="6331"/>
    <cellStyle name="40% - Accent6 3 4 3 4 4" xfId="6332"/>
    <cellStyle name="40% - Accent6 3 4 3 4 5" xfId="40664"/>
    <cellStyle name="40% - Accent6 3 4 3 4 6" xfId="40665"/>
    <cellStyle name="40% - Accent6 3 4 3 5" xfId="6333"/>
    <cellStyle name="40% - Accent6 3 4 3 5 2" xfId="6334"/>
    <cellStyle name="40% - Accent6 3 4 3 6" xfId="6335"/>
    <cellStyle name="40% - Accent6 3 4 3 7" xfId="6336"/>
    <cellStyle name="40% - Accent6 3 4 3 8" xfId="40666"/>
    <cellStyle name="40% - Accent6 3 4 3 9" xfId="40667"/>
    <cellStyle name="40% - Accent6 3 4 4" xfId="6337"/>
    <cellStyle name="40% - Accent6 3 4 4 2" xfId="6338"/>
    <cellStyle name="40% - Accent6 3 4 4 2 2" xfId="6339"/>
    <cellStyle name="40% - Accent6 3 4 4 2 2 2" xfId="6340"/>
    <cellStyle name="40% - Accent6 3 4 4 2 3" xfId="6341"/>
    <cellStyle name="40% - Accent6 3 4 4 2 4" xfId="6342"/>
    <cellStyle name="40% - Accent6 3 4 4 2 5" xfId="40668"/>
    <cellStyle name="40% - Accent6 3 4 4 2 6" xfId="40669"/>
    <cellStyle name="40% - Accent6 3 4 4 3" xfId="6343"/>
    <cellStyle name="40% - Accent6 3 4 4 3 2" xfId="6344"/>
    <cellStyle name="40% - Accent6 3 4 4 4" xfId="6345"/>
    <cellStyle name="40% - Accent6 3 4 4 5" xfId="6346"/>
    <cellStyle name="40% - Accent6 3 4 4 6" xfId="40670"/>
    <cellStyle name="40% - Accent6 3 4 4 7" xfId="40671"/>
    <cellStyle name="40% - Accent6 3 4 5" xfId="6347"/>
    <cellStyle name="40% - Accent6 3 4 5 2" xfId="6348"/>
    <cellStyle name="40% - Accent6 3 4 5 2 2" xfId="6349"/>
    <cellStyle name="40% - Accent6 3 4 5 3" xfId="6350"/>
    <cellStyle name="40% - Accent6 3 4 5 4" xfId="6351"/>
    <cellStyle name="40% - Accent6 3 4 5 5" xfId="40672"/>
    <cellStyle name="40% - Accent6 3 4 5 6" xfId="40673"/>
    <cellStyle name="40% - Accent6 3 4 6" xfId="6352"/>
    <cellStyle name="40% - Accent6 3 4 6 2" xfId="6353"/>
    <cellStyle name="40% - Accent6 3 4 6 2 2" xfId="6354"/>
    <cellStyle name="40% - Accent6 3 4 6 3" xfId="6355"/>
    <cellStyle name="40% - Accent6 3 4 6 4" xfId="6356"/>
    <cellStyle name="40% - Accent6 3 4 6 5" xfId="40674"/>
    <cellStyle name="40% - Accent6 3 4 6 6" xfId="40675"/>
    <cellStyle name="40% - Accent6 3 4 7" xfId="6357"/>
    <cellStyle name="40% - Accent6 3 4 7 2" xfId="6358"/>
    <cellStyle name="40% - Accent6 3 4 7 2 2" xfId="6359"/>
    <cellStyle name="40% - Accent6 3 4 7 3" xfId="6360"/>
    <cellStyle name="40% - Accent6 3 4 7 4" xfId="6361"/>
    <cellStyle name="40% - Accent6 3 4 7 5" xfId="40676"/>
    <cellStyle name="40% - Accent6 3 4 7 6" xfId="40677"/>
    <cellStyle name="40% - Accent6 3 4 8" xfId="6362"/>
    <cellStyle name="40% - Accent6 3 4 8 2" xfId="6363"/>
    <cellStyle name="40% - Accent6 3 4 9" xfId="6364"/>
    <cellStyle name="40% - Accent6 3 5" xfId="6365"/>
    <cellStyle name="40% - Accent6 3 5 10" xfId="40678"/>
    <cellStyle name="40% - Accent6 3 5 11" xfId="40679"/>
    <cellStyle name="40% - Accent6 3 5 2" xfId="6366"/>
    <cellStyle name="40% - Accent6 3 5 2 2" xfId="6367"/>
    <cellStyle name="40% - Accent6 3 5 2 2 2" xfId="6368"/>
    <cellStyle name="40% - Accent6 3 5 2 2 2 2" xfId="6369"/>
    <cellStyle name="40% - Accent6 3 5 2 2 3" xfId="6370"/>
    <cellStyle name="40% - Accent6 3 5 2 2 4" xfId="6371"/>
    <cellStyle name="40% - Accent6 3 5 2 2 5" xfId="40680"/>
    <cellStyle name="40% - Accent6 3 5 2 2 6" xfId="40681"/>
    <cellStyle name="40% - Accent6 3 5 2 3" xfId="6372"/>
    <cellStyle name="40% - Accent6 3 5 2 3 2" xfId="6373"/>
    <cellStyle name="40% - Accent6 3 5 2 4" xfId="6374"/>
    <cellStyle name="40% - Accent6 3 5 2 5" xfId="6375"/>
    <cellStyle name="40% - Accent6 3 5 2 6" xfId="40682"/>
    <cellStyle name="40% - Accent6 3 5 2 7" xfId="40683"/>
    <cellStyle name="40% - Accent6 3 5 3" xfId="6376"/>
    <cellStyle name="40% - Accent6 3 5 3 2" xfId="6377"/>
    <cellStyle name="40% - Accent6 3 5 3 2 2" xfId="6378"/>
    <cellStyle name="40% - Accent6 3 5 3 2 2 2" xfId="6379"/>
    <cellStyle name="40% - Accent6 3 5 3 2 3" xfId="6380"/>
    <cellStyle name="40% - Accent6 3 5 3 2 4" xfId="6381"/>
    <cellStyle name="40% - Accent6 3 5 3 2 5" xfId="40684"/>
    <cellStyle name="40% - Accent6 3 5 3 2 6" xfId="40685"/>
    <cellStyle name="40% - Accent6 3 5 3 3" xfId="6382"/>
    <cellStyle name="40% - Accent6 3 5 3 3 2" xfId="6383"/>
    <cellStyle name="40% - Accent6 3 5 3 4" xfId="6384"/>
    <cellStyle name="40% - Accent6 3 5 3 5" xfId="6385"/>
    <cellStyle name="40% - Accent6 3 5 3 6" xfId="40686"/>
    <cellStyle name="40% - Accent6 3 5 3 7" xfId="40687"/>
    <cellStyle name="40% - Accent6 3 5 4" xfId="6386"/>
    <cellStyle name="40% - Accent6 3 5 4 2" xfId="6387"/>
    <cellStyle name="40% - Accent6 3 5 4 2 2" xfId="6388"/>
    <cellStyle name="40% - Accent6 3 5 4 3" xfId="6389"/>
    <cellStyle name="40% - Accent6 3 5 4 4" xfId="6390"/>
    <cellStyle name="40% - Accent6 3 5 4 5" xfId="40688"/>
    <cellStyle name="40% - Accent6 3 5 4 6" xfId="40689"/>
    <cellStyle name="40% - Accent6 3 5 5" xfId="6391"/>
    <cellStyle name="40% - Accent6 3 5 5 2" xfId="6392"/>
    <cellStyle name="40% - Accent6 3 5 5 2 2" xfId="6393"/>
    <cellStyle name="40% - Accent6 3 5 5 3" xfId="6394"/>
    <cellStyle name="40% - Accent6 3 5 5 4" xfId="6395"/>
    <cellStyle name="40% - Accent6 3 5 5 5" xfId="40690"/>
    <cellStyle name="40% - Accent6 3 5 5 6" xfId="40691"/>
    <cellStyle name="40% - Accent6 3 5 6" xfId="6396"/>
    <cellStyle name="40% - Accent6 3 5 6 2" xfId="6397"/>
    <cellStyle name="40% - Accent6 3 5 6 2 2" xfId="6398"/>
    <cellStyle name="40% - Accent6 3 5 6 3" xfId="6399"/>
    <cellStyle name="40% - Accent6 3 5 6 4" xfId="6400"/>
    <cellStyle name="40% - Accent6 3 5 6 5" xfId="40692"/>
    <cellStyle name="40% - Accent6 3 5 6 6" xfId="40693"/>
    <cellStyle name="40% - Accent6 3 5 7" xfId="6401"/>
    <cellStyle name="40% - Accent6 3 5 7 2" xfId="6402"/>
    <cellStyle name="40% - Accent6 3 5 8" xfId="6403"/>
    <cellStyle name="40% - Accent6 3 5 9" xfId="6404"/>
    <cellStyle name="40% - Accent6 3 6" xfId="6405"/>
    <cellStyle name="40% - Accent6 3 6 2" xfId="6406"/>
    <cellStyle name="40% - Accent6 3 6 2 2" xfId="6407"/>
    <cellStyle name="40% - Accent6 3 6 2 2 2" xfId="6408"/>
    <cellStyle name="40% - Accent6 3 6 2 3" xfId="6409"/>
    <cellStyle name="40% - Accent6 3 6 2 4" xfId="6410"/>
    <cellStyle name="40% - Accent6 3 6 2 5" xfId="40694"/>
    <cellStyle name="40% - Accent6 3 6 2 6" xfId="40695"/>
    <cellStyle name="40% - Accent6 3 6 3" xfId="6411"/>
    <cellStyle name="40% - Accent6 3 6 3 2" xfId="6412"/>
    <cellStyle name="40% - Accent6 3 6 4" xfId="6413"/>
    <cellStyle name="40% - Accent6 3 6 5" xfId="6414"/>
    <cellStyle name="40% - Accent6 3 6 6" xfId="40696"/>
    <cellStyle name="40% - Accent6 3 6 7" xfId="40697"/>
    <cellStyle name="40% - Accent6 3 7" xfId="6415"/>
    <cellStyle name="40% - Accent6 3 7 2" xfId="6416"/>
    <cellStyle name="40% - Accent6 3 7 2 2" xfId="6417"/>
    <cellStyle name="40% - Accent6 3 7 2 2 2" xfId="6418"/>
    <cellStyle name="40% - Accent6 3 7 2 3" xfId="6419"/>
    <cellStyle name="40% - Accent6 3 7 2 4" xfId="6420"/>
    <cellStyle name="40% - Accent6 3 7 2 5" xfId="40698"/>
    <cellStyle name="40% - Accent6 3 7 2 6" xfId="40699"/>
    <cellStyle name="40% - Accent6 3 7 3" xfId="6421"/>
    <cellStyle name="40% - Accent6 3 7 3 2" xfId="6422"/>
    <cellStyle name="40% - Accent6 3 7 4" xfId="6423"/>
    <cellStyle name="40% - Accent6 3 7 5" xfId="6424"/>
    <cellStyle name="40% - Accent6 3 7 6" xfId="40700"/>
    <cellStyle name="40% - Accent6 3 7 7" xfId="40701"/>
    <cellStyle name="40% - Accent6 3 8" xfId="6425"/>
    <cellStyle name="40% - Accent6 3 8 2" xfId="6426"/>
    <cellStyle name="40% - Accent6 3 8 2 2" xfId="6427"/>
    <cellStyle name="40% - Accent6 3 8 3" xfId="6428"/>
    <cellStyle name="40% - Accent6 3 8 4" xfId="6429"/>
    <cellStyle name="40% - Accent6 3 8 5" xfId="40702"/>
    <cellStyle name="40% - Accent6 3 8 6" xfId="40703"/>
    <cellStyle name="40% - Accent6 3 9" xfId="6430"/>
    <cellStyle name="40% - Accent6 3 9 2" xfId="6431"/>
    <cellStyle name="40% - Accent6 3 9 2 2" xfId="6432"/>
    <cellStyle name="40% - Accent6 3 9 3" xfId="6433"/>
    <cellStyle name="40% - Accent6 3 9 4" xfId="6434"/>
    <cellStyle name="40% - Accent6 3 9 5" xfId="40704"/>
    <cellStyle name="40% - Accent6 3 9 6" xfId="40705"/>
    <cellStyle name="40% - Accent6 4" xfId="6435"/>
    <cellStyle name="40% - Accent6 4 10" xfId="6436"/>
    <cellStyle name="40% - Accent6 4 11" xfId="6437"/>
    <cellStyle name="40% - Accent6 4 12" xfId="40706"/>
    <cellStyle name="40% - Accent6 4 13" xfId="40707"/>
    <cellStyle name="40% - Accent6 4 2" xfId="6438"/>
    <cellStyle name="40% - Accent6 4 2 10" xfId="40708"/>
    <cellStyle name="40% - Accent6 4 2 11" xfId="40709"/>
    <cellStyle name="40% - Accent6 4 2 2" xfId="6439"/>
    <cellStyle name="40% - Accent6 4 2 2 10" xfId="40710"/>
    <cellStyle name="40% - Accent6 4 2 2 2" xfId="6440"/>
    <cellStyle name="40% - Accent6 4 2 2 2 2" xfId="6441"/>
    <cellStyle name="40% - Accent6 4 2 2 2 2 2" xfId="6442"/>
    <cellStyle name="40% - Accent6 4 2 2 2 2 3" xfId="40711"/>
    <cellStyle name="40% - Accent6 4 2 2 2 3" xfId="6443"/>
    <cellStyle name="40% - Accent6 4 2 2 2 4" xfId="40712"/>
    <cellStyle name="40% - Accent6 4 2 2 3" xfId="6444"/>
    <cellStyle name="40% - Accent6 4 2 2 3 2" xfId="6445"/>
    <cellStyle name="40% - Accent6 4 2 2 3 3" xfId="40713"/>
    <cellStyle name="40% - Accent6 4 2 2 4" xfId="6446"/>
    <cellStyle name="40% - Accent6 4 2 2 4 2" xfId="6447"/>
    <cellStyle name="40% - Accent6 4 2 2 4 2 2" xfId="6448"/>
    <cellStyle name="40% - Accent6 4 2 2 4 3" xfId="6449"/>
    <cellStyle name="40% - Accent6 4 2 2 4 4" xfId="6450"/>
    <cellStyle name="40% - Accent6 4 2 2 4 5" xfId="40714"/>
    <cellStyle name="40% - Accent6 4 2 2 4 6" xfId="40715"/>
    <cellStyle name="40% - Accent6 4 2 2 5" xfId="6451"/>
    <cellStyle name="40% - Accent6 4 2 2 5 2" xfId="6452"/>
    <cellStyle name="40% - Accent6 4 2 2 5 3" xfId="40716"/>
    <cellStyle name="40% - Accent6 4 2 2 6" xfId="6453"/>
    <cellStyle name="40% - Accent6 4 2 2 6 2" xfId="6454"/>
    <cellStyle name="40% - Accent6 4 2 2 7" xfId="6455"/>
    <cellStyle name="40% - Accent6 4 2 2 8" xfId="6456"/>
    <cellStyle name="40% - Accent6 4 2 2 9" xfId="40717"/>
    <cellStyle name="40% - Accent6 4 2 3" xfId="6457"/>
    <cellStyle name="40% - Accent6 4 2 3 2" xfId="6458"/>
    <cellStyle name="40% - Accent6 4 2 3 2 2" xfId="6459"/>
    <cellStyle name="40% - Accent6 4 2 3 2 3" xfId="40718"/>
    <cellStyle name="40% - Accent6 4 2 3 3" xfId="6460"/>
    <cellStyle name="40% - Accent6 4 2 3 4" xfId="40719"/>
    <cellStyle name="40% - Accent6 4 2 4" xfId="6461"/>
    <cellStyle name="40% - Accent6 4 2 4 2" xfId="6462"/>
    <cellStyle name="40% - Accent6 4 2 4 3" xfId="40720"/>
    <cellStyle name="40% - Accent6 4 2 5" xfId="6463"/>
    <cellStyle name="40% - Accent6 4 2 5 2" xfId="6464"/>
    <cellStyle name="40% - Accent6 4 2 5 2 2" xfId="6465"/>
    <cellStyle name="40% - Accent6 4 2 5 3" xfId="6466"/>
    <cellStyle name="40% - Accent6 4 2 5 4" xfId="6467"/>
    <cellStyle name="40% - Accent6 4 2 5 5" xfId="40721"/>
    <cellStyle name="40% - Accent6 4 2 5 6" xfId="40722"/>
    <cellStyle name="40% - Accent6 4 2 6" xfId="6468"/>
    <cellStyle name="40% - Accent6 4 2 6 2" xfId="6469"/>
    <cellStyle name="40% - Accent6 4 2 6 3" xfId="40723"/>
    <cellStyle name="40% - Accent6 4 2 7" xfId="6470"/>
    <cellStyle name="40% - Accent6 4 2 7 2" xfId="6471"/>
    <cellStyle name="40% - Accent6 4 2 8" xfId="6472"/>
    <cellStyle name="40% - Accent6 4 2 9" xfId="6473"/>
    <cellStyle name="40% - Accent6 4 3" xfId="6474"/>
    <cellStyle name="40% - Accent6 4 3 2" xfId="6475"/>
    <cellStyle name="40% - Accent6 4 3 3" xfId="6476"/>
    <cellStyle name="40% - Accent6 4 3 3 2" xfId="6477"/>
    <cellStyle name="40% - Accent6 4 3 3 2 2" xfId="6478"/>
    <cellStyle name="40% - Accent6 4 3 3 3" xfId="6479"/>
    <cellStyle name="40% - Accent6 4 3 3 4" xfId="6480"/>
    <cellStyle name="40% - Accent6 4 3 3 5" xfId="40724"/>
    <cellStyle name="40% - Accent6 4 3 3 6" xfId="40725"/>
    <cellStyle name="40% - Accent6 4 3 4" xfId="6481"/>
    <cellStyle name="40% - Accent6 4 3 4 2" xfId="6482"/>
    <cellStyle name="40% - Accent6 4 3 5" xfId="6483"/>
    <cellStyle name="40% - Accent6 4 3 6" xfId="6484"/>
    <cellStyle name="40% - Accent6 4 3 7" xfId="40726"/>
    <cellStyle name="40% - Accent6 4 3 8" xfId="40727"/>
    <cellStyle name="40% - Accent6 4 4" xfId="6485"/>
    <cellStyle name="40% - Accent6 4 4 2" xfId="6486"/>
    <cellStyle name="40% - Accent6 4 4 2 2" xfId="6487"/>
    <cellStyle name="40% - Accent6 4 4 2 3" xfId="40728"/>
    <cellStyle name="40% - Accent6 4 4 3" xfId="6488"/>
    <cellStyle name="40% - Accent6 4 4 3 2" xfId="6489"/>
    <cellStyle name="40% - Accent6 4 4 3 3" xfId="40729"/>
    <cellStyle name="40% - Accent6 4 4 4" xfId="6490"/>
    <cellStyle name="40% - Accent6 4 4 4 2" xfId="6491"/>
    <cellStyle name="40% - Accent6 4 4 4 3" xfId="40730"/>
    <cellStyle name="40% - Accent6 4 4 5" xfId="6492"/>
    <cellStyle name="40% - Accent6 4 4 6" xfId="40731"/>
    <cellStyle name="40% - Accent6 4 5" xfId="6493"/>
    <cellStyle name="40% - Accent6 4 6" xfId="6494"/>
    <cellStyle name="40% - Accent6 4 6 2" xfId="6495"/>
    <cellStyle name="40% - Accent6 4 6 2 2" xfId="6496"/>
    <cellStyle name="40% - Accent6 4 6 3" xfId="6497"/>
    <cellStyle name="40% - Accent6 4 6 4" xfId="6498"/>
    <cellStyle name="40% - Accent6 4 6 5" xfId="40732"/>
    <cellStyle name="40% - Accent6 4 6 6" xfId="40733"/>
    <cellStyle name="40% - Accent6 4 7" xfId="6499"/>
    <cellStyle name="40% - Accent6 4 7 2" xfId="6500"/>
    <cellStyle name="40% - Accent6 4 8" xfId="6501"/>
    <cellStyle name="40% - Accent6 4 8 2" xfId="6502"/>
    <cellStyle name="40% - Accent6 4 9" xfId="6503"/>
    <cellStyle name="40% - Accent6 5" xfId="6504"/>
    <cellStyle name="40% - Accent6 5 10" xfId="6505"/>
    <cellStyle name="40% - Accent6 5 11" xfId="40734"/>
    <cellStyle name="40% - Accent6 5 12" xfId="40735"/>
    <cellStyle name="40% - Accent6 5 2" xfId="6506"/>
    <cellStyle name="40% - Accent6 5 2 10" xfId="40736"/>
    <cellStyle name="40% - Accent6 5 2 11" xfId="40737"/>
    <cellStyle name="40% - Accent6 5 2 2" xfId="6507"/>
    <cellStyle name="40% - Accent6 5 2 2 2" xfId="6508"/>
    <cellStyle name="40% - Accent6 5 2 2 2 2" xfId="6509"/>
    <cellStyle name="40% - Accent6 5 2 2 2 2 2" xfId="6510"/>
    <cellStyle name="40% - Accent6 5 2 2 2 3" xfId="6511"/>
    <cellStyle name="40% - Accent6 5 2 2 2 4" xfId="6512"/>
    <cellStyle name="40% - Accent6 5 2 2 2 5" xfId="40738"/>
    <cellStyle name="40% - Accent6 5 2 2 2 6" xfId="40739"/>
    <cellStyle name="40% - Accent6 5 2 2 3" xfId="6513"/>
    <cellStyle name="40% - Accent6 5 2 2 3 2" xfId="6514"/>
    <cellStyle name="40% - Accent6 5 2 2 4" xfId="6515"/>
    <cellStyle name="40% - Accent6 5 2 2 5" xfId="6516"/>
    <cellStyle name="40% - Accent6 5 2 2 6" xfId="40740"/>
    <cellStyle name="40% - Accent6 5 2 2 7" xfId="40741"/>
    <cellStyle name="40% - Accent6 5 2 3" xfId="6517"/>
    <cellStyle name="40% - Accent6 5 2 3 2" xfId="6518"/>
    <cellStyle name="40% - Accent6 5 2 3 2 2" xfId="6519"/>
    <cellStyle name="40% - Accent6 5 2 3 2 3" xfId="40742"/>
    <cellStyle name="40% - Accent6 5 2 3 3" xfId="6520"/>
    <cellStyle name="40% - Accent6 5 2 3 4" xfId="40743"/>
    <cellStyle name="40% - Accent6 5 2 4" xfId="6521"/>
    <cellStyle name="40% - Accent6 5 2 4 2" xfId="6522"/>
    <cellStyle name="40% - Accent6 5 2 4 3" xfId="40744"/>
    <cellStyle name="40% - Accent6 5 2 5" xfId="6523"/>
    <cellStyle name="40% - Accent6 5 2 5 2" xfId="6524"/>
    <cellStyle name="40% - Accent6 5 2 5 2 2" xfId="6525"/>
    <cellStyle name="40% - Accent6 5 2 5 3" xfId="6526"/>
    <cellStyle name="40% - Accent6 5 2 5 4" xfId="6527"/>
    <cellStyle name="40% - Accent6 5 2 5 5" xfId="40745"/>
    <cellStyle name="40% - Accent6 5 2 5 6" xfId="40746"/>
    <cellStyle name="40% - Accent6 5 2 6" xfId="6528"/>
    <cellStyle name="40% - Accent6 5 2 6 2" xfId="6529"/>
    <cellStyle name="40% - Accent6 5 2 6 3" xfId="40747"/>
    <cellStyle name="40% - Accent6 5 2 7" xfId="6530"/>
    <cellStyle name="40% - Accent6 5 2 7 2" xfId="6531"/>
    <cellStyle name="40% - Accent6 5 2 8" xfId="6532"/>
    <cellStyle name="40% - Accent6 5 2 9" xfId="6533"/>
    <cellStyle name="40% - Accent6 5 3" xfId="6534"/>
    <cellStyle name="40% - Accent6 5 3 10" xfId="40748"/>
    <cellStyle name="40% - Accent6 5 3 2" xfId="6535"/>
    <cellStyle name="40% - Accent6 5 3 2 2" xfId="6536"/>
    <cellStyle name="40% - Accent6 5 3 2 2 2" xfId="6537"/>
    <cellStyle name="40% - Accent6 5 3 2 2 2 2" xfId="6538"/>
    <cellStyle name="40% - Accent6 5 3 2 2 3" xfId="6539"/>
    <cellStyle name="40% - Accent6 5 3 2 2 4" xfId="6540"/>
    <cellStyle name="40% - Accent6 5 3 2 2 5" xfId="40749"/>
    <cellStyle name="40% - Accent6 5 3 2 2 6" xfId="40750"/>
    <cellStyle name="40% - Accent6 5 3 2 3" xfId="6541"/>
    <cellStyle name="40% - Accent6 5 3 2 3 2" xfId="6542"/>
    <cellStyle name="40% - Accent6 5 3 2 4" xfId="6543"/>
    <cellStyle name="40% - Accent6 5 3 2 5" xfId="6544"/>
    <cellStyle name="40% - Accent6 5 3 2 6" xfId="40751"/>
    <cellStyle name="40% - Accent6 5 3 2 7" xfId="40752"/>
    <cellStyle name="40% - Accent6 5 3 3" xfId="6545"/>
    <cellStyle name="40% - Accent6 5 3 3 2" xfId="6546"/>
    <cellStyle name="40% - Accent6 5 3 3 2 2" xfId="6547"/>
    <cellStyle name="40% - Accent6 5 3 3 3" xfId="6548"/>
    <cellStyle name="40% - Accent6 5 3 3 4" xfId="6549"/>
    <cellStyle name="40% - Accent6 5 3 3 5" xfId="40753"/>
    <cellStyle name="40% - Accent6 5 3 3 6" xfId="40754"/>
    <cellStyle name="40% - Accent6 5 3 4" xfId="6550"/>
    <cellStyle name="40% - Accent6 5 3 4 2" xfId="6551"/>
    <cellStyle name="40% - Accent6 5 3 4 2 2" xfId="6552"/>
    <cellStyle name="40% - Accent6 5 3 4 3" xfId="6553"/>
    <cellStyle name="40% - Accent6 5 3 4 4" xfId="6554"/>
    <cellStyle name="40% - Accent6 5 3 4 5" xfId="40755"/>
    <cellStyle name="40% - Accent6 5 3 4 6" xfId="40756"/>
    <cellStyle name="40% - Accent6 5 3 5" xfId="6555"/>
    <cellStyle name="40% - Accent6 5 3 5 2" xfId="6556"/>
    <cellStyle name="40% - Accent6 5 3 5 2 2" xfId="6557"/>
    <cellStyle name="40% - Accent6 5 3 5 3" xfId="6558"/>
    <cellStyle name="40% - Accent6 5 3 5 4" xfId="6559"/>
    <cellStyle name="40% - Accent6 5 3 5 5" xfId="40757"/>
    <cellStyle name="40% - Accent6 5 3 5 6" xfId="40758"/>
    <cellStyle name="40% - Accent6 5 3 6" xfId="6560"/>
    <cellStyle name="40% - Accent6 5 3 6 2" xfId="6561"/>
    <cellStyle name="40% - Accent6 5 3 7" xfId="6562"/>
    <cellStyle name="40% - Accent6 5 3 8" xfId="6563"/>
    <cellStyle name="40% - Accent6 5 3 9" xfId="40759"/>
    <cellStyle name="40% - Accent6 5 4" xfId="6564"/>
    <cellStyle name="40% - Accent6 5 4 2" xfId="6565"/>
    <cellStyle name="40% - Accent6 5 4 2 2" xfId="6566"/>
    <cellStyle name="40% - Accent6 5 4 2 2 2" xfId="6567"/>
    <cellStyle name="40% - Accent6 5 4 2 3" xfId="6568"/>
    <cellStyle name="40% - Accent6 5 4 2 4" xfId="6569"/>
    <cellStyle name="40% - Accent6 5 4 2 5" xfId="40760"/>
    <cellStyle name="40% - Accent6 5 4 2 6" xfId="40761"/>
    <cellStyle name="40% - Accent6 5 4 3" xfId="6570"/>
    <cellStyle name="40% - Accent6 5 4 3 2" xfId="6571"/>
    <cellStyle name="40% - Accent6 5 4 4" xfId="6572"/>
    <cellStyle name="40% - Accent6 5 4 5" xfId="6573"/>
    <cellStyle name="40% - Accent6 5 4 6" xfId="40762"/>
    <cellStyle name="40% - Accent6 5 4 7" xfId="40763"/>
    <cellStyle name="40% - Accent6 5 5" xfId="6574"/>
    <cellStyle name="40% - Accent6 5 5 2" xfId="6575"/>
    <cellStyle name="40% - Accent6 5 5 2 2" xfId="6576"/>
    <cellStyle name="40% - Accent6 5 5 3" xfId="6577"/>
    <cellStyle name="40% - Accent6 5 5 4" xfId="6578"/>
    <cellStyle name="40% - Accent6 5 5 5" xfId="40764"/>
    <cellStyle name="40% - Accent6 5 5 6" xfId="40765"/>
    <cellStyle name="40% - Accent6 5 6" xfId="6579"/>
    <cellStyle name="40% - Accent6 5 6 2" xfId="6580"/>
    <cellStyle name="40% - Accent6 5 6 2 2" xfId="6581"/>
    <cellStyle name="40% - Accent6 5 6 3" xfId="6582"/>
    <cellStyle name="40% - Accent6 5 6 4" xfId="6583"/>
    <cellStyle name="40% - Accent6 5 6 5" xfId="40766"/>
    <cellStyle name="40% - Accent6 5 6 6" xfId="40767"/>
    <cellStyle name="40% - Accent6 5 7" xfId="6584"/>
    <cellStyle name="40% - Accent6 5 7 2" xfId="6585"/>
    <cellStyle name="40% - Accent6 5 7 2 2" xfId="6586"/>
    <cellStyle name="40% - Accent6 5 7 3" xfId="6587"/>
    <cellStyle name="40% - Accent6 5 7 4" xfId="6588"/>
    <cellStyle name="40% - Accent6 5 7 5" xfId="40768"/>
    <cellStyle name="40% - Accent6 5 7 6" xfId="40769"/>
    <cellStyle name="40% - Accent6 5 8" xfId="6589"/>
    <cellStyle name="40% - Accent6 5 8 2" xfId="6590"/>
    <cellStyle name="40% - Accent6 5 9" xfId="6591"/>
    <cellStyle name="40% - Accent6 6" xfId="6592"/>
    <cellStyle name="40% - Accent6 6 10" xfId="40770"/>
    <cellStyle name="40% - Accent6 6 11" xfId="40771"/>
    <cellStyle name="40% - Accent6 6 2" xfId="6593"/>
    <cellStyle name="40% - Accent6 6 2 2" xfId="6594"/>
    <cellStyle name="40% - Accent6 6 2 2 2" xfId="6595"/>
    <cellStyle name="40% - Accent6 6 2 2 2 2" xfId="6596"/>
    <cellStyle name="40% - Accent6 6 2 2 3" xfId="6597"/>
    <cellStyle name="40% - Accent6 6 2 2 4" xfId="6598"/>
    <cellStyle name="40% - Accent6 6 2 2 5" xfId="40772"/>
    <cellStyle name="40% - Accent6 6 2 2 6" xfId="40773"/>
    <cellStyle name="40% - Accent6 6 2 3" xfId="6599"/>
    <cellStyle name="40% - Accent6 6 2 3 2" xfId="6600"/>
    <cellStyle name="40% - Accent6 6 2 4" xfId="6601"/>
    <cellStyle name="40% - Accent6 6 2 5" xfId="6602"/>
    <cellStyle name="40% - Accent6 6 2 6" xfId="40774"/>
    <cellStyle name="40% - Accent6 6 2 7" xfId="40775"/>
    <cellStyle name="40% - Accent6 6 3" xfId="6603"/>
    <cellStyle name="40% - Accent6 6 3 2" xfId="6604"/>
    <cellStyle name="40% - Accent6 6 3 2 2" xfId="6605"/>
    <cellStyle name="40% - Accent6 6 3 2 2 2" xfId="6606"/>
    <cellStyle name="40% - Accent6 6 3 2 3" xfId="6607"/>
    <cellStyle name="40% - Accent6 6 3 2 4" xfId="6608"/>
    <cellStyle name="40% - Accent6 6 3 2 5" xfId="40776"/>
    <cellStyle name="40% - Accent6 6 3 2 6" xfId="40777"/>
    <cellStyle name="40% - Accent6 6 3 3" xfId="6609"/>
    <cellStyle name="40% - Accent6 6 3 3 2" xfId="6610"/>
    <cellStyle name="40% - Accent6 6 3 4" xfId="6611"/>
    <cellStyle name="40% - Accent6 6 3 5" xfId="6612"/>
    <cellStyle name="40% - Accent6 6 3 6" xfId="40778"/>
    <cellStyle name="40% - Accent6 6 3 7" xfId="40779"/>
    <cellStyle name="40% - Accent6 6 4" xfId="6613"/>
    <cellStyle name="40% - Accent6 6 4 2" xfId="6614"/>
    <cellStyle name="40% - Accent6 6 4 2 2" xfId="6615"/>
    <cellStyle name="40% - Accent6 6 4 3" xfId="6616"/>
    <cellStyle name="40% - Accent6 6 4 4" xfId="6617"/>
    <cellStyle name="40% - Accent6 6 4 5" xfId="40780"/>
    <cellStyle name="40% - Accent6 6 4 6" xfId="40781"/>
    <cellStyle name="40% - Accent6 6 5" xfId="6618"/>
    <cellStyle name="40% - Accent6 6 5 2" xfId="6619"/>
    <cellStyle name="40% - Accent6 6 5 2 2" xfId="6620"/>
    <cellStyle name="40% - Accent6 6 5 3" xfId="6621"/>
    <cellStyle name="40% - Accent6 6 5 4" xfId="6622"/>
    <cellStyle name="40% - Accent6 6 5 5" xfId="40782"/>
    <cellStyle name="40% - Accent6 6 5 6" xfId="40783"/>
    <cellStyle name="40% - Accent6 6 6" xfId="6623"/>
    <cellStyle name="40% - Accent6 6 6 2" xfId="6624"/>
    <cellStyle name="40% - Accent6 6 6 2 2" xfId="6625"/>
    <cellStyle name="40% - Accent6 6 6 3" xfId="6626"/>
    <cellStyle name="40% - Accent6 6 6 4" xfId="6627"/>
    <cellStyle name="40% - Accent6 6 6 5" xfId="40784"/>
    <cellStyle name="40% - Accent6 6 6 6" xfId="40785"/>
    <cellStyle name="40% - Accent6 6 7" xfId="6628"/>
    <cellStyle name="40% - Accent6 6 7 2" xfId="6629"/>
    <cellStyle name="40% - Accent6 6 8" xfId="6630"/>
    <cellStyle name="40% - Accent6 6 9" xfId="6631"/>
    <cellStyle name="40% - Accent6 7" xfId="6632"/>
    <cellStyle name="40% - Accent6 7 10" xfId="40786"/>
    <cellStyle name="40% - Accent6 7 11" xfId="40787"/>
    <cellStyle name="40% - Accent6 7 2" xfId="6633"/>
    <cellStyle name="40% - Accent6 7 2 2" xfId="6634"/>
    <cellStyle name="40% - Accent6 7 2 2 2" xfId="6635"/>
    <cellStyle name="40% - Accent6 7 2 2 2 2" xfId="6636"/>
    <cellStyle name="40% - Accent6 7 2 2 3" xfId="6637"/>
    <cellStyle name="40% - Accent6 7 2 2 4" xfId="6638"/>
    <cellStyle name="40% - Accent6 7 2 2 5" xfId="40788"/>
    <cellStyle name="40% - Accent6 7 2 2 6" xfId="40789"/>
    <cellStyle name="40% - Accent6 7 2 3" xfId="6639"/>
    <cellStyle name="40% - Accent6 7 2 3 2" xfId="6640"/>
    <cellStyle name="40% - Accent6 7 2 4" xfId="6641"/>
    <cellStyle name="40% - Accent6 7 2 5" xfId="6642"/>
    <cellStyle name="40% - Accent6 7 2 6" xfId="40790"/>
    <cellStyle name="40% - Accent6 7 2 7" xfId="40791"/>
    <cellStyle name="40% - Accent6 7 3" xfId="6643"/>
    <cellStyle name="40% - Accent6 7 3 2" xfId="6644"/>
    <cellStyle name="40% - Accent6 7 3 2 2" xfId="6645"/>
    <cellStyle name="40% - Accent6 7 3 2 2 2" xfId="6646"/>
    <cellStyle name="40% - Accent6 7 3 2 3" xfId="6647"/>
    <cellStyle name="40% - Accent6 7 3 2 4" xfId="6648"/>
    <cellStyle name="40% - Accent6 7 3 2 5" xfId="40792"/>
    <cellStyle name="40% - Accent6 7 3 2 6" xfId="40793"/>
    <cellStyle name="40% - Accent6 7 3 3" xfId="6649"/>
    <cellStyle name="40% - Accent6 7 3 3 2" xfId="6650"/>
    <cellStyle name="40% - Accent6 7 3 4" xfId="6651"/>
    <cellStyle name="40% - Accent6 7 3 5" xfId="6652"/>
    <cellStyle name="40% - Accent6 7 3 6" xfId="40794"/>
    <cellStyle name="40% - Accent6 7 3 7" xfId="40795"/>
    <cellStyle name="40% - Accent6 7 4" xfId="6653"/>
    <cellStyle name="40% - Accent6 7 4 2" xfId="6654"/>
    <cellStyle name="40% - Accent6 7 4 2 2" xfId="6655"/>
    <cellStyle name="40% - Accent6 7 4 3" xfId="6656"/>
    <cellStyle name="40% - Accent6 7 4 4" xfId="6657"/>
    <cellStyle name="40% - Accent6 7 4 5" xfId="40796"/>
    <cellStyle name="40% - Accent6 7 4 6" xfId="40797"/>
    <cellStyle name="40% - Accent6 7 5" xfId="6658"/>
    <cellStyle name="40% - Accent6 7 5 2" xfId="6659"/>
    <cellStyle name="40% - Accent6 7 5 2 2" xfId="6660"/>
    <cellStyle name="40% - Accent6 7 5 3" xfId="6661"/>
    <cellStyle name="40% - Accent6 7 5 4" xfId="6662"/>
    <cellStyle name="40% - Accent6 7 5 5" xfId="40798"/>
    <cellStyle name="40% - Accent6 7 5 6" xfId="40799"/>
    <cellStyle name="40% - Accent6 7 6" xfId="6663"/>
    <cellStyle name="40% - Accent6 7 6 2" xfId="6664"/>
    <cellStyle name="40% - Accent6 7 6 2 2" xfId="6665"/>
    <cellStyle name="40% - Accent6 7 6 3" xfId="6666"/>
    <cellStyle name="40% - Accent6 7 6 4" xfId="6667"/>
    <cellStyle name="40% - Accent6 7 6 5" xfId="40800"/>
    <cellStyle name="40% - Accent6 7 6 6" xfId="40801"/>
    <cellStyle name="40% - Accent6 7 7" xfId="6668"/>
    <cellStyle name="40% - Accent6 7 7 2" xfId="6669"/>
    <cellStyle name="40% - Accent6 7 8" xfId="6670"/>
    <cellStyle name="40% - Accent6 7 9" xfId="6671"/>
    <cellStyle name="40% - Accent6 8" xfId="6672"/>
    <cellStyle name="40% - Accent6 8 2" xfId="6673"/>
    <cellStyle name="40% - Accent6 8 2 2" xfId="6674"/>
    <cellStyle name="40% - Accent6 8 2 2 2" xfId="6675"/>
    <cellStyle name="40% - Accent6 8 2 3" xfId="6676"/>
    <cellStyle name="40% - Accent6 8 2 4" xfId="6677"/>
    <cellStyle name="40% - Accent6 8 2 5" xfId="40802"/>
    <cellStyle name="40% - Accent6 8 2 6" xfId="40803"/>
    <cellStyle name="40% - Accent6 8 3" xfId="6678"/>
    <cellStyle name="40% - Accent6 8 3 2" xfId="6679"/>
    <cellStyle name="40% - Accent6 8 4" xfId="6680"/>
    <cellStyle name="40% - Accent6 8 5" xfId="6681"/>
    <cellStyle name="40% - Accent6 8 6" xfId="40804"/>
    <cellStyle name="40% - Accent6 8 7" xfId="40805"/>
    <cellStyle name="40% - Accent6 9" xfId="6682"/>
    <cellStyle name="40% - Accent6 9 2" xfId="6683"/>
    <cellStyle name="40% - Accent6 9 2 2" xfId="6684"/>
    <cellStyle name="40% - Accent6 9 2 2 2" xfId="6685"/>
    <cellStyle name="40% - Accent6 9 2 3" xfId="6686"/>
    <cellStyle name="40% - Accent6 9 2 4" xfId="6687"/>
    <cellStyle name="40% - Accent6 9 2 5" xfId="40806"/>
    <cellStyle name="40% - Accent6 9 2 6" xfId="40807"/>
    <cellStyle name="40% - Accent6 9 3" xfId="6688"/>
    <cellStyle name="40% - Accent6 9 3 2" xfId="6689"/>
    <cellStyle name="40% - Accent6 9 4" xfId="6690"/>
    <cellStyle name="40% - Accent6 9 5" xfId="6691"/>
    <cellStyle name="40% - Accent6 9 6" xfId="40808"/>
    <cellStyle name="40% - Accent6 9 7" xfId="40809"/>
    <cellStyle name="60% - Accent1 2" xfId="6692"/>
    <cellStyle name="60% - Accent1 2 2" xfId="6693"/>
    <cellStyle name="60% - Accent1 2 2 2" xfId="6694"/>
    <cellStyle name="60% - Accent1 2 3" xfId="6695"/>
    <cellStyle name="60% - Accent1 2 3 2" xfId="6696"/>
    <cellStyle name="60% - Accent1 2 4" xfId="6697"/>
    <cellStyle name="60% - Accent1 2 4 2" xfId="6698"/>
    <cellStyle name="60% - Accent1 3" xfId="6699"/>
    <cellStyle name="60% - Accent1 3 2" xfId="6700"/>
    <cellStyle name="60% - Accent1 3 2 2" xfId="6701"/>
    <cellStyle name="60% - Accent1 3 3" xfId="6702"/>
    <cellStyle name="60% - Accent1 3 3 2" xfId="6703"/>
    <cellStyle name="60% - Accent1 3 4" xfId="6704"/>
    <cellStyle name="60% - Accent1 3 4 2" xfId="6705"/>
    <cellStyle name="60% - Accent1 3 4 3" xfId="6706"/>
    <cellStyle name="60% - Accent1 3 4 3 2" xfId="6707"/>
    <cellStyle name="60% - Accent1 3 4 3 2 2" xfId="6708"/>
    <cellStyle name="60% - Accent1 3 4 3 3" xfId="6709"/>
    <cellStyle name="60% - Accent1 3 4 3 4" xfId="40810"/>
    <cellStyle name="60% - Accent1 3 4 4" xfId="6710"/>
    <cellStyle name="60% - Accent1 3 4 4 2" xfId="6711"/>
    <cellStyle name="60% - Accent1 3 4 5" xfId="6712"/>
    <cellStyle name="60% - Accent1 3 4 6" xfId="40811"/>
    <cellStyle name="60% - Accent1 3 5" xfId="6713"/>
    <cellStyle name="60% - Accent1 3 5 2" xfId="6714"/>
    <cellStyle name="60% - Accent1 3 5 2 2" xfId="6715"/>
    <cellStyle name="60% - Accent1 3 5 3" xfId="6716"/>
    <cellStyle name="60% - Accent1 3 5 4" xfId="40812"/>
    <cellStyle name="60% - Accent1 3 6" xfId="6717"/>
    <cellStyle name="60% - Accent1 3 6 2" xfId="6718"/>
    <cellStyle name="60% - Accent1 3 6 2 2" xfId="6719"/>
    <cellStyle name="60% - Accent1 3 6 3" xfId="6720"/>
    <cellStyle name="60% - Accent1 3 6 4" xfId="40813"/>
    <cellStyle name="60% - Accent1 4" xfId="6721"/>
    <cellStyle name="60% - Accent1 4 10" xfId="40814"/>
    <cellStyle name="60% - Accent1 4 2" xfId="6722"/>
    <cellStyle name="60% - Accent1 4 3" xfId="6723"/>
    <cellStyle name="60% - Accent1 4 4" xfId="6724"/>
    <cellStyle name="60% - Accent1 4 5" xfId="6725"/>
    <cellStyle name="60% - Accent1 4 5 2" xfId="6726"/>
    <cellStyle name="60% - Accent1 4 5 2 2" xfId="6727"/>
    <cellStyle name="60% - Accent1 4 5 3" xfId="6728"/>
    <cellStyle name="60% - Accent1 4 5 4" xfId="40815"/>
    <cellStyle name="60% - Accent1 4 6" xfId="6729"/>
    <cellStyle name="60% - Accent1 4 6 2" xfId="6730"/>
    <cellStyle name="60% - Accent1 4 7" xfId="6731"/>
    <cellStyle name="60% - Accent1 4 8" xfId="6732"/>
    <cellStyle name="60% - Accent1 4 9" xfId="6733"/>
    <cellStyle name="60% - Accent1 5" xfId="6734"/>
    <cellStyle name="60% - Accent1 5 2" xfId="6735"/>
    <cellStyle name="60% - Accent1 5 3" xfId="6736"/>
    <cellStyle name="60% - Accent1 5 3 2" xfId="6737"/>
    <cellStyle name="60% - Accent1 5 3 2 2" xfId="6738"/>
    <cellStyle name="60% - Accent1 5 3 3" xfId="6739"/>
    <cellStyle name="60% - Accent1 5 3 4" xfId="40816"/>
    <cellStyle name="60% - Accent1 5 4" xfId="6740"/>
    <cellStyle name="60% - Accent1 5 4 2" xfId="6741"/>
    <cellStyle name="60% - Accent1 5 5" xfId="6742"/>
    <cellStyle name="60% - Accent1 5 6" xfId="40817"/>
    <cellStyle name="60% - Accent1 6" xfId="6743"/>
    <cellStyle name="60% - Accent1 6 2" xfId="6744"/>
    <cellStyle name="60% - Accent1 6 2 2" xfId="6745"/>
    <cellStyle name="60% - Accent1 6 3" xfId="6746"/>
    <cellStyle name="60% - Accent1 6 4" xfId="40818"/>
    <cellStyle name="60% - Accent1 7" xfId="6747"/>
    <cellStyle name="60% - Accent1 8" xfId="6748"/>
    <cellStyle name="60% - Accent1 8 2" xfId="6749"/>
    <cellStyle name="60% - Accent1 9" xfId="6750"/>
    <cellStyle name="60% - Accent2 2" xfId="6751"/>
    <cellStyle name="60% - Accent2 2 2" xfId="6752"/>
    <cellStyle name="60% - Accent2 2 2 2" xfId="6753"/>
    <cellStyle name="60% - Accent2 2 3" xfId="6754"/>
    <cellStyle name="60% - Accent2 2 3 2" xfId="6755"/>
    <cellStyle name="60% - Accent2 2 4" xfId="6756"/>
    <cellStyle name="60% - Accent2 2 4 2" xfId="6757"/>
    <cellStyle name="60% - Accent2 3" xfId="6758"/>
    <cellStyle name="60% - Accent2 3 2" xfId="6759"/>
    <cellStyle name="60% - Accent2 3 2 2" xfId="6760"/>
    <cellStyle name="60% - Accent2 3 3" xfId="6761"/>
    <cellStyle name="60% - Accent2 3 3 2" xfId="6762"/>
    <cellStyle name="60% - Accent2 3 3 2 2" xfId="6763"/>
    <cellStyle name="60% - Accent2 3 3 3" xfId="6764"/>
    <cellStyle name="60% - Accent2 3 3 4" xfId="6765"/>
    <cellStyle name="60% - Accent2 3 4" xfId="6766"/>
    <cellStyle name="60% - Accent2 3 4 2" xfId="6767"/>
    <cellStyle name="60% - Accent2 3 4 2 2" xfId="6768"/>
    <cellStyle name="60% - Accent2 3 4 3" xfId="6769"/>
    <cellStyle name="60% - Accent2 3 4 4" xfId="40819"/>
    <cellStyle name="60% - Accent2 4" xfId="6770"/>
    <cellStyle name="60% - Accent2 4 2" xfId="6771"/>
    <cellStyle name="60% - Accent2 4 2 2" xfId="6772"/>
    <cellStyle name="60% - Accent2 4 2 2 2" xfId="6773"/>
    <cellStyle name="60% - Accent2 4 2 3" xfId="6774"/>
    <cellStyle name="60% - Accent2 4 2 4" xfId="40820"/>
    <cellStyle name="60% - Accent2 4 3" xfId="6775"/>
    <cellStyle name="60% - Accent2 4 4" xfId="6776"/>
    <cellStyle name="60% - Accent2 4 5" xfId="6777"/>
    <cellStyle name="60% - Accent2 4 5 2" xfId="6778"/>
    <cellStyle name="60% - Accent2 4 6" xfId="6779"/>
    <cellStyle name="60% - Accent2 4 7" xfId="6780"/>
    <cellStyle name="60% - Accent2 4 8" xfId="6781"/>
    <cellStyle name="60% - Accent2 4 9" xfId="40821"/>
    <cellStyle name="60% - Accent2 5" xfId="6782"/>
    <cellStyle name="60% - Accent2 6" xfId="6783"/>
    <cellStyle name="60% - Accent2 6 2" xfId="6784"/>
    <cellStyle name="60% - Accent2 7" xfId="6785"/>
    <cellStyle name="60% - Accent3 2" xfId="6786"/>
    <cellStyle name="60% - Accent3 2 2" xfId="6787"/>
    <cellStyle name="60% - Accent3 2 2 2" xfId="6788"/>
    <cellStyle name="60% - Accent3 2 3" xfId="6789"/>
    <cellStyle name="60% - Accent3 2 3 2" xfId="6790"/>
    <cellStyle name="60% - Accent3 2 4" xfId="6791"/>
    <cellStyle name="60% - Accent3 2 4 2" xfId="6792"/>
    <cellStyle name="60% - Accent3 3" xfId="6793"/>
    <cellStyle name="60% - Accent3 3 2" xfId="6794"/>
    <cellStyle name="60% - Accent3 3 2 2" xfId="6795"/>
    <cellStyle name="60% - Accent3 3 3" xfId="6796"/>
    <cellStyle name="60% - Accent3 3 3 2" xfId="6797"/>
    <cellStyle name="60% - Accent3 3 4" xfId="6798"/>
    <cellStyle name="60% - Accent3 3 4 2" xfId="6799"/>
    <cellStyle name="60% - Accent3 3 4 3" xfId="6800"/>
    <cellStyle name="60% - Accent3 3 4 3 2" xfId="6801"/>
    <cellStyle name="60% - Accent3 3 4 3 2 2" xfId="6802"/>
    <cellStyle name="60% - Accent3 3 4 3 3" xfId="6803"/>
    <cellStyle name="60% - Accent3 3 4 3 4" xfId="40822"/>
    <cellStyle name="60% - Accent3 3 4 4" xfId="6804"/>
    <cellStyle name="60% - Accent3 3 4 4 2" xfId="6805"/>
    <cellStyle name="60% - Accent3 3 4 5" xfId="6806"/>
    <cellStyle name="60% - Accent3 3 4 6" xfId="40823"/>
    <cellStyle name="60% - Accent3 3 5" xfId="6807"/>
    <cellStyle name="60% - Accent3 3 5 2" xfId="6808"/>
    <cellStyle name="60% - Accent3 3 5 2 2" xfId="6809"/>
    <cellStyle name="60% - Accent3 3 5 3" xfId="6810"/>
    <cellStyle name="60% - Accent3 3 5 4" xfId="40824"/>
    <cellStyle name="60% - Accent3 3 6" xfId="6811"/>
    <cellStyle name="60% - Accent3 3 6 2" xfId="6812"/>
    <cellStyle name="60% - Accent3 3 6 2 2" xfId="6813"/>
    <cellStyle name="60% - Accent3 3 6 3" xfId="6814"/>
    <cellStyle name="60% - Accent3 3 6 4" xfId="40825"/>
    <cellStyle name="60% - Accent3 4" xfId="6815"/>
    <cellStyle name="60% - Accent3 4 10" xfId="40826"/>
    <cellStyle name="60% - Accent3 4 2" xfId="6816"/>
    <cellStyle name="60% - Accent3 4 3" xfId="6817"/>
    <cellStyle name="60% - Accent3 4 4" xfId="6818"/>
    <cellStyle name="60% - Accent3 4 5" xfId="6819"/>
    <cellStyle name="60% - Accent3 4 5 2" xfId="6820"/>
    <cellStyle name="60% - Accent3 4 5 2 2" xfId="6821"/>
    <cellStyle name="60% - Accent3 4 5 3" xfId="6822"/>
    <cellStyle name="60% - Accent3 4 5 4" xfId="40827"/>
    <cellStyle name="60% - Accent3 4 6" xfId="6823"/>
    <cellStyle name="60% - Accent3 4 6 2" xfId="6824"/>
    <cellStyle name="60% - Accent3 4 7" xfId="6825"/>
    <cellStyle name="60% - Accent3 4 8" xfId="6826"/>
    <cellStyle name="60% - Accent3 4 9" xfId="6827"/>
    <cellStyle name="60% - Accent3 5" xfId="6828"/>
    <cellStyle name="60% - Accent3 5 2" xfId="6829"/>
    <cellStyle name="60% - Accent3 5 3" xfId="6830"/>
    <cellStyle name="60% - Accent3 5 3 2" xfId="6831"/>
    <cellStyle name="60% - Accent3 5 3 2 2" xfId="6832"/>
    <cellStyle name="60% - Accent3 5 3 3" xfId="6833"/>
    <cellStyle name="60% - Accent3 5 3 4" xfId="40828"/>
    <cellStyle name="60% - Accent3 5 4" xfId="6834"/>
    <cellStyle name="60% - Accent3 5 4 2" xfId="6835"/>
    <cellStyle name="60% - Accent3 5 5" xfId="6836"/>
    <cellStyle name="60% - Accent3 5 6" xfId="40829"/>
    <cellStyle name="60% - Accent3 6" xfId="6837"/>
    <cellStyle name="60% - Accent3 6 2" xfId="6838"/>
    <cellStyle name="60% - Accent3 6 2 2" xfId="6839"/>
    <cellStyle name="60% - Accent3 6 3" xfId="6840"/>
    <cellStyle name="60% - Accent3 6 4" xfId="40830"/>
    <cellStyle name="60% - Accent3 7" xfId="6841"/>
    <cellStyle name="60% - Accent3 8" xfId="6842"/>
    <cellStyle name="60% - Accent3 8 2" xfId="6843"/>
    <cellStyle name="60% - Accent3 9" xfId="6844"/>
    <cellStyle name="60% - Accent4 2" xfId="6845"/>
    <cellStyle name="60% - Accent4 2 2" xfId="6846"/>
    <cellStyle name="60% - Accent4 2 2 2" xfId="6847"/>
    <cellStyle name="60% - Accent4 2 3" xfId="6848"/>
    <cellStyle name="60% - Accent4 2 3 2" xfId="6849"/>
    <cellStyle name="60% - Accent4 2 4" xfId="6850"/>
    <cellStyle name="60% - Accent4 2 4 2" xfId="6851"/>
    <cellStyle name="60% - Accent4 3" xfId="6852"/>
    <cellStyle name="60% - Accent4 3 2" xfId="6853"/>
    <cellStyle name="60% - Accent4 3 2 2" xfId="6854"/>
    <cellStyle name="60% - Accent4 3 3" xfId="6855"/>
    <cellStyle name="60% - Accent4 3 3 2" xfId="6856"/>
    <cellStyle name="60% - Accent4 3 4" xfId="6857"/>
    <cellStyle name="60% - Accent4 3 4 2" xfId="6858"/>
    <cellStyle name="60% - Accent4 3 4 3" xfId="6859"/>
    <cellStyle name="60% - Accent4 3 4 3 2" xfId="6860"/>
    <cellStyle name="60% - Accent4 3 4 3 2 2" xfId="6861"/>
    <cellStyle name="60% - Accent4 3 4 3 3" xfId="6862"/>
    <cellStyle name="60% - Accent4 3 4 3 4" xfId="40831"/>
    <cellStyle name="60% - Accent4 3 4 4" xfId="6863"/>
    <cellStyle name="60% - Accent4 3 4 4 2" xfId="6864"/>
    <cellStyle name="60% - Accent4 3 4 5" xfId="6865"/>
    <cellStyle name="60% - Accent4 3 4 6" xfId="40832"/>
    <cellStyle name="60% - Accent4 3 5" xfId="6866"/>
    <cellStyle name="60% - Accent4 3 5 2" xfId="6867"/>
    <cellStyle name="60% - Accent4 3 5 2 2" xfId="6868"/>
    <cellStyle name="60% - Accent4 3 5 3" xfId="6869"/>
    <cellStyle name="60% - Accent4 3 5 4" xfId="40833"/>
    <cellStyle name="60% - Accent4 3 6" xfId="6870"/>
    <cellStyle name="60% - Accent4 3 6 2" xfId="6871"/>
    <cellStyle name="60% - Accent4 3 6 2 2" xfId="6872"/>
    <cellStyle name="60% - Accent4 3 6 3" xfId="6873"/>
    <cellStyle name="60% - Accent4 3 6 4" xfId="40834"/>
    <cellStyle name="60% - Accent4 4" xfId="6874"/>
    <cellStyle name="60% - Accent4 4 10" xfId="40835"/>
    <cellStyle name="60% - Accent4 4 2" xfId="6875"/>
    <cellStyle name="60% - Accent4 4 3" xfId="6876"/>
    <cellStyle name="60% - Accent4 4 4" xfId="6877"/>
    <cellStyle name="60% - Accent4 4 5" xfId="6878"/>
    <cellStyle name="60% - Accent4 4 5 2" xfId="6879"/>
    <cellStyle name="60% - Accent4 4 5 2 2" xfId="6880"/>
    <cellStyle name="60% - Accent4 4 5 3" xfId="6881"/>
    <cellStyle name="60% - Accent4 4 5 4" xfId="40836"/>
    <cellStyle name="60% - Accent4 4 6" xfId="6882"/>
    <cellStyle name="60% - Accent4 4 6 2" xfId="6883"/>
    <cellStyle name="60% - Accent4 4 7" xfId="6884"/>
    <cellStyle name="60% - Accent4 4 8" xfId="6885"/>
    <cellStyle name="60% - Accent4 4 9" xfId="6886"/>
    <cellStyle name="60% - Accent4 5" xfId="6887"/>
    <cellStyle name="60% - Accent4 5 2" xfId="6888"/>
    <cellStyle name="60% - Accent4 5 3" xfId="6889"/>
    <cellStyle name="60% - Accent4 5 3 2" xfId="6890"/>
    <cellStyle name="60% - Accent4 5 3 2 2" xfId="6891"/>
    <cellStyle name="60% - Accent4 5 3 3" xfId="6892"/>
    <cellStyle name="60% - Accent4 5 3 4" xfId="40837"/>
    <cellStyle name="60% - Accent4 5 4" xfId="6893"/>
    <cellStyle name="60% - Accent4 5 4 2" xfId="6894"/>
    <cellStyle name="60% - Accent4 5 5" xfId="6895"/>
    <cellStyle name="60% - Accent4 5 6" xfId="40838"/>
    <cellStyle name="60% - Accent4 6" xfId="6896"/>
    <cellStyle name="60% - Accent4 6 2" xfId="6897"/>
    <cellStyle name="60% - Accent4 6 2 2" xfId="6898"/>
    <cellStyle name="60% - Accent4 6 3" xfId="6899"/>
    <cellStyle name="60% - Accent4 6 4" xfId="40839"/>
    <cellStyle name="60% - Accent4 7" xfId="6900"/>
    <cellStyle name="60% - Accent4 8" xfId="6901"/>
    <cellStyle name="60% - Accent4 8 2" xfId="6902"/>
    <cellStyle name="60% - Accent4 9" xfId="6903"/>
    <cellStyle name="60% - Accent5 2" xfId="6904"/>
    <cellStyle name="60% - Accent5 2 2" xfId="6905"/>
    <cellStyle name="60% - Accent5 2 2 2" xfId="6906"/>
    <cellStyle name="60% - Accent5 2 3" xfId="6907"/>
    <cellStyle name="60% - Accent5 2 3 2" xfId="6908"/>
    <cellStyle name="60% - Accent5 2 4" xfId="6909"/>
    <cellStyle name="60% - Accent5 2 4 2" xfId="6910"/>
    <cellStyle name="60% - Accent5 3" xfId="6911"/>
    <cellStyle name="60% - Accent5 3 2" xfId="6912"/>
    <cellStyle name="60% - Accent5 3 2 2" xfId="6913"/>
    <cellStyle name="60% - Accent5 3 3" xfId="6914"/>
    <cellStyle name="60% - Accent5 3 3 2" xfId="6915"/>
    <cellStyle name="60% - Accent5 3 3 2 2" xfId="6916"/>
    <cellStyle name="60% - Accent5 3 3 3" xfId="6917"/>
    <cellStyle name="60% - Accent5 3 3 4" xfId="6918"/>
    <cellStyle name="60% - Accent5 3 4" xfId="6919"/>
    <cellStyle name="60% - Accent5 3 4 2" xfId="6920"/>
    <cellStyle name="60% - Accent5 3 4 2 2" xfId="6921"/>
    <cellStyle name="60% - Accent5 3 4 3" xfId="6922"/>
    <cellStyle name="60% - Accent5 3 4 4" xfId="40840"/>
    <cellStyle name="60% - Accent5 4" xfId="6923"/>
    <cellStyle name="60% - Accent5 4 2" xfId="6924"/>
    <cellStyle name="60% - Accent5 4 2 2" xfId="6925"/>
    <cellStyle name="60% - Accent5 4 2 2 2" xfId="6926"/>
    <cellStyle name="60% - Accent5 4 2 3" xfId="6927"/>
    <cellStyle name="60% - Accent5 4 2 4" xfId="40841"/>
    <cellStyle name="60% - Accent5 4 3" xfId="6928"/>
    <cellStyle name="60% - Accent5 4 4" xfId="6929"/>
    <cellStyle name="60% - Accent5 4 5" xfId="6930"/>
    <cellStyle name="60% - Accent5 4 5 2" xfId="6931"/>
    <cellStyle name="60% - Accent5 4 6" xfId="6932"/>
    <cellStyle name="60% - Accent5 4 7" xfId="6933"/>
    <cellStyle name="60% - Accent5 4 8" xfId="6934"/>
    <cellStyle name="60% - Accent5 4 9" xfId="40842"/>
    <cellStyle name="60% - Accent5 5" xfId="6935"/>
    <cellStyle name="60% - Accent5 6" xfId="6936"/>
    <cellStyle name="60% - Accent5 6 2" xfId="6937"/>
    <cellStyle name="60% - Accent5 7" xfId="6938"/>
    <cellStyle name="60% - Accent6 2" xfId="6939"/>
    <cellStyle name="60% - Accent6 2 2" xfId="6940"/>
    <cellStyle name="60% - Accent6 2 2 2" xfId="6941"/>
    <cellStyle name="60% - Accent6 2 3" xfId="6942"/>
    <cellStyle name="60% - Accent6 2 3 2" xfId="6943"/>
    <cellStyle name="60% - Accent6 2 4" xfId="6944"/>
    <cellStyle name="60% - Accent6 2 4 2" xfId="6945"/>
    <cellStyle name="60% - Accent6 3" xfId="6946"/>
    <cellStyle name="60% - Accent6 3 2" xfId="6947"/>
    <cellStyle name="60% - Accent6 3 2 2" xfId="6948"/>
    <cellStyle name="60% - Accent6 3 3" xfId="6949"/>
    <cellStyle name="60% - Accent6 3 3 2" xfId="6950"/>
    <cellStyle name="60% - Accent6 3 4" xfId="6951"/>
    <cellStyle name="60% - Accent6 3 4 2" xfId="6952"/>
    <cellStyle name="60% - Accent6 3 4 3" xfId="6953"/>
    <cellStyle name="60% - Accent6 3 4 3 2" xfId="6954"/>
    <cellStyle name="60% - Accent6 3 4 3 2 2" xfId="6955"/>
    <cellStyle name="60% - Accent6 3 4 3 3" xfId="6956"/>
    <cellStyle name="60% - Accent6 3 4 3 4" xfId="40843"/>
    <cellStyle name="60% - Accent6 3 4 4" xfId="6957"/>
    <cellStyle name="60% - Accent6 3 4 4 2" xfId="6958"/>
    <cellStyle name="60% - Accent6 3 4 5" xfId="6959"/>
    <cellStyle name="60% - Accent6 3 5" xfId="6960"/>
    <cellStyle name="60% - Accent6 3 5 2" xfId="6961"/>
    <cellStyle name="60% - Accent6 3 5 2 2" xfId="6962"/>
    <cellStyle name="60% - Accent6 3 5 3" xfId="6963"/>
    <cellStyle name="60% - Accent6 3 5 4" xfId="40844"/>
    <cellStyle name="60% - Accent6 3 6" xfId="6964"/>
    <cellStyle name="60% - Accent6 3 6 2" xfId="6965"/>
    <cellStyle name="60% - Accent6 3 6 2 2" xfId="6966"/>
    <cellStyle name="60% - Accent6 3 6 3" xfId="6967"/>
    <cellStyle name="60% - Accent6 3 6 4" xfId="40845"/>
    <cellStyle name="60% - Accent6 4" xfId="6968"/>
    <cellStyle name="60% - Accent6 4 10" xfId="40846"/>
    <cellStyle name="60% - Accent6 4 2" xfId="6969"/>
    <cellStyle name="60% - Accent6 4 3" xfId="6970"/>
    <cellStyle name="60% - Accent6 4 4" xfId="6971"/>
    <cellStyle name="60% - Accent6 4 5" xfId="6972"/>
    <cellStyle name="60% - Accent6 4 5 2" xfId="6973"/>
    <cellStyle name="60% - Accent6 4 5 2 2" xfId="6974"/>
    <cellStyle name="60% - Accent6 4 5 3" xfId="6975"/>
    <cellStyle name="60% - Accent6 4 5 4" xfId="40847"/>
    <cellStyle name="60% - Accent6 4 6" xfId="6976"/>
    <cellStyle name="60% - Accent6 4 6 2" xfId="6977"/>
    <cellStyle name="60% - Accent6 4 7" xfId="6978"/>
    <cellStyle name="60% - Accent6 4 8" xfId="6979"/>
    <cellStyle name="60% - Accent6 4 9" xfId="6980"/>
    <cellStyle name="60% - Accent6 5" xfId="6981"/>
    <cellStyle name="60% - Accent6 5 2" xfId="6982"/>
    <cellStyle name="60% - Accent6 5 3" xfId="6983"/>
    <cellStyle name="60% - Accent6 5 3 2" xfId="6984"/>
    <cellStyle name="60% - Accent6 5 3 2 2" xfId="6985"/>
    <cellStyle name="60% - Accent6 5 3 3" xfId="6986"/>
    <cellStyle name="60% - Accent6 5 3 4" xfId="40848"/>
    <cellStyle name="60% - Accent6 5 4" xfId="6987"/>
    <cellStyle name="60% - Accent6 5 4 2" xfId="6988"/>
    <cellStyle name="60% - Accent6 5 5" xfId="6989"/>
    <cellStyle name="60% - Accent6 6" xfId="6990"/>
    <cellStyle name="60% - Accent6 6 2" xfId="6991"/>
    <cellStyle name="60% - Accent6 6 2 2" xfId="6992"/>
    <cellStyle name="60% - Accent6 6 3" xfId="6993"/>
    <cellStyle name="60% - Accent6 6 4" xfId="40849"/>
    <cellStyle name="60% - Accent6 7" xfId="6994"/>
    <cellStyle name="60% - Accent6 8" xfId="6995"/>
    <cellStyle name="60% - Accent6 8 2" xfId="6996"/>
    <cellStyle name="60% - Accent6 9" xfId="6997"/>
    <cellStyle name="Accent1 2" xfId="6998"/>
    <cellStyle name="Accent1 2 2" xfId="6999"/>
    <cellStyle name="Accent1 2 2 2" xfId="7000"/>
    <cellStyle name="Accent1 2 3" xfId="7001"/>
    <cellStyle name="Accent1 2 3 2" xfId="7002"/>
    <cellStyle name="Accent1 2 4" xfId="7003"/>
    <cellStyle name="Accent1 2 4 2" xfId="7004"/>
    <cellStyle name="Accent1 3" xfId="7005"/>
    <cellStyle name="Accent1 3 2" xfId="7006"/>
    <cellStyle name="Accent1 3 2 2" xfId="7007"/>
    <cellStyle name="Accent1 3 3" xfId="7008"/>
    <cellStyle name="Accent1 3 3 2" xfId="7009"/>
    <cellStyle name="Accent1 3 4" xfId="7010"/>
    <cellStyle name="Accent1 3 4 2" xfId="7011"/>
    <cellStyle name="Accent1 3 4 3" xfId="7012"/>
    <cellStyle name="Accent1 3 4 3 2" xfId="7013"/>
    <cellStyle name="Accent1 3 4 3 2 2" xfId="7014"/>
    <cellStyle name="Accent1 3 4 3 3" xfId="7015"/>
    <cellStyle name="Accent1 3 4 3 4" xfId="40850"/>
    <cellStyle name="Accent1 3 4 4" xfId="7016"/>
    <cellStyle name="Accent1 3 4 4 2" xfId="7017"/>
    <cellStyle name="Accent1 3 4 5" xfId="7018"/>
    <cellStyle name="Accent1 3 4 6" xfId="40851"/>
    <cellStyle name="Accent1 3 5" xfId="7019"/>
    <cellStyle name="Accent1 3 5 2" xfId="7020"/>
    <cellStyle name="Accent1 3 5 2 2" xfId="7021"/>
    <cellStyle name="Accent1 3 5 3" xfId="7022"/>
    <cellStyle name="Accent1 3 5 4" xfId="40852"/>
    <cellStyle name="Accent1 3 6" xfId="7023"/>
    <cellStyle name="Accent1 3 6 2" xfId="7024"/>
    <cellStyle name="Accent1 3 6 2 2" xfId="7025"/>
    <cellStyle name="Accent1 3 6 3" xfId="7026"/>
    <cellStyle name="Accent1 3 6 4" xfId="40853"/>
    <cellStyle name="Accent1 4" xfId="7027"/>
    <cellStyle name="Accent1 4 10" xfId="40854"/>
    <cellStyle name="Accent1 4 2" xfId="7028"/>
    <cellStyle name="Accent1 4 3" xfId="7029"/>
    <cellStyle name="Accent1 4 4" xfId="7030"/>
    <cellStyle name="Accent1 4 5" xfId="7031"/>
    <cellStyle name="Accent1 4 5 2" xfId="7032"/>
    <cellStyle name="Accent1 4 5 2 2" xfId="7033"/>
    <cellStyle name="Accent1 4 5 3" xfId="7034"/>
    <cellStyle name="Accent1 4 5 4" xfId="40855"/>
    <cellStyle name="Accent1 4 6" xfId="7035"/>
    <cellStyle name="Accent1 4 6 2" xfId="7036"/>
    <cellStyle name="Accent1 4 7" xfId="7037"/>
    <cellStyle name="Accent1 4 8" xfId="7038"/>
    <cellStyle name="Accent1 4 9" xfId="7039"/>
    <cellStyle name="Accent1 5" xfId="7040"/>
    <cellStyle name="Accent1 5 2" xfId="7041"/>
    <cellStyle name="Accent1 5 3" xfId="7042"/>
    <cellStyle name="Accent1 5 3 2" xfId="7043"/>
    <cellStyle name="Accent1 5 3 2 2" xfId="7044"/>
    <cellStyle name="Accent1 5 3 3" xfId="7045"/>
    <cellStyle name="Accent1 5 3 4" xfId="40856"/>
    <cellStyle name="Accent1 5 4" xfId="7046"/>
    <cellStyle name="Accent1 5 4 2" xfId="7047"/>
    <cellStyle name="Accent1 5 5" xfId="7048"/>
    <cellStyle name="Accent1 5 6" xfId="40857"/>
    <cellStyle name="Accent1 6" xfId="7049"/>
    <cellStyle name="Accent1 6 2" xfId="7050"/>
    <cellStyle name="Accent1 6 2 2" xfId="7051"/>
    <cellStyle name="Accent1 6 3" xfId="7052"/>
    <cellStyle name="Accent1 6 4" xfId="40858"/>
    <cellStyle name="Accent1 7" xfId="7053"/>
    <cellStyle name="Accent1 8" xfId="7054"/>
    <cellStyle name="Accent1 8 2" xfId="7055"/>
    <cellStyle name="Accent1 9" xfId="7056"/>
    <cellStyle name="Accent2 2" xfId="7057"/>
    <cellStyle name="Accent2 2 2" xfId="7058"/>
    <cellStyle name="Accent2 2 2 2" xfId="7059"/>
    <cellStyle name="Accent2 2 3" xfId="7060"/>
    <cellStyle name="Accent2 2 3 2" xfId="7061"/>
    <cellStyle name="Accent2 2 4" xfId="7062"/>
    <cellStyle name="Accent2 2 4 2" xfId="7063"/>
    <cellStyle name="Accent2 3" xfId="7064"/>
    <cellStyle name="Accent2 3 2" xfId="7065"/>
    <cellStyle name="Accent2 3 2 2" xfId="7066"/>
    <cellStyle name="Accent2 3 3" xfId="7067"/>
    <cellStyle name="Accent2 3 3 2" xfId="7068"/>
    <cellStyle name="Accent2 3 3 2 2" xfId="7069"/>
    <cellStyle name="Accent2 3 3 3" xfId="7070"/>
    <cellStyle name="Accent2 3 3 4" xfId="7071"/>
    <cellStyle name="Accent2 3 4" xfId="7072"/>
    <cellStyle name="Accent2 3 4 2" xfId="7073"/>
    <cellStyle name="Accent2 3 4 2 2" xfId="7074"/>
    <cellStyle name="Accent2 3 4 3" xfId="7075"/>
    <cellStyle name="Accent2 3 4 4" xfId="40859"/>
    <cellStyle name="Accent2 4" xfId="7076"/>
    <cellStyle name="Accent2 4 2" xfId="7077"/>
    <cellStyle name="Accent2 4 2 2" xfId="7078"/>
    <cellStyle name="Accent2 4 2 2 2" xfId="7079"/>
    <cellStyle name="Accent2 4 2 3" xfId="7080"/>
    <cellStyle name="Accent2 4 2 4" xfId="40860"/>
    <cellStyle name="Accent2 4 3" xfId="7081"/>
    <cellStyle name="Accent2 4 4" xfId="7082"/>
    <cellStyle name="Accent2 4 5" xfId="7083"/>
    <cellStyle name="Accent2 4 5 2" xfId="7084"/>
    <cellStyle name="Accent2 4 6" xfId="7085"/>
    <cellStyle name="Accent2 4 7" xfId="7086"/>
    <cellStyle name="Accent2 4 8" xfId="7087"/>
    <cellStyle name="Accent2 4 9" xfId="40861"/>
    <cellStyle name="Accent2 5" xfId="7088"/>
    <cellStyle name="Accent2 6" xfId="7089"/>
    <cellStyle name="Accent2 6 2" xfId="7090"/>
    <cellStyle name="Accent2 7" xfId="7091"/>
    <cellStyle name="Accent3 2" xfId="7092"/>
    <cellStyle name="Accent3 2 2" xfId="7093"/>
    <cellStyle name="Accent3 2 2 2" xfId="7094"/>
    <cellStyle name="Accent3 2 3" xfId="7095"/>
    <cellStyle name="Accent3 2 3 2" xfId="7096"/>
    <cellStyle name="Accent3 2 4" xfId="7097"/>
    <cellStyle name="Accent3 2 4 2" xfId="7098"/>
    <cellStyle name="Accent3 3" xfId="7099"/>
    <cellStyle name="Accent3 3 2" xfId="7100"/>
    <cellStyle name="Accent3 3 2 2" xfId="7101"/>
    <cellStyle name="Accent3 3 3" xfId="7102"/>
    <cellStyle name="Accent3 3 3 2" xfId="7103"/>
    <cellStyle name="Accent3 3 4" xfId="7104"/>
    <cellStyle name="Accent3 3 4 2" xfId="7105"/>
    <cellStyle name="Accent3 3 4 3" xfId="7106"/>
    <cellStyle name="Accent3 3 4 3 2" xfId="7107"/>
    <cellStyle name="Accent3 3 4 3 2 2" xfId="7108"/>
    <cellStyle name="Accent3 3 4 3 3" xfId="7109"/>
    <cellStyle name="Accent3 3 4 3 4" xfId="40862"/>
    <cellStyle name="Accent3 3 4 4" xfId="7110"/>
    <cellStyle name="Accent3 3 4 4 2" xfId="7111"/>
    <cellStyle name="Accent3 3 4 5" xfId="7112"/>
    <cellStyle name="Accent3 3 4 6" xfId="40863"/>
    <cellStyle name="Accent3 3 5" xfId="7113"/>
    <cellStyle name="Accent3 3 5 2" xfId="7114"/>
    <cellStyle name="Accent3 3 5 2 2" xfId="7115"/>
    <cellStyle name="Accent3 3 5 3" xfId="7116"/>
    <cellStyle name="Accent3 3 5 4" xfId="40864"/>
    <cellStyle name="Accent3 3 6" xfId="7117"/>
    <cellStyle name="Accent3 3 6 2" xfId="7118"/>
    <cellStyle name="Accent3 3 6 2 2" xfId="7119"/>
    <cellStyle name="Accent3 3 6 3" xfId="7120"/>
    <cellStyle name="Accent3 3 6 4" xfId="40865"/>
    <cellStyle name="Accent3 4" xfId="7121"/>
    <cellStyle name="Accent3 4 10" xfId="40866"/>
    <cellStyle name="Accent3 4 2" xfId="7122"/>
    <cellStyle name="Accent3 4 3" xfId="7123"/>
    <cellStyle name="Accent3 4 4" xfId="7124"/>
    <cellStyle name="Accent3 4 5" xfId="7125"/>
    <cellStyle name="Accent3 4 5 2" xfId="7126"/>
    <cellStyle name="Accent3 4 5 2 2" xfId="7127"/>
    <cellStyle name="Accent3 4 5 3" xfId="7128"/>
    <cellStyle name="Accent3 4 5 4" xfId="40867"/>
    <cellStyle name="Accent3 4 6" xfId="7129"/>
    <cellStyle name="Accent3 4 6 2" xfId="7130"/>
    <cellStyle name="Accent3 4 7" xfId="7131"/>
    <cellStyle name="Accent3 4 8" xfId="7132"/>
    <cellStyle name="Accent3 4 9" xfId="7133"/>
    <cellStyle name="Accent3 5" xfId="7134"/>
    <cellStyle name="Accent3 5 2" xfId="7135"/>
    <cellStyle name="Accent3 5 3" xfId="7136"/>
    <cellStyle name="Accent3 5 3 2" xfId="7137"/>
    <cellStyle name="Accent3 5 3 2 2" xfId="7138"/>
    <cellStyle name="Accent3 5 3 3" xfId="7139"/>
    <cellStyle name="Accent3 5 3 4" xfId="40868"/>
    <cellStyle name="Accent3 5 4" xfId="7140"/>
    <cellStyle name="Accent3 5 4 2" xfId="7141"/>
    <cellStyle name="Accent3 5 5" xfId="7142"/>
    <cellStyle name="Accent3 5 6" xfId="40869"/>
    <cellStyle name="Accent3 6" xfId="7143"/>
    <cellStyle name="Accent3 6 2" xfId="7144"/>
    <cellStyle name="Accent3 6 2 2" xfId="7145"/>
    <cellStyle name="Accent3 6 3" xfId="7146"/>
    <cellStyle name="Accent3 6 4" xfId="40870"/>
    <cellStyle name="Accent3 7" xfId="7147"/>
    <cellStyle name="Accent3 8" xfId="7148"/>
    <cellStyle name="Accent3 8 2" xfId="7149"/>
    <cellStyle name="Accent3 9" xfId="7150"/>
    <cellStyle name="Accent4 2" xfId="7151"/>
    <cellStyle name="Accent4 2 2" xfId="7152"/>
    <cellStyle name="Accent4 2 2 2" xfId="7153"/>
    <cellStyle name="Accent4 2 3" xfId="7154"/>
    <cellStyle name="Accent4 2 3 2" xfId="7155"/>
    <cellStyle name="Accent4 2 4" xfId="7156"/>
    <cellStyle name="Accent4 2 4 2" xfId="7157"/>
    <cellStyle name="Accent4 3" xfId="7158"/>
    <cellStyle name="Accent4 3 2" xfId="7159"/>
    <cellStyle name="Accent4 3 2 2" xfId="7160"/>
    <cellStyle name="Accent4 3 3" xfId="7161"/>
    <cellStyle name="Accent4 3 3 2" xfId="7162"/>
    <cellStyle name="Accent4 3 4" xfId="7163"/>
    <cellStyle name="Accent4 3 4 2" xfId="7164"/>
    <cellStyle name="Accent4 3 4 3" xfId="7165"/>
    <cellStyle name="Accent4 3 4 3 2" xfId="7166"/>
    <cellStyle name="Accent4 3 4 3 2 2" xfId="7167"/>
    <cellStyle name="Accent4 3 4 3 3" xfId="7168"/>
    <cellStyle name="Accent4 3 4 3 4" xfId="40871"/>
    <cellStyle name="Accent4 3 4 4" xfId="7169"/>
    <cellStyle name="Accent4 3 4 4 2" xfId="7170"/>
    <cellStyle name="Accent4 3 4 5" xfId="7171"/>
    <cellStyle name="Accent4 3 5" xfId="7172"/>
    <cellStyle name="Accent4 3 5 2" xfId="7173"/>
    <cellStyle name="Accent4 3 5 2 2" xfId="7174"/>
    <cellStyle name="Accent4 3 5 3" xfId="7175"/>
    <cellStyle name="Accent4 3 5 4" xfId="40872"/>
    <cellStyle name="Accent4 3 6" xfId="7176"/>
    <cellStyle name="Accent4 3 6 2" xfId="7177"/>
    <cellStyle name="Accent4 3 6 2 2" xfId="7178"/>
    <cellStyle name="Accent4 3 6 3" xfId="7179"/>
    <cellStyle name="Accent4 3 6 4" xfId="40873"/>
    <cellStyle name="Accent4 4" xfId="7180"/>
    <cellStyle name="Accent4 4 10" xfId="40874"/>
    <cellStyle name="Accent4 4 2" xfId="7181"/>
    <cellStyle name="Accent4 4 3" xfId="7182"/>
    <cellStyle name="Accent4 4 4" xfId="7183"/>
    <cellStyle name="Accent4 4 5" xfId="7184"/>
    <cellStyle name="Accent4 4 5 2" xfId="7185"/>
    <cellStyle name="Accent4 4 5 2 2" xfId="7186"/>
    <cellStyle name="Accent4 4 5 3" xfId="7187"/>
    <cellStyle name="Accent4 4 5 4" xfId="40875"/>
    <cellStyle name="Accent4 4 6" xfId="7188"/>
    <cellStyle name="Accent4 4 6 2" xfId="7189"/>
    <cellStyle name="Accent4 4 7" xfId="7190"/>
    <cellStyle name="Accent4 4 8" xfId="7191"/>
    <cellStyle name="Accent4 4 9" xfId="7192"/>
    <cellStyle name="Accent4 5" xfId="7193"/>
    <cellStyle name="Accent4 5 2" xfId="7194"/>
    <cellStyle name="Accent4 5 3" xfId="7195"/>
    <cellStyle name="Accent4 5 3 2" xfId="7196"/>
    <cellStyle name="Accent4 5 3 2 2" xfId="7197"/>
    <cellStyle name="Accent4 5 3 3" xfId="7198"/>
    <cellStyle name="Accent4 5 3 4" xfId="40876"/>
    <cellStyle name="Accent4 5 4" xfId="7199"/>
    <cellStyle name="Accent4 5 4 2" xfId="7200"/>
    <cellStyle name="Accent4 5 5" xfId="7201"/>
    <cellStyle name="Accent4 6" xfId="7202"/>
    <cellStyle name="Accent4 6 2" xfId="7203"/>
    <cellStyle name="Accent4 6 2 2" xfId="7204"/>
    <cellStyle name="Accent4 6 3" xfId="7205"/>
    <cellStyle name="Accent4 6 4" xfId="40877"/>
    <cellStyle name="Accent4 7" xfId="7206"/>
    <cellStyle name="Accent4 8" xfId="7207"/>
    <cellStyle name="Accent4 8 2" xfId="7208"/>
    <cellStyle name="Accent4 9" xfId="7209"/>
    <cellStyle name="Accent5 2" xfId="7210"/>
    <cellStyle name="Accent5 2 2" xfId="7211"/>
    <cellStyle name="Accent5 2 3" xfId="7212"/>
    <cellStyle name="Accent5 2 4" xfId="7213"/>
    <cellStyle name="Accent5 3" xfId="7214"/>
    <cellStyle name="Accent5 3 2" xfId="7215"/>
    <cellStyle name="Accent5 3 2 2" xfId="7216"/>
    <cellStyle name="Accent5 3 3" xfId="7217"/>
    <cellStyle name="Accent5 3 4" xfId="7218"/>
    <cellStyle name="Accent5 3 5" xfId="7219"/>
    <cellStyle name="Accent5 4" xfId="7220"/>
    <cellStyle name="Accent5 4 2" xfId="7221"/>
    <cellStyle name="Accent6 2" xfId="7222"/>
    <cellStyle name="Accent6 2 2" xfId="7223"/>
    <cellStyle name="Accent6 2 2 2" xfId="7224"/>
    <cellStyle name="Accent6 2 3" xfId="7225"/>
    <cellStyle name="Accent6 2 3 2" xfId="7226"/>
    <cellStyle name="Accent6 2 4" xfId="7227"/>
    <cellStyle name="Accent6 2 4 2" xfId="7228"/>
    <cellStyle name="Accent6 3" xfId="7229"/>
    <cellStyle name="Accent6 3 2" xfId="7230"/>
    <cellStyle name="Accent6 3 2 2" xfId="7231"/>
    <cellStyle name="Accent6 3 3" xfId="7232"/>
    <cellStyle name="Accent6 3 3 2" xfId="7233"/>
    <cellStyle name="Accent6 3 3 2 2" xfId="7234"/>
    <cellStyle name="Accent6 3 3 3" xfId="7235"/>
    <cellStyle name="Accent6 3 3 4" xfId="7236"/>
    <cellStyle name="Accent6 3 4" xfId="7237"/>
    <cellStyle name="Accent6 3 4 2" xfId="7238"/>
    <cellStyle name="Accent6 3 4 2 2" xfId="7239"/>
    <cellStyle name="Accent6 3 4 3" xfId="7240"/>
    <cellStyle name="Accent6 3 4 4" xfId="40878"/>
    <cellStyle name="Accent6 4" xfId="7241"/>
    <cellStyle name="Accent6 4 2" xfId="7242"/>
    <cellStyle name="Accent6 4 2 2" xfId="7243"/>
    <cellStyle name="Accent6 4 2 2 2" xfId="7244"/>
    <cellStyle name="Accent6 4 2 3" xfId="7245"/>
    <cellStyle name="Accent6 4 2 4" xfId="40879"/>
    <cellStyle name="Accent6 4 3" xfId="7246"/>
    <cellStyle name="Accent6 4 4" xfId="7247"/>
    <cellStyle name="Accent6 4 5" xfId="7248"/>
    <cellStyle name="Accent6 4 5 2" xfId="7249"/>
    <cellStyle name="Accent6 4 6" xfId="7250"/>
    <cellStyle name="Accent6 4 7" xfId="7251"/>
    <cellStyle name="Accent6 4 8" xfId="7252"/>
    <cellStyle name="Accent6 4 9" xfId="40880"/>
    <cellStyle name="Accent6 5" xfId="7253"/>
    <cellStyle name="Accent6 6" xfId="7254"/>
    <cellStyle name="Accent6 6 2" xfId="7255"/>
    <cellStyle name="Accent6 7" xfId="7256"/>
    <cellStyle name="args.style" xfId="40881"/>
    <cellStyle name="args.style 2" xfId="40882"/>
    <cellStyle name="Bad 2" xfId="7257"/>
    <cellStyle name="Bad 2 2" xfId="7258"/>
    <cellStyle name="Bad 2 2 2" xfId="7259"/>
    <cellStyle name="Bad 2 3" xfId="7260"/>
    <cellStyle name="Bad 2 3 2" xfId="7261"/>
    <cellStyle name="Bad 2 4" xfId="7262"/>
    <cellStyle name="Bad 2 4 2" xfId="7263"/>
    <cellStyle name="Bad 3" xfId="7264"/>
    <cellStyle name="Bad 3 2" xfId="7265"/>
    <cellStyle name="Bad 3 2 2" xfId="7266"/>
    <cellStyle name="Bad 3 3" xfId="7267"/>
    <cellStyle name="Bad 3 3 2" xfId="7268"/>
    <cellStyle name="Bad 3 3 2 2" xfId="7269"/>
    <cellStyle name="Bad 3 3 3" xfId="7270"/>
    <cellStyle name="Bad 3 3 4" xfId="7271"/>
    <cellStyle name="Bad 3 4" xfId="7272"/>
    <cellStyle name="Bad 3 4 2" xfId="7273"/>
    <cellStyle name="Bad 3 4 2 2" xfId="7274"/>
    <cellStyle name="Bad 3 4 3" xfId="7275"/>
    <cellStyle name="Bad 3 4 4" xfId="40883"/>
    <cellStyle name="Bad 4" xfId="7276"/>
    <cellStyle name="Bad 4 2" xfId="7277"/>
    <cellStyle name="Bad 4 2 2" xfId="7278"/>
    <cellStyle name="Bad 4 2 2 2" xfId="7279"/>
    <cellStyle name="Bad 4 2 3" xfId="7280"/>
    <cellStyle name="Bad 4 2 4" xfId="40884"/>
    <cellStyle name="Bad 4 3" xfId="7281"/>
    <cellStyle name="Bad 4 4" xfId="7282"/>
    <cellStyle name="Bad 4 5" xfId="7283"/>
    <cellStyle name="Bad 4 5 2" xfId="7284"/>
    <cellStyle name="Bad 4 6" xfId="7285"/>
    <cellStyle name="Bad 4 7" xfId="7286"/>
    <cellStyle name="Bad 4 8" xfId="7287"/>
    <cellStyle name="Bad 4 9" xfId="40885"/>
    <cellStyle name="Bad 5" xfId="7288"/>
    <cellStyle name="Bad 6" xfId="7289"/>
    <cellStyle name="Bad 6 2" xfId="7290"/>
    <cellStyle name="Bad 7" xfId="7291"/>
    <cellStyle name="Calculation 2" xfId="7292"/>
    <cellStyle name="Calculation 2 2" xfId="7293"/>
    <cellStyle name="Calculation 2 2 2" xfId="7294"/>
    <cellStyle name="Calculation 2 3" xfId="7295"/>
    <cellStyle name="Calculation 2 3 2" xfId="7296"/>
    <cellStyle name="Calculation 2 4" xfId="7297"/>
    <cellStyle name="Calculation 2 4 2" xfId="7298"/>
    <cellStyle name="Calculation 3" xfId="7299"/>
    <cellStyle name="Calculation 3 2" xfId="7300"/>
    <cellStyle name="Calculation 3 2 2" xfId="7301"/>
    <cellStyle name="Calculation 3 3" xfId="7302"/>
    <cellStyle name="Calculation 3 3 2" xfId="7303"/>
    <cellStyle name="Calculation 3 3 2 2" xfId="7304"/>
    <cellStyle name="Calculation 3 3 3" xfId="7305"/>
    <cellStyle name="Calculation 3 3 4" xfId="7306"/>
    <cellStyle name="Calculation 3 4" xfId="7307"/>
    <cellStyle name="Calculation 3 4 2" xfId="7308"/>
    <cellStyle name="Calculation 3 4 2 2" xfId="7309"/>
    <cellStyle name="Calculation 3 4 2 2 2" xfId="7310"/>
    <cellStyle name="Calculation 3 4 2 3" xfId="7311"/>
    <cellStyle name="Calculation 3 4 2 4" xfId="40886"/>
    <cellStyle name="Calculation 3 4 3" xfId="7312"/>
    <cellStyle name="Calculation 3 4 3 2" xfId="7313"/>
    <cellStyle name="Calculation 3 4 3 2 2" xfId="7314"/>
    <cellStyle name="Calculation 3 4 3 3" xfId="7315"/>
    <cellStyle name="Calculation 3 4 3 4" xfId="40887"/>
    <cellStyle name="Calculation 3 4 4" xfId="7316"/>
    <cellStyle name="Calculation 3 4 4 2" xfId="7317"/>
    <cellStyle name="Calculation 3 4 5" xfId="7318"/>
    <cellStyle name="Calculation 3 4 6" xfId="40888"/>
    <cellStyle name="Calculation 3 5" xfId="7319"/>
    <cellStyle name="Calculation 3 5 2" xfId="7320"/>
    <cellStyle name="Calculation 3 5 2 2" xfId="7321"/>
    <cellStyle name="Calculation 3 5 3" xfId="7322"/>
    <cellStyle name="Calculation 3 5 4" xfId="40889"/>
    <cellStyle name="Calculation 3 6" xfId="7323"/>
    <cellStyle name="Calculation 3 6 2" xfId="7324"/>
    <cellStyle name="Calculation 3 6 2 2" xfId="7325"/>
    <cellStyle name="Calculation 3 6 3" xfId="7326"/>
    <cellStyle name="Calculation 3 6 4" xfId="40890"/>
    <cellStyle name="Calculation 4" xfId="7327"/>
    <cellStyle name="Calculation 4 10" xfId="40891"/>
    <cellStyle name="Calculation 4 2" xfId="7328"/>
    <cellStyle name="Calculation 4 2 2" xfId="7329"/>
    <cellStyle name="Calculation 4 2 2 2" xfId="7330"/>
    <cellStyle name="Calculation 4 2 3" xfId="7331"/>
    <cellStyle name="Calculation 4 2 4" xfId="40892"/>
    <cellStyle name="Calculation 4 3" xfId="7332"/>
    <cellStyle name="Calculation 4 4" xfId="7333"/>
    <cellStyle name="Calculation 4 5" xfId="7334"/>
    <cellStyle name="Calculation 4 5 2" xfId="7335"/>
    <cellStyle name="Calculation 4 5 2 2" xfId="7336"/>
    <cellStyle name="Calculation 4 5 3" xfId="7337"/>
    <cellStyle name="Calculation 4 5 4" xfId="40893"/>
    <cellStyle name="Calculation 4 6" xfId="7338"/>
    <cellStyle name="Calculation 4 6 2" xfId="7339"/>
    <cellStyle name="Calculation 4 7" xfId="7340"/>
    <cellStyle name="Calculation 4 8" xfId="7341"/>
    <cellStyle name="Calculation 4 9" xfId="7342"/>
    <cellStyle name="Calculation 5" xfId="7343"/>
    <cellStyle name="Calculation 5 2" xfId="7344"/>
    <cellStyle name="Calculation 5 2 2" xfId="7345"/>
    <cellStyle name="Calculation 5 2 2 2" xfId="7346"/>
    <cellStyle name="Calculation 5 2 3" xfId="7347"/>
    <cellStyle name="Calculation 5 2 4" xfId="40894"/>
    <cellStyle name="Calculation 5 3" xfId="7348"/>
    <cellStyle name="Calculation 5 3 2" xfId="7349"/>
    <cellStyle name="Calculation 5 3 2 2" xfId="7350"/>
    <cellStyle name="Calculation 5 3 3" xfId="7351"/>
    <cellStyle name="Calculation 5 3 4" xfId="40895"/>
    <cellStyle name="Calculation 5 4" xfId="7352"/>
    <cellStyle name="Calculation 5 4 2" xfId="7353"/>
    <cellStyle name="Calculation 5 5" xfId="7354"/>
    <cellStyle name="Calculation 5 6" xfId="40896"/>
    <cellStyle name="Calculation 6" xfId="7355"/>
    <cellStyle name="Calculation 6 2" xfId="7356"/>
    <cellStyle name="Calculation 6 2 2" xfId="7357"/>
    <cellStyle name="Calculation 6 3" xfId="7358"/>
    <cellStyle name="Calculation 6 4" xfId="40897"/>
    <cellStyle name="Calculation 7" xfId="7359"/>
    <cellStyle name="Calculation 8" xfId="7360"/>
    <cellStyle name="Calculation 8 2" xfId="7361"/>
    <cellStyle name="Calculation 9" xfId="7362"/>
    <cellStyle name="Check Cell 2" xfId="7363"/>
    <cellStyle name="Check Cell 2 2" xfId="7364"/>
    <cellStyle name="Check Cell 2 3" xfId="7365"/>
    <cellStyle name="Check Cell 2 4" xfId="7366"/>
    <cellStyle name="Check Cell 3" xfId="7367"/>
    <cellStyle name="Check Cell 3 2" xfId="7368"/>
    <cellStyle name="Check Cell 3 2 2" xfId="7369"/>
    <cellStyle name="Check Cell 3 3" xfId="7370"/>
    <cellStyle name="Check Cell 3 4" xfId="7371"/>
    <cellStyle name="Check Cell 3 5" xfId="7372"/>
    <cellStyle name="Check Cell 4" xfId="7373"/>
    <cellStyle name="Check Cell 4 2" xfId="7374"/>
    <cellStyle name="Comma 10" xfId="7375"/>
    <cellStyle name="Comma 10 10" xfId="7376"/>
    <cellStyle name="Comma 10 11" xfId="7377"/>
    <cellStyle name="Comma 10 12" xfId="7378"/>
    <cellStyle name="Comma 10 2" xfId="7379"/>
    <cellStyle name="Comma 10 2 10" xfId="7380"/>
    <cellStyle name="Comma 10 2 11" xfId="7381"/>
    <cellStyle name="Comma 10 2 2" xfId="7382"/>
    <cellStyle name="Comma 10 2 2 2" xfId="7383"/>
    <cellStyle name="Comma 10 2 2 2 2" xfId="7384"/>
    <cellStyle name="Comma 10 2 2 2 2 2" xfId="7385"/>
    <cellStyle name="Comma 10 2 2 2 3" xfId="7386"/>
    <cellStyle name="Comma 10 2 2 3" xfId="7387"/>
    <cellStyle name="Comma 10 2 2 3 2" xfId="7388"/>
    <cellStyle name="Comma 10 2 2 4" xfId="7389"/>
    <cellStyle name="Comma 10 2 3" xfId="7390"/>
    <cellStyle name="Comma 10 2 3 2" xfId="7391"/>
    <cellStyle name="Comma 10 2 3 2 2" xfId="7392"/>
    <cellStyle name="Comma 10 2 3 3" xfId="7393"/>
    <cellStyle name="Comma 10 2 4" xfId="7394"/>
    <cellStyle name="Comma 10 2 4 2" xfId="7395"/>
    <cellStyle name="Comma 10 2 4 2 2" xfId="7396"/>
    <cellStyle name="Comma 10 2 4 3" xfId="7397"/>
    <cellStyle name="Comma 10 2 5" xfId="7398"/>
    <cellStyle name="Comma 10 2 5 2" xfId="7399"/>
    <cellStyle name="Comma 10 2 6" xfId="7400"/>
    <cellStyle name="Comma 10 2 6 2" xfId="7401"/>
    <cellStyle name="Comma 10 2 7" xfId="7402"/>
    <cellStyle name="Comma 10 2 7 2" xfId="7403"/>
    <cellStyle name="Comma 10 2 8" xfId="7404"/>
    <cellStyle name="Comma 10 2 8 2" xfId="7405"/>
    <cellStyle name="Comma 10 2 9" xfId="7406"/>
    <cellStyle name="Comma 10 3" xfId="7407"/>
    <cellStyle name="Comma 10 3 2" xfId="7408"/>
    <cellStyle name="Comma 10 3 2 2" xfId="7409"/>
    <cellStyle name="Comma 10 3 2 2 2" xfId="7410"/>
    <cellStyle name="Comma 10 3 2 3" xfId="7411"/>
    <cellStyle name="Comma 10 3 3" xfId="7412"/>
    <cellStyle name="Comma 10 3 3 2" xfId="7413"/>
    <cellStyle name="Comma 10 3 4" xfId="7414"/>
    <cellStyle name="Comma 10 3 4 2" xfId="7415"/>
    <cellStyle name="Comma 10 3 5" xfId="7416"/>
    <cellStyle name="Comma 10 3 6" xfId="7417"/>
    <cellStyle name="Comma 10 3 7" xfId="7418"/>
    <cellStyle name="Comma 10 4" xfId="7419"/>
    <cellStyle name="Comma 10 4 2" xfId="7420"/>
    <cellStyle name="Comma 10 4 2 2" xfId="7421"/>
    <cellStyle name="Comma 10 4 3" xfId="7422"/>
    <cellStyle name="Comma 10 4 4" xfId="7423"/>
    <cellStyle name="Comma 10 4 5" xfId="7424"/>
    <cellStyle name="Comma 10 5" xfId="7425"/>
    <cellStyle name="Comma 10 5 2" xfId="7426"/>
    <cellStyle name="Comma 10 5 2 2" xfId="7427"/>
    <cellStyle name="Comma 10 5 2 2 2" xfId="7428"/>
    <cellStyle name="Comma 10 5 2 3" xfId="7429"/>
    <cellStyle name="Comma 10 5 3" xfId="7430"/>
    <cellStyle name="Comma 10 5 3 2" xfId="7431"/>
    <cellStyle name="Comma 10 5 4" xfId="7432"/>
    <cellStyle name="Comma 10 6" xfId="7433"/>
    <cellStyle name="Comma 10 6 2" xfId="7434"/>
    <cellStyle name="Comma 10 6 2 2" xfId="7435"/>
    <cellStyle name="Comma 10 6 3" xfId="7436"/>
    <cellStyle name="Comma 10 7" xfId="7437"/>
    <cellStyle name="Comma 10 7 2" xfId="7438"/>
    <cellStyle name="Comma 10 8" xfId="7439"/>
    <cellStyle name="Comma 10 8 2" xfId="7440"/>
    <cellStyle name="Comma 10 8 3" xfId="7441"/>
    <cellStyle name="Comma 10 8 4" xfId="40898"/>
    <cellStyle name="Comma 10 9" xfId="7442"/>
    <cellStyle name="Comma 10 9 2" xfId="7443"/>
    <cellStyle name="Comma 11" xfId="7444"/>
    <cellStyle name="Comma 11 10" xfId="7445"/>
    <cellStyle name="Comma 11 11" xfId="7446"/>
    <cellStyle name="Comma 11 12" xfId="7447"/>
    <cellStyle name="Comma 11 2" xfId="7448"/>
    <cellStyle name="Comma 11 2 2" xfId="7449"/>
    <cellStyle name="Comma 11 2 2 2" xfId="7450"/>
    <cellStyle name="Comma 11 2 2 2 2" xfId="7451"/>
    <cellStyle name="Comma 11 2 2 2 2 2" xfId="7452"/>
    <cellStyle name="Comma 11 2 2 2 3" xfId="7453"/>
    <cellStyle name="Comma 11 2 2 3" xfId="7454"/>
    <cellStyle name="Comma 11 2 2 3 2" xfId="7455"/>
    <cellStyle name="Comma 11 2 2 4" xfId="7456"/>
    <cellStyle name="Comma 11 2 3" xfId="7457"/>
    <cellStyle name="Comma 11 2 3 2" xfId="7458"/>
    <cellStyle name="Comma 11 2 3 2 2" xfId="7459"/>
    <cellStyle name="Comma 11 2 3 2 2 2" xfId="7460"/>
    <cellStyle name="Comma 11 2 3 2 3" xfId="7461"/>
    <cellStyle name="Comma 11 2 3 3" xfId="7462"/>
    <cellStyle name="Comma 11 2 3 3 2" xfId="7463"/>
    <cellStyle name="Comma 11 2 3 4" xfId="7464"/>
    <cellStyle name="Comma 11 2 4" xfId="7465"/>
    <cellStyle name="Comma 11 2 4 2" xfId="7466"/>
    <cellStyle name="Comma 11 2 4 2 2" xfId="7467"/>
    <cellStyle name="Comma 11 2 4 3" xfId="7468"/>
    <cellStyle name="Comma 11 2 5" xfId="7469"/>
    <cellStyle name="Comma 11 2 5 2" xfId="7470"/>
    <cellStyle name="Comma 11 2 6" xfId="7471"/>
    <cellStyle name="Comma 11 2 7" xfId="7472"/>
    <cellStyle name="Comma 11 2 8" xfId="7473"/>
    <cellStyle name="Comma 11 3" xfId="7474"/>
    <cellStyle name="Comma 11 3 2" xfId="7475"/>
    <cellStyle name="Comma 11 3 2 2" xfId="7476"/>
    <cellStyle name="Comma 11 3 2 2 2" xfId="7477"/>
    <cellStyle name="Comma 11 3 2 3" xfId="7478"/>
    <cellStyle name="Comma 11 3 3" xfId="7479"/>
    <cellStyle name="Comma 11 3 3 2" xfId="7480"/>
    <cellStyle name="Comma 11 3 4" xfId="7481"/>
    <cellStyle name="Comma 11 3 4 2" xfId="7482"/>
    <cellStyle name="Comma 11 3 5" xfId="7483"/>
    <cellStyle name="Comma 11 3 6" xfId="7484"/>
    <cellStyle name="Comma 11 3 7" xfId="7485"/>
    <cellStyle name="Comma 11 4" xfId="7486"/>
    <cellStyle name="Comma 11 4 2" xfId="7487"/>
    <cellStyle name="Comma 11 4 2 2" xfId="7488"/>
    <cellStyle name="Comma 11 4 2 2 2" xfId="7489"/>
    <cellStyle name="Comma 11 4 2 3" xfId="7490"/>
    <cellStyle name="Comma 11 4 3" xfId="7491"/>
    <cellStyle name="Comma 11 4 3 2" xfId="7492"/>
    <cellStyle name="Comma 11 4 4" xfId="7493"/>
    <cellStyle name="Comma 11 4 5" xfId="7494"/>
    <cellStyle name="Comma 11 4 6" xfId="7495"/>
    <cellStyle name="Comma 11 5" xfId="7496"/>
    <cellStyle name="Comma 11 5 2" xfId="7497"/>
    <cellStyle name="Comma 11 5 2 2" xfId="7498"/>
    <cellStyle name="Comma 11 5 3" xfId="7499"/>
    <cellStyle name="Comma 11 6" xfId="7500"/>
    <cellStyle name="Comma 11 6 2" xfId="7501"/>
    <cellStyle name="Comma 11 7" xfId="7502"/>
    <cellStyle name="Comma 11 7 2" xfId="7503"/>
    <cellStyle name="Comma 11 7 2 2" xfId="7504"/>
    <cellStyle name="Comma 11 7 3" xfId="7505"/>
    <cellStyle name="Comma 11 8" xfId="7506"/>
    <cellStyle name="Comma 11 8 2" xfId="7507"/>
    <cellStyle name="Comma 11 9" xfId="7508"/>
    <cellStyle name="Comma 11 9 2" xfId="7509"/>
    <cellStyle name="Comma 12" xfId="7510"/>
    <cellStyle name="Comma 12 10" xfId="7511"/>
    <cellStyle name="Comma 12 11" xfId="7512"/>
    <cellStyle name="Comma 12 12" xfId="7513"/>
    <cellStyle name="Comma 12 2" xfId="7514"/>
    <cellStyle name="Comma 12 2 2" xfId="7515"/>
    <cellStyle name="Comma 12 2 2 2" xfId="7516"/>
    <cellStyle name="Comma 12 2 2 2 2" xfId="7517"/>
    <cellStyle name="Comma 12 2 2 3" xfId="7518"/>
    <cellStyle name="Comma 12 2 3" xfId="7519"/>
    <cellStyle name="Comma 12 2 3 2" xfId="7520"/>
    <cellStyle name="Comma 12 2 4" xfId="7521"/>
    <cellStyle name="Comma 12 2 4 2" xfId="7522"/>
    <cellStyle name="Comma 12 2 5" xfId="7523"/>
    <cellStyle name="Comma 12 2 6" xfId="7524"/>
    <cellStyle name="Comma 12 2 7" xfId="7525"/>
    <cellStyle name="Comma 12 2 8" xfId="7526"/>
    <cellStyle name="Comma 12 3" xfId="7527"/>
    <cellStyle name="Comma 12 3 2" xfId="7528"/>
    <cellStyle name="Comma 12 3 2 2" xfId="7529"/>
    <cellStyle name="Comma 12 3 2 2 2" xfId="7530"/>
    <cellStyle name="Comma 12 3 2 3" xfId="7531"/>
    <cellStyle name="Comma 12 3 3" xfId="7532"/>
    <cellStyle name="Comma 12 3 3 2" xfId="7533"/>
    <cellStyle name="Comma 12 3 4" xfId="7534"/>
    <cellStyle name="Comma 12 4" xfId="7535"/>
    <cellStyle name="Comma 12 4 2" xfId="7536"/>
    <cellStyle name="Comma 12 4 2 2" xfId="7537"/>
    <cellStyle name="Comma 12 4 3" xfId="7538"/>
    <cellStyle name="Comma 12 5" xfId="7539"/>
    <cellStyle name="Comma 12 5 2" xfId="7540"/>
    <cellStyle name="Comma 12 6" xfId="7541"/>
    <cellStyle name="Comma 12 6 2" xfId="7542"/>
    <cellStyle name="Comma 12 6 2 2" xfId="7543"/>
    <cellStyle name="Comma 12 6 3" xfId="7544"/>
    <cellStyle name="Comma 12 7" xfId="7545"/>
    <cellStyle name="Comma 12 7 2" xfId="7546"/>
    <cellStyle name="Comma 12 8" xfId="7547"/>
    <cellStyle name="Comma 12 8 2" xfId="7548"/>
    <cellStyle name="Comma 12 9" xfId="7549"/>
    <cellStyle name="Comma 13" xfId="7550"/>
    <cellStyle name="Comma 13 10" xfId="7551"/>
    <cellStyle name="Comma 13 11" xfId="7552"/>
    <cellStyle name="Comma 13 2" xfId="7553"/>
    <cellStyle name="Comma 13 2 10" xfId="7554"/>
    <cellStyle name="Comma 13 2 2" xfId="7555"/>
    <cellStyle name="Comma 13 2 2 2" xfId="7556"/>
    <cellStyle name="Comma 13 2 2 2 2" xfId="7557"/>
    <cellStyle name="Comma 13 2 2 3" xfId="7558"/>
    <cellStyle name="Comma 13 2 3" xfId="7559"/>
    <cellStyle name="Comma 13 2 3 2" xfId="7560"/>
    <cellStyle name="Comma 13 2 3 2 2" xfId="7561"/>
    <cellStyle name="Comma 13 2 3 3" xfId="7562"/>
    <cellStyle name="Comma 13 2 4" xfId="7563"/>
    <cellStyle name="Comma 13 2 4 2" xfId="7564"/>
    <cellStyle name="Comma 13 2 5" xfId="7565"/>
    <cellStyle name="Comma 13 2 5 2" xfId="7566"/>
    <cellStyle name="Comma 13 2 6" xfId="7567"/>
    <cellStyle name="Comma 13 2 6 2" xfId="7568"/>
    <cellStyle name="Comma 13 2 7" xfId="7569"/>
    <cellStyle name="Comma 13 2 7 2" xfId="7570"/>
    <cellStyle name="Comma 13 2 8" xfId="7571"/>
    <cellStyle name="Comma 13 2 9" xfId="7572"/>
    <cellStyle name="Comma 13 3" xfId="7573"/>
    <cellStyle name="Comma 13 3 2" xfId="7574"/>
    <cellStyle name="Comma 13 3 2 2" xfId="7575"/>
    <cellStyle name="Comma 13 3 2 2 2" xfId="7576"/>
    <cellStyle name="Comma 13 3 2 3" xfId="7577"/>
    <cellStyle name="Comma 13 3 3" xfId="7578"/>
    <cellStyle name="Comma 13 3 3 2" xfId="7579"/>
    <cellStyle name="Comma 13 3 4" xfId="7580"/>
    <cellStyle name="Comma 13 3 4 2" xfId="7581"/>
    <cellStyle name="Comma 13 3 4 2 2" xfId="7582"/>
    <cellStyle name="Comma 13 3 4 3" xfId="7583"/>
    <cellStyle name="Comma 13 3 5" xfId="7584"/>
    <cellStyle name="Comma 13 3 5 2" xfId="7585"/>
    <cellStyle name="Comma 13 3 6" xfId="7586"/>
    <cellStyle name="Comma 13 3 7" xfId="7587"/>
    <cellStyle name="Comma 13 3 8" xfId="7588"/>
    <cellStyle name="Comma 13 4" xfId="7589"/>
    <cellStyle name="Comma 13 4 2" xfId="7590"/>
    <cellStyle name="Comma 13 4 2 2" xfId="7591"/>
    <cellStyle name="Comma 13 4 3" xfId="7592"/>
    <cellStyle name="Comma 13 5" xfId="7593"/>
    <cellStyle name="Comma 13 5 2" xfId="7594"/>
    <cellStyle name="Comma 13 6" xfId="7595"/>
    <cellStyle name="Comma 13 6 2" xfId="7596"/>
    <cellStyle name="Comma 13 6 2 2" xfId="7597"/>
    <cellStyle name="Comma 13 6 3" xfId="7598"/>
    <cellStyle name="Comma 13 7" xfId="7599"/>
    <cellStyle name="Comma 13 7 2" xfId="7600"/>
    <cellStyle name="Comma 13 8" xfId="7601"/>
    <cellStyle name="Comma 13 8 2" xfId="7602"/>
    <cellStyle name="Comma 13 9" xfId="7603"/>
    <cellStyle name="Comma 14" xfId="7604"/>
    <cellStyle name="Comma 14 2" xfId="7605"/>
    <cellStyle name="Comma 14 2 2" xfId="7606"/>
    <cellStyle name="Comma 14 2 2 2" xfId="7607"/>
    <cellStyle name="Comma 14 2 3" xfId="7608"/>
    <cellStyle name="Comma 14 2 3 2" xfId="7609"/>
    <cellStyle name="Comma 14 2 4" xfId="7610"/>
    <cellStyle name="Comma 14 2 4 2" xfId="7611"/>
    <cellStyle name="Comma 14 2 5" xfId="7612"/>
    <cellStyle name="Comma 14 3" xfId="7613"/>
    <cellStyle name="Comma 14 3 2" xfId="7614"/>
    <cellStyle name="Comma 14 3 2 2" xfId="7615"/>
    <cellStyle name="Comma 14 3 3" xfId="7616"/>
    <cellStyle name="Comma 14 4" xfId="7617"/>
    <cellStyle name="Comma 14 4 2" xfId="7618"/>
    <cellStyle name="Comma 14 4 2 2" xfId="7619"/>
    <cellStyle name="Comma 14 4 3" xfId="7620"/>
    <cellStyle name="Comma 14 5" xfId="7621"/>
    <cellStyle name="Comma 14 5 2" xfId="7622"/>
    <cellStyle name="Comma 14 5 3" xfId="7623"/>
    <cellStyle name="Comma 14 5 4" xfId="40899"/>
    <cellStyle name="Comma 14 6" xfId="7624"/>
    <cellStyle name="Comma 14 6 2" xfId="7625"/>
    <cellStyle name="Comma 14 7" xfId="7626"/>
    <cellStyle name="Comma 14 8" xfId="7627"/>
    <cellStyle name="Comma 14 9" xfId="7628"/>
    <cellStyle name="Comma 15" xfId="7629"/>
    <cellStyle name="Comma 15 2" xfId="7630"/>
    <cellStyle name="Comma 15 2 2" xfId="7631"/>
    <cellStyle name="Comma 15 2 2 2" xfId="7632"/>
    <cellStyle name="Comma 15 2 3" xfId="7633"/>
    <cellStyle name="Comma 15 2 4" xfId="7634"/>
    <cellStyle name="Comma 15 2 5" xfId="7635"/>
    <cellStyle name="Comma 15 2 6" xfId="40900"/>
    <cellStyle name="Comma 15 3" xfId="7636"/>
    <cellStyle name="Comma 15 3 2" xfId="7637"/>
    <cellStyle name="Comma 15 3 2 2" xfId="7638"/>
    <cellStyle name="Comma 15 3 3" xfId="7639"/>
    <cellStyle name="Comma 15 3 4" xfId="7640"/>
    <cellStyle name="Comma 15 3 5" xfId="7641"/>
    <cellStyle name="Comma 15 3 6" xfId="40901"/>
    <cellStyle name="Comma 15 4" xfId="7642"/>
    <cellStyle name="Comma 15 4 2" xfId="7643"/>
    <cellStyle name="Comma 15 4 2 2" xfId="7644"/>
    <cellStyle name="Comma 15 4 3" xfId="7645"/>
    <cellStyle name="Comma 15 4 4" xfId="7646"/>
    <cellStyle name="Comma 15 4 5" xfId="7647"/>
    <cellStyle name="Comma 15 4 6" xfId="40902"/>
    <cellStyle name="Comma 15 5" xfId="7648"/>
    <cellStyle name="Comma 15 5 2" xfId="7649"/>
    <cellStyle name="Comma 15 6" xfId="7650"/>
    <cellStyle name="Comma 15 7" xfId="7651"/>
    <cellStyle name="Comma 15 8" xfId="7652"/>
    <cellStyle name="Comma 15 9" xfId="7653"/>
    <cellStyle name="Comma 16" xfId="7654"/>
    <cellStyle name="Comma 16 2" xfId="7655"/>
    <cellStyle name="Comma 16 2 2" xfId="7656"/>
    <cellStyle name="Comma 16 2 2 2" xfId="7657"/>
    <cellStyle name="Comma 16 2 3" xfId="7658"/>
    <cellStyle name="Comma 16 3" xfId="7659"/>
    <cellStyle name="Comma 16 3 2" xfId="7660"/>
    <cellStyle name="Comma 16 3 2 2" xfId="7661"/>
    <cellStyle name="Comma 16 3 3" xfId="7662"/>
    <cellStyle name="Comma 16 4" xfId="7663"/>
    <cellStyle name="Comma 16 4 2" xfId="7664"/>
    <cellStyle name="Comma 16 5" xfId="7665"/>
    <cellStyle name="Comma 16 5 2" xfId="7666"/>
    <cellStyle name="Comma 16 5 3" xfId="7667"/>
    <cellStyle name="Comma 16 5 4" xfId="40903"/>
    <cellStyle name="Comma 16 6" xfId="7668"/>
    <cellStyle name="Comma 16 7" xfId="7669"/>
    <cellStyle name="Comma 17" xfId="7670"/>
    <cellStyle name="Comma 17 2" xfId="7671"/>
    <cellStyle name="Comma 17 2 2" xfId="7672"/>
    <cellStyle name="Comma 17 2 2 2" xfId="7673"/>
    <cellStyle name="Comma 17 2 3" xfId="7674"/>
    <cellStyle name="Comma 17 2 4" xfId="7675"/>
    <cellStyle name="Comma 17 2 5" xfId="40904"/>
    <cellStyle name="Comma 17 2 6" xfId="40905"/>
    <cellStyle name="Comma 17 3" xfId="7676"/>
    <cellStyle name="Comma 17 3 2" xfId="7677"/>
    <cellStyle name="Comma 17 3 2 2" xfId="7678"/>
    <cellStyle name="Comma 17 3 3" xfId="7679"/>
    <cellStyle name="Comma 17 3 4" xfId="7680"/>
    <cellStyle name="Comma 17 3 5" xfId="40906"/>
    <cellStyle name="Comma 17 3 6" xfId="40907"/>
    <cellStyle name="Comma 17 4" xfId="7681"/>
    <cellStyle name="Comma 17 4 2" xfId="7682"/>
    <cellStyle name="Comma 17 4 2 2" xfId="7683"/>
    <cellStyle name="Comma 17 4 3" xfId="7684"/>
    <cellStyle name="Comma 17 4 4" xfId="7685"/>
    <cellStyle name="Comma 17 4 5" xfId="40908"/>
    <cellStyle name="Comma 17 4 6" xfId="40909"/>
    <cellStyle name="Comma 17 5" xfId="7686"/>
    <cellStyle name="Comma 17 5 2" xfId="7687"/>
    <cellStyle name="Comma 17 6" xfId="7688"/>
    <cellStyle name="Comma 17 7" xfId="7689"/>
    <cellStyle name="Comma 17 8" xfId="40910"/>
    <cellStyle name="Comma 17 9" xfId="40911"/>
    <cellStyle name="Comma 18" xfId="7690"/>
    <cellStyle name="Comma 18 2" xfId="7691"/>
    <cellStyle name="Comma 19" xfId="7692"/>
    <cellStyle name="Comma 19 2" xfId="7693"/>
    <cellStyle name="Comma 19 3" xfId="7694"/>
    <cellStyle name="Comma 2" xfId="7695"/>
    <cellStyle name="Comma 2 10" xfId="7696"/>
    <cellStyle name="Comma 2 10 2" xfId="7697"/>
    <cellStyle name="Comma 2 10 2 2" xfId="7698"/>
    <cellStyle name="Comma 2 10 2 2 2" xfId="7699"/>
    <cellStyle name="Comma 2 10 2 2 2 2" xfId="7700"/>
    <cellStyle name="Comma 2 10 2 2 3" xfId="7701"/>
    <cellStyle name="Comma 2 10 2 3" xfId="7702"/>
    <cellStyle name="Comma 2 10 2 3 2" xfId="7703"/>
    <cellStyle name="Comma 2 10 2 4" xfId="7704"/>
    <cellStyle name="Comma 2 10 3" xfId="7705"/>
    <cellStyle name="Comma 2 10 3 2" xfId="7706"/>
    <cellStyle name="Comma 2 10 3 2 2" xfId="7707"/>
    <cellStyle name="Comma 2 10 3 3" xfId="7708"/>
    <cellStyle name="Comma 2 10 4" xfId="7709"/>
    <cellStyle name="Comma 2 10 4 2" xfId="7710"/>
    <cellStyle name="Comma 2 10 5" xfId="7711"/>
    <cellStyle name="Comma 2 11" xfId="7712"/>
    <cellStyle name="Comma 2 11 2" xfId="7713"/>
    <cellStyle name="Comma 2 11 2 2" xfId="7714"/>
    <cellStyle name="Comma 2 11 2 2 2" xfId="7715"/>
    <cellStyle name="Comma 2 11 2 2 2 2" xfId="7716"/>
    <cellStyle name="Comma 2 11 2 2 3" xfId="7717"/>
    <cellStyle name="Comma 2 11 2 3" xfId="7718"/>
    <cellStyle name="Comma 2 11 2 3 2" xfId="7719"/>
    <cellStyle name="Comma 2 11 2 4" xfId="7720"/>
    <cellStyle name="Comma 2 11 3" xfId="7721"/>
    <cellStyle name="Comma 2 11 3 2" xfId="7722"/>
    <cellStyle name="Comma 2 11 3 2 2" xfId="7723"/>
    <cellStyle name="Comma 2 11 3 3" xfId="7724"/>
    <cellStyle name="Comma 2 11 4" xfId="7725"/>
    <cellStyle name="Comma 2 11 4 2" xfId="7726"/>
    <cellStyle name="Comma 2 11 5" xfId="7727"/>
    <cellStyle name="Comma 2 11 6" xfId="7728"/>
    <cellStyle name="Comma 2 12" xfId="7729"/>
    <cellStyle name="Comma 2 12 2" xfId="7730"/>
    <cellStyle name="Comma 2 12 2 2" xfId="7731"/>
    <cellStyle name="Comma 2 12 2 2 2" xfId="7732"/>
    <cellStyle name="Comma 2 12 2 3" xfId="7733"/>
    <cellStyle name="Comma 2 12 3" xfId="7734"/>
    <cellStyle name="Comma 2 12 3 2" xfId="7735"/>
    <cellStyle name="Comma 2 12 4" xfId="7736"/>
    <cellStyle name="Comma 2 13" xfId="7737"/>
    <cellStyle name="Comma 2 13 2" xfId="7738"/>
    <cellStyle name="Comma 2 13 2 2" xfId="7739"/>
    <cellStyle name="Comma 2 13 2 2 2" xfId="7740"/>
    <cellStyle name="Comma 2 13 2 3" xfId="7741"/>
    <cellStyle name="Comma 2 13 3" xfId="7742"/>
    <cellStyle name="Comma 2 13 3 2" xfId="7743"/>
    <cellStyle name="Comma 2 13 4" xfId="7744"/>
    <cellStyle name="Comma 2 14" xfId="7745"/>
    <cellStyle name="Comma 2 14 2" xfId="7746"/>
    <cellStyle name="Comma 2 14 2 2" xfId="7747"/>
    <cellStyle name="Comma 2 14 3" xfId="7748"/>
    <cellStyle name="Comma 2 15" xfId="7749"/>
    <cellStyle name="Comma 2 15 2" xfId="7750"/>
    <cellStyle name="Comma 2 15 2 2" xfId="7751"/>
    <cellStyle name="Comma 2 15 2 2 2" xfId="7752"/>
    <cellStyle name="Comma 2 15 2 3" xfId="7753"/>
    <cellStyle name="Comma 2 15 3" xfId="7754"/>
    <cellStyle name="Comma 2 15 3 2" xfId="7755"/>
    <cellStyle name="Comma 2 15 4" xfId="7756"/>
    <cellStyle name="Comma 2 16" xfId="7757"/>
    <cellStyle name="Comma 2 16 2" xfId="7758"/>
    <cellStyle name="Comma 2 16 2 2" xfId="7759"/>
    <cellStyle name="Comma 2 16 3" xfId="7760"/>
    <cellStyle name="Comma 2 17" xfId="7761"/>
    <cellStyle name="Comma 2 17 2" xfId="7762"/>
    <cellStyle name="Comma 2 18" xfId="7763"/>
    <cellStyle name="Comma 2 18 2" xfId="7764"/>
    <cellStyle name="Comma 2 18 3" xfId="7765"/>
    <cellStyle name="Comma 2 18 4" xfId="40912"/>
    <cellStyle name="Comma 2 19" xfId="7766"/>
    <cellStyle name="Comma 2 19 2" xfId="7767"/>
    <cellStyle name="Comma 2 2" xfId="7768"/>
    <cellStyle name="Comma 2 2 10" xfId="7769"/>
    <cellStyle name="Comma 2 2 10 2" xfId="7770"/>
    <cellStyle name="Comma 2 2 10 2 2" xfId="7771"/>
    <cellStyle name="Comma 2 2 10 2 2 2" xfId="7772"/>
    <cellStyle name="Comma 2 2 10 2 3" xfId="7773"/>
    <cellStyle name="Comma 2 2 10 3" xfId="7774"/>
    <cellStyle name="Comma 2 2 10 3 2" xfId="7775"/>
    <cellStyle name="Comma 2 2 10 4" xfId="7776"/>
    <cellStyle name="Comma 2 2 11" xfId="7777"/>
    <cellStyle name="Comma 2 2 11 2" xfId="7778"/>
    <cellStyle name="Comma 2 2 11 2 2" xfId="7779"/>
    <cellStyle name="Comma 2 2 11 3" xfId="7780"/>
    <cellStyle name="Comma 2 2 12" xfId="7781"/>
    <cellStyle name="Comma 2 2 12 2" xfId="7782"/>
    <cellStyle name="Comma 2 2 12 2 2" xfId="7783"/>
    <cellStyle name="Comma 2 2 12 3" xfId="7784"/>
    <cellStyle name="Comma 2 2 13" xfId="7785"/>
    <cellStyle name="Comma 2 2 13 2" xfId="7786"/>
    <cellStyle name="Comma 2 2 14" xfId="7787"/>
    <cellStyle name="Comma 2 2 14 2" xfId="7788"/>
    <cellStyle name="Comma 2 2 15" xfId="7789"/>
    <cellStyle name="Comma 2 2 15 2" xfId="7790"/>
    <cellStyle name="Comma 2 2 16" xfId="7791"/>
    <cellStyle name="Comma 2 2 16 2" xfId="7792"/>
    <cellStyle name="Comma 2 2 17" xfId="7793"/>
    <cellStyle name="Comma 2 2 18" xfId="7794"/>
    <cellStyle name="Comma 2 2 19" xfId="7795"/>
    <cellStyle name="Comma 2 2 2" xfId="7796"/>
    <cellStyle name="Comma 2 2 2 10" xfId="7797"/>
    <cellStyle name="Comma 2 2 2 10 2" xfId="7798"/>
    <cellStyle name="Comma 2 2 2 10 2 2" xfId="7799"/>
    <cellStyle name="Comma 2 2 2 10 3" xfId="7800"/>
    <cellStyle name="Comma 2 2 2 11" xfId="7801"/>
    <cellStyle name="Comma 2 2 2 11 2" xfId="7802"/>
    <cellStyle name="Comma 2 2 2 11 2 2" xfId="7803"/>
    <cellStyle name="Comma 2 2 2 11 3" xfId="7804"/>
    <cellStyle name="Comma 2 2 2 12" xfId="7805"/>
    <cellStyle name="Comma 2 2 2 12 2" xfId="7806"/>
    <cellStyle name="Comma 2 2 2 13" xfId="7807"/>
    <cellStyle name="Comma 2 2 2 13 2" xfId="7808"/>
    <cellStyle name="Comma 2 2 2 14" xfId="7809"/>
    <cellStyle name="Comma 2 2 2 14 2" xfId="7810"/>
    <cellStyle name="Comma 2 2 2 15" xfId="7811"/>
    <cellStyle name="Comma 2 2 2 15 2" xfId="7812"/>
    <cellStyle name="Comma 2 2 2 16" xfId="7813"/>
    <cellStyle name="Comma 2 2 2 17" xfId="7814"/>
    <cellStyle name="Comma 2 2 2 18" xfId="7815"/>
    <cellStyle name="Comma 2 2 2 2" xfId="7816"/>
    <cellStyle name="Comma 2 2 2 2 10" xfId="7817"/>
    <cellStyle name="Comma 2 2 2 2 10 2" xfId="7818"/>
    <cellStyle name="Comma 2 2 2 2 11" xfId="7819"/>
    <cellStyle name="Comma 2 2 2 2 11 2" xfId="7820"/>
    <cellStyle name="Comma 2 2 2 2 12" xfId="7821"/>
    <cellStyle name="Comma 2 2 2 2 12 2" xfId="7822"/>
    <cellStyle name="Comma 2 2 2 2 13" xfId="7823"/>
    <cellStyle name="Comma 2 2 2 2 13 2" xfId="7824"/>
    <cellStyle name="Comma 2 2 2 2 14" xfId="7825"/>
    <cellStyle name="Comma 2 2 2 2 15" xfId="7826"/>
    <cellStyle name="Comma 2 2 2 2 16" xfId="7827"/>
    <cellStyle name="Comma 2 2 2 2 2" xfId="7828"/>
    <cellStyle name="Comma 2 2 2 2 2 10" xfId="7829"/>
    <cellStyle name="Comma 2 2 2 2 2 10 2" xfId="7830"/>
    <cellStyle name="Comma 2 2 2 2 2 11" xfId="7831"/>
    <cellStyle name="Comma 2 2 2 2 2 11 2" xfId="7832"/>
    <cellStyle name="Comma 2 2 2 2 2 12" xfId="7833"/>
    <cellStyle name="Comma 2 2 2 2 2 12 2" xfId="7834"/>
    <cellStyle name="Comma 2 2 2 2 2 13" xfId="7835"/>
    <cellStyle name="Comma 2 2 2 2 2 14" xfId="7836"/>
    <cellStyle name="Comma 2 2 2 2 2 15" xfId="7837"/>
    <cellStyle name="Comma 2 2 2 2 2 2" xfId="7838"/>
    <cellStyle name="Comma 2 2 2 2 2 2 10" xfId="7839"/>
    <cellStyle name="Comma 2 2 2 2 2 2 2" xfId="7840"/>
    <cellStyle name="Comma 2 2 2 2 2 2 2 2" xfId="7841"/>
    <cellStyle name="Comma 2 2 2 2 2 2 2 2 2" xfId="7842"/>
    <cellStyle name="Comma 2 2 2 2 2 2 2 2 2 2" xfId="7843"/>
    <cellStyle name="Comma 2 2 2 2 2 2 2 2 2 2 2" xfId="7844"/>
    <cellStyle name="Comma 2 2 2 2 2 2 2 2 2 2 2 2" xfId="7845"/>
    <cellStyle name="Comma 2 2 2 2 2 2 2 2 2 2 3" xfId="7846"/>
    <cellStyle name="Comma 2 2 2 2 2 2 2 2 2 3" xfId="7847"/>
    <cellStyle name="Comma 2 2 2 2 2 2 2 2 2 3 2" xfId="7848"/>
    <cellStyle name="Comma 2 2 2 2 2 2 2 2 2 4" xfId="7849"/>
    <cellStyle name="Comma 2 2 2 2 2 2 2 2 3" xfId="7850"/>
    <cellStyle name="Comma 2 2 2 2 2 2 2 2 3 2" xfId="7851"/>
    <cellStyle name="Comma 2 2 2 2 2 2 2 2 3 2 2" xfId="7852"/>
    <cellStyle name="Comma 2 2 2 2 2 2 2 2 3 3" xfId="7853"/>
    <cellStyle name="Comma 2 2 2 2 2 2 2 2 4" xfId="7854"/>
    <cellStyle name="Comma 2 2 2 2 2 2 2 2 4 2" xfId="7855"/>
    <cellStyle name="Comma 2 2 2 2 2 2 2 2 5" xfId="7856"/>
    <cellStyle name="Comma 2 2 2 2 2 2 2 2 5 2" xfId="7857"/>
    <cellStyle name="Comma 2 2 2 2 2 2 2 2 6" xfId="7858"/>
    <cellStyle name="Comma 2 2 2 2 2 2 2 2 7" xfId="7859"/>
    <cellStyle name="Comma 2 2 2 2 2 2 2 2 8" xfId="7860"/>
    <cellStyle name="Comma 2 2 2 2 2 2 2 3" xfId="7861"/>
    <cellStyle name="Comma 2 2 2 2 2 2 2 3 2" xfId="7862"/>
    <cellStyle name="Comma 2 2 2 2 2 2 2 3 2 2" xfId="7863"/>
    <cellStyle name="Comma 2 2 2 2 2 2 2 3 2 2 2" xfId="7864"/>
    <cellStyle name="Comma 2 2 2 2 2 2 2 3 2 3" xfId="7865"/>
    <cellStyle name="Comma 2 2 2 2 2 2 2 3 3" xfId="7866"/>
    <cellStyle name="Comma 2 2 2 2 2 2 2 3 3 2" xfId="7867"/>
    <cellStyle name="Comma 2 2 2 2 2 2 2 3 4" xfId="7868"/>
    <cellStyle name="Comma 2 2 2 2 2 2 2 4" xfId="7869"/>
    <cellStyle name="Comma 2 2 2 2 2 2 2 4 2" xfId="7870"/>
    <cellStyle name="Comma 2 2 2 2 2 2 2 4 2 2" xfId="7871"/>
    <cellStyle name="Comma 2 2 2 2 2 2 2 4 3" xfId="7872"/>
    <cellStyle name="Comma 2 2 2 2 2 2 2 5" xfId="7873"/>
    <cellStyle name="Comma 2 2 2 2 2 2 2 5 2" xfId="7874"/>
    <cellStyle name="Comma 2 2 2 2 2 2 2 6" xfId="7875"/>
    <cellStyle name="Comma 2 2 2 2 2 2 2 6 2" xfId="7876"/>
    <cellStyle name="Comma 2 2 2 2 2 2 2 7" xfId="7877"/>
    <cellStyle name="Comma 2 2 2 2 2 2 2 8" xfId="7878"/>
    <cellStyle name="Comma 2 2 2 2 2 2 2 9" xfId="7879"/>
    <cellStyle name="Comma 2 2 2 2 2 2 3" xfId="7880"/>
    <cellStyle name="Comma 2 2 2 2 2 2 3 2" xfId="7881"/>
    <cellStyle name="Comma 2 2 2 2 2 2 3 2 2" xfId="7882"/>
    <cellStyle name="Comma 2 2 2 2 2 2 3 2 2 2" xfId="7883"/>
    <cellStyle name="Comma 2 2 2 2 2 2 3 2 2 2 2" xfId="7884"/>
    <cellStyle name="Comma 2 2 2 2 2 2 3 2 2 3" xfId="7885"/>
    <cellStyle name="Comma 2 2 2 2 2 2 3 2 3" xfId="7886"/>
    <cellStyle name="Comma 2 2 2 2 2 2 3 2 3 2" xfId="7887"/>
    <cellStyle name="Comma 2 2 2 2 2 2 3 2 4" xfId="7888"/>
    <cellStyle name="Comma 2 2 2 2 2 2 3 3" xfId="7889"/>
    <cellStyle name="Comma 2 2 2 2 2 2 3 3 2" xfId="7890"/>
    <cellStyle name="Comma 2 2 2 2 2 2 3 3 2 2" xfId="7891"/>
    <cellStyle name="Comma 2 2 2 2 2 2 3 3 3" xfId="7892"/>
    <cellStyle name="Comma 2 2 2 2 2 2 3 4" xfId="7893"/>
    <cellStyle name="Comma 2 2 2 2 2 2 3 4 2" xfId="7894"/>
    <cellStyle name="Comma 2 2 2 2 2 2 3 5" xfId="7895"/>
    <cellStyle name="Comma 2 2 2 2 2 2 3 5 2" xfId="7896"/>
    <cellStyle name="Comma 2 2 2 2 2 2 3 6" xfId="7897"/>
    <cellStyle name="Comma 2 2 2 2 2 2 3 7" xfId="7898"/>
    <cellStyle name="Comma 2 2 2 2 2 2 3 8" xfId="7899"/>
    <cellStyle name="Comma 2 2 2 2 2 2 4" xfId="7900"/>
    <cellStyle name="Comma 2 2 2 2 2 2 4 2" xfId="7901"/>
    <cellStyle name="Comma 2 2 2 2 2 2 4 2 2" xfId="7902"/>
    <cellStyle name="Comma 2 2 2 2 2 2 4 2 2 2" xfId="7903"/>
    <cellStyle name="Comma 2 2 2 2 2 2 4 2 3" xfId="7904"/>
    <cellStyle name="Comma 2 2 2 2 2 2 4 3" xfId="7905"/>
    <cellStyle name="Comma 2 2 2 2 2 2 4 3 2" xfId="7906"/>
    <cellStyle name="Comma 2 2 2 2 2 2 4 4" xfId="7907"/>
    <cellStyle name="Comma 2 2 2 2 2 2 5" xfId="7908"/>
    <cellStyle name="Comma 2 2 2 2 2 2 5 2" xfId="7909"/>
    <cellStyle name="Comma 2 2 2 2 2 2 5 2 2" xfId="7910"/>
    <cellStyle name="Comma 2 2 2 2 2 2 5 3" xfId="7911"/>
    <cellStyle name="Comma 2 2 2 2 2 2 6" xfId="7912"/>
    <cellStyle name="Comma 2 2 2 2 2 2 6 2" xfId="7913"/>
    <cellStyle name="Comma 2 2 2 2 2 2 7" xfId="7914"/>
    <cellStyle name="Comma 2 2 2 2 2 2 7 2" xfId="7915"/>
    <cellStyle name="Comma 2 2 2 2 2 2 8" xfId="7916"/>
    <cellStyle name="Comma 2 2 2 2 2 2 9" xfId="7917"/>
    <cellStyle name="Comma 2 2 2 2 2 3" xfId="7918"/>
    <cellStyle name="Comma 2 2 2 2 2 3 2" xfId="7919"/>
    <cellStyle name="Comma 2 2 2 2 2 3 2 2" xfId="7920"/>
    <cellStyle name="Comma 2 2 2 2 2 3 2 2 2" xfId="7921"/>
    <cellStyle name="Comma 2 2 2 2 2 3 2 2 2 2" xfId="7922"/>
    <cellStyle name="Comma 2 2 2 2 2 3 2 2 3" xfId="7923"/>
    <cellStyle name="Comma 2 2 2 2 2 3 2 3" xfId="7924"/>
    <cellStyle name="Comma 2 2 2 2 2 3 2 3 2" xfId="7925"/>
    <cellStyle name="Comma 2 2 2 2 2 3 2 4" xfId="7926"/>
    <cellStyle name="Comma 2 2 2 2 2 3 3" xfId="7927"/>
    <cellStyle name="Comma 2 2 2 2 2 3 3 2" xfId="7928"/>
    <cellStyle name="Comma 2 2 2 2 2 3 3 2 2" xfId="7929"/>
    <cellStyle name="Comma 2 2 2 2 2 3 3 3" xfId="7930"/>
    <cellStyle name="Comma 2 2 2 2 2 3 4" xfId="7931"/>
    <cellStyle name="Comma 2 2 2 2 2 3 4 2" xfId="7932"/>
    <cellStyle name="Comma 2 2 2 2 2 3 5" xfId="7933"/>
    <cellStyle name="Comma 2 2 2 2 2 3 5 2" xfId="7934"/>
    <cellStyle name="Comma 2 2 2 2 2 3 6" xfId="7935"/>
    <cellStyle name="Comma 2 2 2 2 2 3 7" xfId="7936"/>
    <cellStyle name="Comma 2 2 2 2 2 3 8" xfId="7937"/>
    <cellStyle name="Comma 2 2 2 2 2 4" xfId="7938"/>
    <cellStyle name="Comma 2 2 2 2 2 4 2" xfId="7939"/>
    <cellStyle name="Comma 2 2 2 2 2 4 2 2" xfId="7940"/>
    <cellStyle name="Comma 2 2 2 2 2 4 2 2 2" xfId="7941"/>
    <cellStyle name="Comma 2 2 2 2 2 4 2 2 2 2" xfId="7942"/>
    <cellStyle name="Comma 2 2 2 2 2 4 2 2 3" xfId="7943"/>
    <cellStyle name="Comma 2 2 2 2 2 4 2 3" xfId="7944"/>
    <cellStyle name="Comma 2 2 2 2 2 4 2 3 2" xfId="7945"/>
    <cellStyle name="Comma 2 2 2 2 2 4 2 4" xfId="7946"/>
    <cellStyle name="Comma 2 2 2 2 2 4 3" xfId="7947"/>
    <cellStyle name="Comma 2 2 2 2 2 4 3 2" xfId="7948"/>
    <cellStyle name="Comma 2 2 2 2 2 4 3 2 2" xfId="7949"/>
    <cellStyle name="Comma 2 2 2 2 2 4 3 3" xfId="7950"/>
    <cellStyle name="Comma 2 2 2 2 2 4 4" xfId="7951"/>
    <cellStyle name="Comma 2 2 2 2 2 4 4 2" xfId="7952"/>
    <cellStyle name="Comma 2 2 2 2 2 4 5" xfId="7953"/>
    <cellStyle name="Comma 2 2 2 2 2 5" xfId="7954"/>
    <cellStyle name="Comma 2 2 2 2 2 5 2" xfId="7955"/>
    <cellStyle name="Comma 2 2 2 2 2 5 2 2" xfId="7956"/>
    <cellStyle name="Comma 2 2 2 2 2 5 2 2 2" xfId="7957"/>
    <cellStyle name="Comma 2 2 2 2 2 5 2 3" xfId="7958"/>
    <cellStyle name="Comma 2 2 2 2 2 5 3" xfId="7959"/>
    <cellStyle name="Comma 2 2 2 2 2 5 3 2" xfId="7960"/>
    <cellStyle name="Comma 2 2 2 2 2 5 4" xfId="7961"/>
    <cellStyle name="Comma 2 2 2 2 2 6" xfId="7962"/>
    <cellStyle name="Comma 2 2 2 2 2 6 2" xfId="7963"/>
    <cellStyle name="Comma 2 2 2 2 2 6 2 2" xfId="7964"/>
    <cellStyle name="Comma 2 2 2 2 2 6 2 2 2" xfId="7965"/>
    <cellStyle name="Comma 2 2 2 2 2 6 2 3" xfId="7966"/>
    <cellStyle name="Comma 2 2 2 2 2 6 3" xfId="7967"/>
    <cellStyle name="Comma 2 2 2 2 2 6 3 2" xfId="7968"/>
    <cellStyle name="Comma 2 2 2 2 2 6 4" xfId="7969"/>
    <cellStyle name="Comma 2 2 2 2 2 7" xfId="7970"/>
    <cellStyle name="Comma 2 2 2 2 2 7 2" xfId="7971"/>
    <cellStyle name="Comma 2 2 2 2 2 7 2 2" xfId="7972"/>
    <cellStyle name="Comma 2 2 2 2 2 7 3" xfId="7973"/>
    <cellStyle name="Comma 2 2 2 2 2 8" xfId="7974"/>
    <cellStyle name="Comma 2 2 2 2 2 8 2" xfId="7975"/>
    <cellStyle name="Comma 2 2 2 2 2 8 2 2" xfId="7976"/>
    <cellStyle name="Comma 2 2 2 2 2 8 3" xfId="7977"/>
    <cellStyle name="Comma 2 2 2 2 2 9" xfId="7978"/>
    <cellStyle name="Comma 2 2 2 2 2 9 2" xfId="7979"/>
    <cellStyle name="Comma 2 2 2 2 3" xfId="7980"/>
    <cellStyle name="Comma 2 2 2 2 3 10" xfId="7981"/>
    <cellStyle name="Comma 2 2 2 2 3 10 2" xfId="7982"/>
    <cellStyle name="Comma 2 2 2 2 3 11" xfId="7983"/>
    <cellStyle name="Comma 2 2 2 2 3 11 2" xfId="7984"/>
    <cellStyle name="Comma 2 2 2 2 3 12" xfId="7985"/>
    <cellStyle name="Comma 2 2 2 2 3 13" xfId="7986"/>
    <cellStyle name="Comma 2 2 2 2 3 14" xfId="7987"/>
    <cellStyle name="Comma 2 2 2 2 3 2" xfId="7988"/>
    <cellStyle name="Comma 2 2 2 2 3 2 2" xfId="7989"/>
    <cellStyle name="Comma 2 2 2 2 3 2 2 2" xfId="7990"/>
    <cellStyle name="Comma 2 2 2 2 3 2 2 2 2" xfId="7991"/>
    <cellStyle name="Comma 2 2 2 2 3 2 2 2 2 2" xfId="7992"/>
    <cellStyle name="Comma 2 2 2 2 3 2 2 2 3" xfId="7993"/>
    <cellStyle name="Comma 2 2 2 2 3 2 2 3" xfId="7994"/>
    <cellStyle name="Comma 2 2 2 2 3 2 2 3 2" xfId="7995"/>
    <cellStyle name="Comma 2 2 2 2 3 2 2 4" xfId="7996"/>
    <cellStyle name="Comma 2 2 2 2 3 2 3" xfId="7997"/>
    <cellStyle name="Comma 2 2 2 2 3 2 3 2" xfId="7998"/>
    <cellStyle name="Comma 2 2 2 2 3 2 3 2 2" xfId="7999"/>
    <cellStyle name="Comma 2 2 2 2 3 2 3 3" xfId="8000"/>
    <cellStyle name="Comma 2 2 2 2 3 2 4" xfId="8001"/>
    <cellStyle name="Comma 2 2 2 2 3 2 4 2" xfId="8002"/>
    <cellStyle name="Comma 2 2 2 2 3 2 5" xfId="8003"/>
    <cellStyle name="Comma 2 2 2 2 3 2 5 2" xfId="8004"/>
    <cellStyle name="Comma 2 2 2 2 3 2 6" xfId="8005"/>
    <cellStyle name="Comma 2 2 2 2 3 2 7" xfId="8006"/>
    <cellStyle name="Comma 2 2 2 2 3 2 8" xfId="8007"/>
    <cellStyle name="Comma 2 2 2 2 3 3" xfId="8008"/>
    <cellStyle name="Comma 2 2 2 2 3 3 2" xfId="8009"/>
    <cellStyle name="Comma 2 2 2 2 3 3 2 2" xfId="8010"/>
    <cellStyle name="Comma 2 2 2 2 3 3 2 2 2" xfId="8011"/>
    <cellStyle name="Comma 2 2 2 2 3 3 2 2 2 2" xfId="8012"/>
    <cellStyle name="Comma 2 2 2 2 3 3 2 2 3" xfId="8013"/>
    <cellStyle name="Comma 2 2 2 2 3 3 2 3" xfId="8014"/>
    <cellStyle name="Comma 2 2 2 2 3 3 2 3 2" xfId="8015"/>
    <cellStyle name="Comma 2 2 2 2 3 3 2 4" xfId="8016"/>
    <cellStyle name="Comma 2 2 2 2 3 3 3" xfId="8017"/>
    <cellStyle name="Comma 2 2 2 2 3 3 3 2" xfId="8018"/>
    <cellStyle name="Comma 2 2 2 2 3 3 3 2 2" xfId="8019"/>
    <cellStyle name="Comma 2 2 2 2 3 3 3 3" xfId="8020"/>
    <cellStyle name="Comma 2 2 2 2 3 3 4" xfId="8021"/>
    <cellStyle name="Comma 2 2 2 2 3 3 4 2" xfId="8022"/>
    <cellStyle name="Comma 2 2 2 2 3 3 5" xfId="8023"/>
    <cellStyle name="Comma 2 2 2 2 3 4" xfId="8024"/>
    <cellStyle name="Comma 2 2 2 2 3 4 2" xfId="8025"/>
    <cellStyle name="Comma 2 2 2 2 3 4 2 2" xfId="8026"/>
    <cellStyle name="Comma 2 2 2 2 3 4 2 2 2" xfId="8027"/>
    <cellStyle name="Comma 2 2 2 2 3 4 2 3" xfId="8028"/>
    <cellStyle name="Comma 2 2 2 2 3 4 3" xfId="8029"/>
    <cellStyle name="Comma 2 2 2 2 3 4 3 2" xfId="8030"/>
    <cellStyle name="Comma 2 2 2 2 3 4 4" xfId="8031"/>
    <cellStyle name="Comma 2 2 2 2 3 5" xfId="8032"/>
    <cellStyle name="Comma 2 2 2 2 3 5 2" xfId="8033"/>
    <cellStyle name="Comma 2 2 2 2 3 5 2 2" xfId="8034"/>
    <cellStyle name="Comma 2 2 2 2 3 5 2 2 2" xfId="8035"/>
    <cellStyle name="Comma 2 2 2 2 3 5 2 3" xfId="8036"/>
    <cellStyle name="Comma 2 2 2 2 3 5 3" xfId="8037"/>
    <cellStyle name="Comma 2 2 2 2 3 5 3 2" xfId="8038"/>
    <cellStyle name="Comma 2 2 2 2 3 5 4" xfId="8039"/>
    <cellStyle name="Comma 2 2 2 2 3 6" xfId="8040"/>
    <cellStyle name="Comma 2 2 2 2 3 6 2" xfId="8041"/>
    <cellStyle name="Comma 2 2 2 2 3 6 2 2" xfId="8042"/>
    <cellStyle name="Comma 2 2 2 2 3 6 3" xfId="8043"/>
    <cellStyle name="Comma 2 2 2 2 3 7" xfId="8044"/>
    <cellStyle name="Comma 2 2 2 2 3 7 2" xfId="8045"/>
    <cellStyle name="Comma 2 2 2 2 3 7 2 2" xfId="8046"/>
    <cellStyle name="Comma 2 2 2 2 3 7 3" xfId="8047"/>
    <cellStyle name="Comma 2 2 2 2 3 8" xfId="8048"/>
    <cellStyle name="Comma 2 2 2 2 3 8 2" xfId="8049"/>
    <cellStyle name="Comma 2 2 2 2 3 9" xfId="8050"/>
    <cellStyle name="Comma 2 2 2 2 3 9 2" xfId="8051"/>
    <cellStyle name="Comma 2 2 2 2 4" xfId="8052"/>
    <cellStyle name="Comma 2 2 2 2 4 2" xfId="8053"/>
    <cellStyle name="Comma 2 2 2 2 4 2 2" xfId="8054"/>
    <cellStyle name="Comma 2 2 2 2 4 2 2 2" xfId="8055"/>
    <cellStyle name="Comma 2 2 2 2 4 2 2 2 2" xfId="8056"/>
    <cellStyle name="Comma 2 2 2 2 4 2 2 3" xfId="8057"/>
    <cellStyle name="Comma 2 2 2 2 4 2 3" xfId="8058"/>
    <cellStyle name="Comma 2 2 2 2 4 2 3 2" xfId="8059"/>
    <cellStyle name="Comma 2 2 2 2 4 2 4" xfId="8060"/>
    <cellStyle name="Comma 2 2 2 2 4 3" xfId="8061"/>
    <cellStyle name="Comma 2 2 2 2 4 3 2" xfId="8062"/>
    <cellStyle name="Comma 2 2 2 2 4 3 2 2" xfId="8063"/>
    <cellStyle name="Comma 2 2 2 2 4 3 3" xfId="8064"/>
    <cellStyle name="Comma 2 2 2 2 4 4" xfId="8065"/>
    <cellStyle name="Comma 2 2 2 2 4 4 2" xfId="8066"/>
    <cellStyle name="Comma 2 2 2 2 4 5" xfId="8067"/>
    <cellStyle name="Comma 2 2 2 2 4 5 2" xfId="8068"/>
    <cellStyle name="Comma 2 2 2 2 4 6" xfId="8069"/>
    <cellStyle name="Comma 2 2 2 2 4 7" xfId="8070"/>
    <cellStyle name="Comma 2 2 2 2 4 8" xfId="8071"/>
    <cellStyle name="Comma 2 2 2 2 5" xfId="8072"/>
    <cellStyle name="Comma 2 2 2 2 5 2" xfId="8073"/>
    <cellStyle name="Comma 2 2 2 2 5 2 2" xfId="8074"/>
    <cellStyle name="Comma 2 2 2 2 5 2 2 2" xfId="8075"/>
    <cellStyle name="Comma 2 2 2 2 5 2 2 2 2" xfId="8076"/>
    <cellStyle name="Comma 2 2 2 2 5 2 2 3" xfId="8077"/>
    <cellStyle name="Comma 2 2 2 2 5 2 3" xfId="8078"/>
    <cellStyle name="Comma 2 2 2 2 5 2 3 2" xfId="8079"/>
    <cellStyle name="Comma 2 2 2 2 5 2 4" xfId="8080"/>
    <cellStyle name="Comma 2 2 2 2 5 3" xfId="8081"/>
    <cellStyle name="Comma 2 2 2 2 5 3 2" xfId="8082"/>
    <cellStyle name="Comma 2 2 2 2 5 3 2 2" xfId="8083"/>
    <cellStyle name="Comma 2 2 2 2 5 3 3" xfId="8084"/>
    <cellStyle name="Comma 2 2 2 2 5 4" xfId="8085"/>
    <cellStyle name="Comma 2 2 2 2 5 4 2" xfId="8086"/>
    <cellStyle name="Comma 2 2 2 2 5 5" xfId="8087"/>
    <cellStyle name="Comma 2 2 2 2 6" xfId="8088"/>
    <cellStyle name="Comma 2 2 2 2 6 2" xfId="8089"/>
    <cellStyle name="Comma 2 2 2 2 6 2 2" xfId="8090"/>
    <cellStyle name="Comma 2 2 2 2 6 2 2 2" xfId="8091"/>
    <cellStyle name="Comma 2 2 2 2 6 2 3" xfId="8092"/>
    <cellStyle name="Comma 2 2 2 2 6 3" xfId="8093"/>
    <cellStyle name="Comma 2 2 2 2 6 3 2" xfId="8094"/>
    <cellStyle name="Comma 2 2 2 2 6 4" xfId="8095"/>
    <cellStyle name="Comma 2 2 2 2 7" xfId="8096"/>
    <cellStyle name="Comma 2 2 2 2 7 2" xfId="8097"/>
    <cellStyle name="Comma 2 2 2 2 7 2 2" xfId="8098"/>
    <cellStyle name="Comma 2 2 2 2 7 2 2 2" xfId="8099"/>
    <cellStyle name="Comma 2 2 2 2 7 2 3" xfId="8100"/>
    <cellStyle name="Comma 2 2 2 2 7 3" xfId="8101"/>
    <cellStyle name="Comma 2 2 2 2 7 3 2" xfId="8102"/>
    <cellStyle name="Comma 2 2 2 2 7 4" xfId="8103"/>
    <cellStyle name="Comma 2 2 2 2 8" xfId="8104"/>
    <cellStyle name="Comma 2 2 2 2 8 2" xfId="8105"/>
    <cellStyle name="Comma 2 2 2 2 8 2 2" xfId="8106"/>
    <cellStyle name="Comma 2 2 2 2 8 3" xfId="8107"/>
    <cellStyle name="Comma 2 2 2 2 9" xfId="8108"/>
    <cellStyle name="Comma 2 2 2 2 9 2" xfId="8109"/>
    <cellStyle name="Comma 2 2 2 2 9 2 2" xfId="8110"/>
    <cellStyle name="Comma 2 2 2 2 9 3" xfId="8111"/>
    <cellStyle name="Comma 2 2 2 3" xfId="8112"/>
    <cellStyle name="Comma 2 2 2 3 10" xfId="8113"/>
    <cellStyle name="Comma 2 2 2 3 10 2" xfId="8114"/>
    <cellStyle name="Comma 2 2 2 3 11" xfId="8115"/>
    <cellStyle name="Comma 2 2 2 3 11 2" xfId="8116"/>
    <cellStyle name="Comma 2 2 2 3 12" xfId="8117"/>
    <cellStyle name="Comma 2 2 2 3 12 2" xfId="8118"/>
    <cellStyle name="Comma 2 2 2 3 13" xfId="8119"/>
    <cellStyle name="Comma 2 2 2 3 13 2" xfId="8120"/>
    <cellStyle name="Comma 2 2 2 3 14" xfId="8121"/>
    <cellStyle name="Comma 2 2 2 3 15" xfId="8122"/>
    <cellStyle name="Comma 2 2 2 3 16" xfId="8123"/>
    <cellStyle name="Comma 2 2 2 3 2" xfId="8124"/>
    <cellStyle name="Comma 2 2 2 3 2 10" xfId="8125"/>
    <cellStyle name="Comma 2 2 2 3 2 10 2" xfId="8126"/>
    <cellStyle name="Comma 2 2 2 3 2 11" xfId="8127"/>
    <cellStyle name="Comma 2 2 2 3 2 11 2" xfId="8128"/>
    <cellStyle name="Comma 2 2 2 3 2 12" xfId="8129"/>
    <cellStyle name="Comma 2 2 2 3 2 12 2" xfId="8130"/>
    <cellStyle name="Comma 2 2 2 3 2 13" xfId="8131"/>
    <cellStyle name="Comma 2 2 2 3 2 14" xfId="8132"/>
    <cellStyle name="Comma 2 2 2 3 2 15" xfId="8133"/>
    <cellStyle name="Comma 2 2 2 3 2 2" xfId="8134"/>
    <cellStyle name="Comma 2 2 2 3 2 2 2" xfId="8135"/>
    <cellStyle name="Comma 2 2 2 3 2 2 2 2" xfId="8136"/>
    <cellStyle name="Comma 2 2 2 3 2 2 2 2 2" xfId="8137"/>
    <cellStyle name="Comma 2 2 2 3 2 2 2 2 2 2" xfId="8138"/>
    <cellStyle name="Comma 2 2 2 3 2 2 2 2 2 2 2" xfId="8139"/>
    <cellStyle name="Comma 2 2 2 3 2 2 2 2 2 3" xfId="8140"/>
    <cellStyle name="Comma 2 2 2 3 2 2 2 2 3" xfId="8141"/>
    <cellStyle name="Comma 2 2 2 3 2 2 2 2 3 2" xfId="8142"/>
    <cellStyle name="Comma 2 2 2 3 2 2 2 2 4" xfId="8143"/>
    <cellStyle name="Comma 2 2 2 3 2 2 2 3" xfId="8144"/>
    <cellStyle name="Comma 2 2 2 3 2 2 2 3 2" xfId="8145"/>
    <cellStyle name="Comma 2 2 2 3 2 2 2 3 2 2" xfId="8146"/>
    <cellStyle name="Comma 2 2 2 3 2 2 2 3 3" xfId="8147"/>
    <cellStyle name="Comma 2 2 2 3 2 2 2 4" xfId="8148"/>
    <cellStyle name="Comma 2 2 2 3 2 2 2 4 2" xfId="8149"/>
    <cellStyle name="Comma 2 2 2 3 2 2 2 5" xfId="8150"/>
    <cellStyle name="Comma 2 2 2 3 2 2 2 5 2" xfId="8151"/>
    <cellStyle name="Comma 2 2 2 3 2 2 2 6" xfId="8152"/>
    <cellStyle name="Comma 2 2 2 3 2 2 2 7" xfId="8153"/>
    <cellStyle name="Comma 2 2 2 3 2 2 2 8" xfId="8154"/>
    <cellStyle name="Comma 2 2 2 3 2 2 3" xfId="8155"/>
    <cellStyle name="Comma 2 2 2 3 2 2 3 2" xfId="8156"/>
    <cellStyle name="Comma 2 2 2 3 2 2 3 2 2" xfId="8157"/>
    <cellStyle name="Comma 2 2 2 3 2 2 3 2 2 2" xfId="8158"/>
    <cellStyle name="Comma 2 2 2 3 2 2 3 2 3" xfId="8159"/>
    <cellStyle name="Comma 2 2 2 3 2 2 3 3" xfId="8160"/>
    <cellStyle name="Comma 2 2 2 3 2 2 3 3 2" xfId="8161"/>
    <cellStyle name="Comma 2 2 2 3 2 2 3 4" xfId="8162"/>
    <cellStyle name="Comma 2 2 2 3 2 2 4" xfId="8163"/>
    <cellStyle name="Comma 2 2 2 3 2 2 4 2" xfId="8164"/>
    <cellStyle name="Comma 2 2 2 3 2 2 4 2 2" xfId="8165"/>
    <cellStyle name="Comma 2 2 2 3 2 2 4 3" xfId="8166"/>
    <cellStyle name="Comma 2 2 2 3 2 2 5" xfId="8167"/>
    <cellStyle name="Comma 2 2 2 3 2 2 5 2" xfId="8168"/>
    <cellStyle name="Comma 2 2 2 3 2 2 6" xfId="8169"/>
    <cellStyle name="Comma 2 2 2 3 2 2 6 2" xfId="8170"/>
    <cellStyle name="Comma 2 2 2 3 2 2 7" xfId="8171"/>
    <cellStyle name="Comma 2 2 2 3 2 2 8" xfId="8172"/>
    <cellStyle name="Comma 2 2 2 3 2 2 9" xfId="8173"/>
    <cellStyle name="Comma 2 2 2 3 2 3" xfId="8174"/>
    <cellStyle name="Comma 2 2 2 3 2 3 2" xfId="8175"/>
    <cellStyle name="Comma 2 2 2 3 2 3 2 2" xfId="8176"/>
    <cellStyle name="Comma 2 2 2 3 2 3 2 2 2" xfId="8177"/>
    <cellStyle name="Comma 2 2 2 3 2 3 2 2 2 2" xfId="8178"/>
    <cellStyle name="Comma 2 2 2 3 2 3 2 2 3" xfId="8179"/>
    <cellStyle name="Comma 2 2 2 3 2 3 2 3" xfId="8180"/>
    <cellStyle name="Comma 2 2 2 3 2 3 2 3 2" xfId="8181"/>
    <cellStyle name="Comma 2 2 2 3 2 3 2 4" xfId="8182"/>
    <cellStyle name="Comma 2 2 2 3 2 3 3" xfId="8183"/>
    <cellStyle name="Comma 2 2 2 3 2 3 3 2" xfId="8184"/>
    <cellStyle name="Comma 2 2 2 3 2 3 3 2 2" xfId="8185"/>
    <cellStyle name="Comma 2 2 2 3 2 3 3 3" xfId="8186"/>
    <cellStyle name="Comma 2 2 2 3 2 3 4" xfId="8187"/>
    <cellStyle name="Comma 2 2 2 3 2 3 4 2" xfId="8188"/>
    <cellStyle name="Comma 2 2 2 3 2 3 5" xfId="8189"/>
    <cellStyle name="Comma 2 2 2 3 2 3 5 2" xfId="8190"/>
    <cellStyle name="Comma 2 2 2 3 2 3 6" xfId="8191"/>
    <cellStyle name="Comma 2 2 2 3 2 3 7" xfId="8192"/>
    <cellStyle name="Comma 2 2 2 3 2 3 8" xfId="8193"/>
    <cellStyle name="Comma 2 2 2 3 2 4" xfId="8194"/>
    <cellStyle name="Comma 2 2 2 3 2 4 2" xfId="8195"/>
    <cellStyle name="Comma 2 2 2 3 2 4 2 2" xfId="8196"/>
    <cellStyle name="Comma 2 2 2 3 2 4 2 2 2" xfId="8197"/>
    <cellStyle name="Comma 2 2 2 3 2 4 2 2 2 2" xfId="8198"/>
    <cellStyle name="Comma 2 2 2 3 2 4 2 2 3" xfId="8199"/>
    <cellStyle name="Comma 2 2 2 3 2 4 2 3" xfId="8200"/>
    <cellStyle name="Comma 2 2 2 3 2 4 2 3 2" xfId="8201"/>
    <cellStyle name="Comma 2 2 2 3 2 4 2 4" xfId="8202"/>
    <cellStyle name="Comma 2 2 2 3 2 4 3" xfId="8203"/>
    <cellStyle name="Comma 2 2 2 3 2 4 3 2" xfId="8204"/>
    <cellStyle name="Comma 2 2 2 3 2 4 3 2 2" xfId="8205"/>
    <cellStyle name="Comma 2 2 2 3 2 4 3 3" xfId="8206"/>
    <cellStyle name="Comma 2 2 2 3 2 4 4" xfId="8207"/>
    <cellStyle name="Comma 2 2 2 3 2 4 4 2" xfId="8208"/>
    <cellStyle name="Comma 2 2 2 3 2 4 5" xfId="8209"/>
    <cellStyle name="Comma 2 2 2 3 2 5" xfId="8210"/>
    <cellStyle name="Comma 2 2 2 3 2 5 2" xfId="8211"/>
    <cellStyle name="Comma 2 2 2 3 2 5 2 2" xfId="8212"/>
    <cellStyle name="Comma 2 2 2 3 2 5 2 2 2" xfId="8213"/>
    <cellStyle name="Comma 2 2 2 3 2 5 2 3" xfId="8214"/>
    <cellStyle name="Comma 2 2 2 3 2 5 3" xfId="8215"/>
    <cellStyle name="Comma 2 2 2 3 2 5 3 2" xfId="8216"/>
    <cellStyle name="Comma 2 2 2 3 2 5 4" xfId="8217"/>
    <cellStyle name="Comma 2 2 2 3 2 6" xfId="8218"/>
    <cellStyle name="Comma 2 2 2 3 2 6 2" xfId="8219"/>
    <cellStyle name="Comma 2 2 2 3 2 6 2 2" xfId="8220"/>
    <cellStyle name="Comma 2 2 2 3 2 6 2 2 2" xfId="8221"/>
    <cellStyle name="Comma 2 2 2 3 2 6 2 3" xfId="8222"/>
    <cellStyle name="Comma 2 2 2 3 2 6 3" xfId="8223"/>
    <cellStyle name="Comma 2 2 2 3 2 6 3 2" xfId="8224"/>
    <cellStyle name="Comma 2 2 2 3 2 6 4" xfId="8225"/>
    <cellStyle name="Comma 2 2 2 3 2 7" xfId="8226"/>
    <cellStyle name="Comma 2 2 2 3 2 7 2" xfId="8227"/>
    <cellStyle name="Comma 2 2 2 3 2 7 2 2" xfId="8228"/>
    <cellStyle name="Comma 2 2 2 3 2 7 3" xfId="8229"/>
    <cellStyle name="Comma 2 2 2 3 2 8" xfId="8230"/>
    <cellStyle name="Comma 2 2 2 3 2 8 2" xfId="8231"/>
    <cellStyle name="Comma 2 2 2 3 2 8 2 2" xfId="8232"/>
    <cellStyle name="Comma 2 2 2 3 2 8 3" xfId="8233"/>
    <cellStyle name="Comma 2 2 2 3 2 9" xfId="8234"/>
    <cellStyle name="Comma 2 2 2 3 2 9 2" xfId="8235"/>
    <cellStyle name="Comma 2 2 2 3 3" xfId="8236"/>
    <cellStyle name="Comma 2 2 2 3 3 2" xfId="8237"/>
    <cellStyle name="Comma 2 2 2 3 3 2 2" xfId="8238"/>
    <cellStyle name="Comma 2 2 2 3 3 2 2 2" xfId="8239"/>
    <cellStyle name="Comma 2 2 2 3 3 2 2 2 2" xfId="8240"/>
    <cellStyle name="Comma 2 2 2 3 3 2 2 2 2 2" xfId="8241"/>
    <cellStyle name="Comma 2 2 2 3 3 2 2 2 3" xfId="8242"/>
    <cellStyle name="Comma 2 2 2 3 3 2 2 3" xfId="8243"/>
    <cellStyle name="Comma 2 2 2 3 3 2 2 3 2" xfId="8244"/>
    <cellStyle name="Comma 2 2 2 3 3 2 2 4" xfId="8245"/>
    <cellStyle name="Comma 2 2 2 3 3 2 3" xfId="8246"/>
    <cellStyle name="Comma 2 2 2 3 3 2 3 2" xfId="8247"/>
    <cellStyle name="Comma 2 2 2 3 3 2 3 2 2" xfId="8248"/>
    <cellStyle name="Comma 2 2 2 3 3 2 3 3" xfId="8249"/>
    <cellStyle name="Comma 2 2 2 3 3 2 4" xfId="8250"/>
    <cellStyle name="Comma 2 2 2 3 3 2 4 2" xfId="8251"/>
    <cellStyle name="Comma 2 2 2 3 3 2 5" xfId="8252"/>
    <cellStyle name="Comma 2 2 2 3 3 2 5 2" xfId="8253"/>
    <cellStyle name="Comma 2 2 2 3 3 2 6" xfId="8254"/>
    <cellStyle name="Comma 2 2 2 3 3 2 7" xfId="8255"/>
    <cellStyle name="Comma 2 2 2 3 3 2 8" xfId="8256"/>
    <cellStyle name="Comma 2 2 2 3 3 3" xfId="8257"/>
    <cellStyle name="Comma 2 2 2 3 3 3 2" xfId="8258"/>
    <cellStyle name="Comma 2 2 2 3 3 3 2 2" xfId="8259"/>
    <cellStyle name="Comma 2 2 2 3 3 3 2 2 2" xfId="8260"/>
    <cellStyle name="Comma 2 2 2 3 3 3 2 3" xfId="8261"/>
    <cellStyle name="Comma 2 2 2 3 3 3 3" xfId="8262"/>
    <cellStyle name="Comma 2 2 2 3 3 3 3 2" xfId="8263"/>
    <cellStyle name="Comma 2 2 2 3 3 3 4" xfId="8264"/>
    <cellStyle name="Comma 2 2 2 3 3 4" xfId="8265"/>
    <cellStyle name="Comma 2 2 2 3 3 4 2" xfId="8266"/>
    <cellStyle name="Comma 2 2 2 3 3 4 2 2" xfId="8267"/>
    <cellStyle name="Comma 2 2 2 3 3 4 3" xfId="8268"/>
    <cellStyle name="Comma 2 2 2 3 3 5" xfId="8269"/>
    <cellStyle name="Comma 2 2 2 3 3 5 2" xfId="8270"/>
    <cellStyle name="Comma 2 2 2 3 3 6" xfId="8271"/>
    <cellStyle name="Comma 2 2 2 3 3 6 2" xfId="8272"/>
    <cellStyle name="Comma 2 2 2 3 3 7" xfId="8273"/>
    <cellStyle name="Comma 2 2 2 3 3 8" xfId="8274"/>
    <cellStyle name="Comma 2 2 2 3 3 9" xfId="8275"/>
    <cellStyle name="Comma 2 2 2 3 4" xfId="8276"/>
    <cellStyle name="Comma 2 2 2 3 4 2" xfId="8277"/>
    <cellStyle name="Comma 2 2 2 3 4 2 2" xfId="8278"/>
    <cellStyle name="Comma 2 2 2 3 4 2 2 2" xfId="8279"/>
    <cellStyle name="Comma 2 2 2 3 4 2 2 2 2" xfId="8280"/>
    <cellStyle name="Comma 2 2 2 3 4 2 2 3" xfId="8281"/>
    <cellStyle name="Comma 2 2 2 3 4 2 3" xfId="8282"/>
    <cellStyle name="Comma 2 2 2 3 4 2 3 2" xfId="8283"/>
    <cellStyle name="Comma 2 2 2 3 4 2 4" xfId="8284"/>
    <cellStyle name="Comma 2 2 2 3 4 3" xfId="8285"/>
    <cellStyle name="Comma 2 2 2 3 4 3 2" xfId="8286"/>
    <cellStyle name="Comma 2 2 2 3 4 3 2 2" xfId="8287"/>
    <cellStyle name="Comma 2 2 2 3 4 3 3" xfId="8288"/>
    <cellStyle name="Comma 2 2 2 3 4 4" xfId="8289"/>
    <cellStyle name="Comma 2 2 2 3 4 4 2" xfId="8290"/>
    <cellStyle name="Comma 2 2 2 3 4 5" xfId="8291"/>
    <cellStyle name="Comma 2 2 2 3 4 5 2" xfId="8292"/>
    <cellStyle name="Comma 2 2 2 3 4 6" xfId="8293"/>
    <cellStyle name="Comma 2 2 2 3 4 7" xfId="8294"/>
    <cellStyle name="Comma 2 2 2 3 4 8" xfId="8295"/>
    <cellStyle name="Comma 2 2 2 3 5" xfId="8296"/>
    <cellStyle name="Comma 2 2 2 3 5 2" xfId="8297"/>
    <cellStyle name="Comma 2 2 2 3 5 2 2" xfId="8298"/>
    <cellStyle name="Comma 2 2 2 3 5 2 2 2" xfId="8299"/>
    <cellStyle name="Comma 2 2 2 3 5 2 2 2 2" xfId="8300"/>
    <cellStyle name="Comma 2 2 2 3 5 2 2 3" xfId="8301"/>
    <cellStyle name="Comma 2 2 2 3 5 2 3" xfId="8302"/>
    <cellStyle name="Comma 2 2 2 3 5 2 3 2" xfId="8303"/>
    <cellStyle name="Comma 2 2 2 3 5 2 4" xfId="8304"/>
    <cellStyle name="Comma 2 2 2 3 5 3" xfId="8305"/>
    <cellStyle name="Comma 2 2 2 3 5 3 2" xfId="8306"/>
    <cellStyle name="Comma 2 2 2 3 5 3 2 2" xfId="8307"/>
    <cellStyle name="Comma 2 2 2 3 5 3 3" xfId="8308"/>
    <cellStyle name="Comma 2 2 2 3 5 4" xfId="8309"/>
    <cellStyle name="Comma 2 2 2 3 5 4 2" xfId="8310"/>
    <cellStyle name="Comma 2 2 2 3 5 5" xfId="8311"/>
    <cellStyle name="Comma 2 2 2 3 6" xfId="8312"/>
    <cellStyle name="Comma 2 2 2 3 6 2" xfId="8313"/>
    <cellStyle name="Comma 2 2 2 3 6 2 2" xfId="8314"/>
    <cellStyle name="Comma 2 2 2 3 6 2 2 2" xfId="8315"/>
    <cellStyle name="Comma 2 2 2 3 6 2 3" xfId="8316"/>
    <cellStyle name="Comma 2 2 2 3 6 3" xfId="8317"/>
    <cellStyle name="Comma 2 2 2 3 6 3 2" xfId="8318"/>
    <cellStyle name="Comma 2 2 2 3 6 4" xfId="8319"/>
    <cellStyle name="Comma 2 2 2 3 7" xfId="8320"/>
    <cellStyle name="Comma 2 2 2 3 7 2" xfId="8321"/>
    <cellStyle name="Comma 2 2 2 3 7 2 2" xfId="8322"/>
    <cellStyle name="Comma 2 2 2 3 7 2 2 2" xfId="8323"/>
    <cellStyle name="Comma 2 2 2 3 7 2 3" xfId="8324"/>
    <cellStyle name="Comma 2 2 2 3 7 3" xfId="8325"/>
    <cellStyle name="Comma 2 2 2 3 7 3 2" xfId="8326"/>
    <cellStyle name="Comma 2 2 2 3 7 4" xfId="8327"/>
    <cellStyle name="Comma 2 2 2 3 8" xfId="8328"/>
    <cellStyle name="Comma 2 2 2 3 8 2" xfId="8329"/>
    <cellStyle name="Comma 2 2 2 3 8 2 2" xfId="8330"/>
    <cellStyle name="Comma 2 2 2 3 8 3" xfId="8331"/>
    <cellStyle name="Comma 2 2 2 3 9" xfId="8332"/>
    <cellStyle name="Comma 2 2 2 3 9 2" xfId="8333"/>
    <cellStyle name="Comma 2 2 2 3 9 2 2" xfId="8334"/>
    <cellStyle name="Comma 2 2 2 3 9 3" xfId="8335"/>
    <cellStyle name="Comma 2 2 2 4" xfId="8336"/>
    <cellStyle name="Comma 2 2 2 4 10" xfId="8337"/>
    <cellStyle name="Comma 2 2 2 4 10 2" xfId="8338"/>
    <cellStyle name="Comma 2 2 2 4 11" xfId="8339"/>
    <cellStyle name="Comma 2 2 2 4 11 2" xfId="8340"/>
    <cellStyle name="Comma 2 2 2 4 12" xfId="8341"/>
    <cellStyle name="Comma 2 2 2 4 12 2" xfId="8342"/>
    <cellStyle name="Comma 2 2 2 4 13" xfId="8343"/>
    <cellStyle name="Comma 2 2 2 4 14" xfId="8344"/>
    <cellStyle name="Comma 2 2 2 4 15" xfId="8345"/>
    <cellStyle name="Comma 2 2 2 4 2" xfId="8346"/>
    <cellStyle name="Comma 2 2 2 4 2 2" xfId="8347"/>
    <cellStyle name="Comma 2 2 2 4 2 2 2" xfId="8348"/>
    <cellStyle name="Comma 2 2 2 4 2 2 2 2" xfId="8349"/>
    <cellStyle name="Comma 2 2 2 4 2 2 2 2 2" xfId="8350"/>
    <cellStyle name="Comma 2 2 2 4 2 2 2 2 2 2" xfId="8351"/>
    <cellStyle name="Comma 2 2 2 4 2 2 2 2 3" xfId="8352"/>
    <cellStyle name="Comma 2 2 2 4 2 2 2 3" xfId="8353"/>
    <cellStyle name="Comma 2 2 2 4 2 2 2 3 2" xfId="8354"/>
    <cellStyle name="Comma 2 2 2 4 2 2 2 4" xfId="8355"/>
    <cellStyle name="Comma 2 2 2 4 2 2 3" xfId="8356"/>
    <cellStyle name="Comma 2 2 2 4 2 2 3 2" xfId="8357"/>
    <cellStyle name="Comma 2 2 2 4 2 2 3 2 2" xfId="8358"/>
    <cellStyle name="Comma 2 2 2 4 2 2 3 3" xfId="8359"/>
    <cellStyle name="Comma 2 2 2 4 2 2 4" xfId="8360"/>
    <cellStyle name="Comma 2 2 2 4 2 2 4 2" xfId="8361"/>
    <cellStyle name="Comma 2 2 2 4 2 2 5" xfId="8362"/>
    <cellStyle name="Comma 2 2 2 4 2 2 5 2" xfId="8363"/>
    <cellStyle name="Comma 2 2 2 4 2 2 6" xfId="8364"/>
    <cellStyle name="Comma 2 2 2 4 2 2 7" xfId="8365"/>
    <cellStyle name="Comma 2 2 2 4 2 2 8" xfId="8366"/>
    <cellStyle name="Comma 2 2 2 4 2 3" xfId="8367"/>
    <cellStyle name="Comma 2 2 2 4 2 3 2" xfId="8368"/>
    <cellStyle name="Comma 2 2 2 4 2 3 2 2" xfId="8369"/>
    <cellStyle name="Comma 2 2 2 4 2 3 2 2 2" xfId="8370"/>
    <cellStyle name="Comma 2 2 2 4 2 3 2 3" xfId="8371"/>
    <cellStyle name="Comma 2 2 2 4 2 3 3" xfId="8372"/>
    <cellStyle name="Comma 2 2 2 4 2 3 3 2" xfId="8373"/>
    <cellStyle name="Comma 2 2 2 4 2 3 4" xfId="8374"/>
    <cellStyle name="Comma 2 2 2 4 2 4" xfId="8375"/>
    <cellStyle name="Comma 2 2 2 4 2 4 2" xfId="8376"/>
    <cellStyle name="Comma 2 2 2 4 2 4 2 2" xfId="8377"/>
    <cellStyle name="Comma 2 2 2 4 2 4 3" xfId="8378"/>
    <cellStyle name="Comma 2 2 2 4 2 5" xfId="8379"/>
    <cellStyle name="Comma 2 2 2 4 2 5 2" xfId="8380"/>
    <cellStyle name="Comma 2 2 2 4 2 6" xfId="8381"/>
    <cellStyle name="Comma 2 2 2 4 2 6 2" xfId="8382"/>
    <cellStyle name="Comma 2 2 2 4 2 7" xfId="8383"/>
    <cellStyle name="Comma 2 2 2 4 2 8" xfId="8384"/>
    <cellStyle name="Comma 2 2 2 4 2 9" xfId="8385"/>
    <cellStyle name="Comma 2 2 2 4 3" xfId="8386"/>
    <cellStyle name="Comma 2 2 2 4 3 2" xfId="8387"/>
    <cellStyle name="Comma 2 2 2 4 3 2 2" xfId="8388"/>
    <cellStyle name="Comma 2 2 2 4 3 2 2 2" xfId="8389"/>
    <cellStyle name="Comma 2 2 2 4 3 2 2 2 2" xfId="8390"/>
    <cellStyle name="Comma 2 2 2 4 3 2 2 3" xfId="8391"/>
    <cellStyle name="Comma 2 2 2 4 3 2 3" xfId="8392"/>
    <cellStyle name="Comma 2 2 2 4 3 2 3 2" xfId="8393"/>
    <cellStyle name="Comma 2 2 2 4 3 2 4" xfId="8394"/>
    <cellStyle name="Comma 2 2 2 4 3 3" xfId="8395"/>
    <cellStyle name="Comma 2 2 2 4 3 3 2" xfId="8396"/>
    <cellStyle name="Comma 2 2 2 4 3 3 2 2" xfId="8397"/>
    <cellStyle name="Comma 2 2 2 4 3 3 3" xfId="8398"/>
    <cellStyle name="Comma 2 2 2 4 3 4" xfId="8399"/>
    <cellStyle name="Comma 2 2 2 4 3 4 2" xfId="8400"/>
    <cellStyle name="Comma 2 2 2 4 3 5" xfId="8401"/>
    <cellStyle name="Comma 2 2 2 4 3 5 2" xfId="8402"/>
    <cellStyle name="Comma 2 2 2 4 3 6" xfId="8403"/>
    <cellStyle name="Comma 2 2 2 4 3 7" xfId="8404"/>
    <cellStyle name="Comma 2 2 2 4 3 8" xfId="8405"/>
    <cellStyle name="Comma 2 2 2 4 4" xfId="8406"/>
    <cellStyle name="Comma 2 2 2 4 4 2" xfId="8407"/>
    <cellStyle name="Comma 2 2 2 4 4 2 2" xfId="8408"/>
    <cellStyle name="Comma 2 2 2 4 4 2 2 2" xfId="8409"/>
    <cellStyle name="Comma 2 2 2 4 4 2 2 2 2" xfId="8410"/>
    <cellStyle name="Comma 2 2 2 4 4 2 2 3" xfId="8411"/>
    <cellStyle name="Comma 2 2 2 4 4 2 3" xfId="8412"/>
    <cellStyle name="Comma 2 2 2 4 4 2 3 2" xfId="8413"/>
    <cellStyle name="Comma 2 2 2 4 4 2 4" xfId="8414"/>
    <cellStyle name="Comma 2 2 2 4 4 3" xfId="8415"/>
    <cellStyle name="Comma 2 2 2 4 4 3 2" xfId="8416"/>
    <cellStyle name="Comma 2 2 2 4 4 3 2 2" xfId="8417"/>
    <cellStyle name="Comma 2 2 2 4 4 3 3" xfId="8418"/>
    <cellStyle name="Comma 2 2 2 4 4 4" xfId="8419"/>
    <cellStyle name="Comma 2 2 2 4 4 4 2" xfId="8420"/>
    <cellStyle name="Comma 2 2 2 4 4 5" xfId="8421"/>
    <cellStyle name="Comma 2 2 2 4 5" xfId="8422"/>
    <cellStyle name="Comma 2 2 2 4 5 2" xfId="8423"/>
    <cellStyle name="Comma 2 2 2 4 5 2 2" xfId="8424"/>
    <cellStyle name="Comma 2 2 2 4 5 2 2 2" xfId="8425"/>
    <cellStyle name="Comma 2 2 2 4 5 2 3" xfId="8426"/>
    <cellStyle name="Comma 2 2 2 4 5 3" xfId="8427"/>
    <cellStyle name="Comma 2 2 2 4 5 3 2" xfId="8428"/>
    <cellStyle name="Comma 2 2 2 4 5 4" xfId="8429"/>
    <cellStyle name="Comma 2 2 2 4 6" xfId="8430"/>
    <cellStyle name="Comma 2 2 2 4 6 2" xfId="8431"/>
    <cellStyle name="Comma 2 2 2 4 6 2 2" xfId="8432"/>
    <cellStyle name="Comma 2 2 2 4 6 2 2 2" xfId="8433"/>
    <cellStyle name="Comma 2 2 2 4 6 2 3" xfId="8434"/>
    <cellStyle name="Comma 2 2 2 4 6 3" xfId="8435"/>
    <cellStyle name="Comma 2 2 2 4 6 3 2" xfId="8436"/>
    <cellStyle name="Comma 2 2 2 4 6 4" xfId="8437"/>
    <cellStyle name="Comma 2 2 2 4 7" xfId="8438"/>
    <cellStyle name="Comma 2 2 2 4 7 2" xfId="8439"/>
    <cellStyle name="Comma 2 2 2 4 7 2 2" xfId="8440"/>
    <cellStyle name="Comma 2 2 2 4 7 3" xfId="8441"/>
    <cellStyle name="Comma 2 2 2 4 8" xfId="8442"/>
    <cellStyle name="Comma 2 2 2 4 8 2" xfId="8443"/>
    <cellStyle name="Comma 2 2 2 4 8 2 2" xfId="8444"/>
    <cellStyle name="Comma 2 2 2 4 8 3" xfId="8445"/>
    <cellStyle name="Comma 2 2 2 4 9" xfId="8446"/>
    <cellStyle name="Comma 2 2 2 4 9 2" xfId="8447"/>
    <cellStyle name="Comma 2 2 2 5" xfId="8448"/>
    <cellStyle name="Comma 2 2 2 5 2" xfId="8449"/>
    <cellStyle name="Comma 2 2 2 5 2 2" xfId="8450"/>
    <cellStyle name="Comma 2 2 2 5 2 2 2" xfId="8451"/>
    <cellStyle name="Comma 2 2 2 5 2 2 2 2" xfId="8452"/>
    <cellStyle name="Comma 2 2 2 5 2 2 2 2 2" xfId="8453"/>
    <cellStyle name="Comma 2 2 2 5 2 2 2 3" xfId="8454"/>
    <cellStyle name="Comma 2 2 2 5 2 2 3" xfId="8455"/>
    <cellStyle name="Comma 2 2 2 5 2 2 3 2" xfId="8456"/>
    <cellStyle name="Comma 2 2 2 5 2 2 4" xfId="8457"/>
    <cellStyle name="Comma 2 2 2 5 2 3" xfId="8458"/>
    <cellStyle name="Comma 2 2 2 5 2 3 2" xfId="8459"/>
    <cellStyle name="Comma 2 2 2 5 2 3 2 2" xfId="8460"/>
    <cellStyle name="Comma 2 2 2 5 2 3 3" xfId="8461"/>
    <cellStyle name="Comma 2 2 2 5 2 4" xfId="8462"/>
    <cellStyle name="Comma 2 2 2 5 2 4 2" xfId="8463"/>
    <cellStyle name="Comma 2 2 2 5 2 5" xfId="8464"/>
    <cellStyle name="Comma 2 2 2 5 2 5 2" xfId="8465"/>
    <cellStyle name="Comma 2 2 2 5 2 6" xfId="8466"/>
    <cellStyle name="Comma 2 2 2 5 2 7" xfId="8467"/>
    <cellStyle name="Comma 2 2 2 5 2 8" xfId="8468"/>
    <cellStyle name="Comma 2 2 2 5 3" xfId="8469"/>
    <cellStyle name="Comma 2 2 2 5 3 2" xfId="8470"/>
    <cellStyle name="Comma 2 2 2 5 3 2 2" xfId="8471"/>
    <cellStyle name="Comma 2 2 2 5 3 2 2 2" xfId="8472"/>
    <cellStyle name="Comma 2 2 2 5 3 2 3" xfId="8473"/>
    <cellStyle name="Comma 2 2 2 5 3 3" xfId="8474"/>
    <cellStyle name="Comma 2 2 2 5 3 3 2" xfId="8475"/>
    <cellStyle name="Comma 2 2 2 5 3 4" xfId="8476"/>
    <cellStyle name="Comma 2 2 2 5 4" xfId="8477"/>
    <cellStyle name="Comma 2 2 2 5 4 2" xfId="8478"/>
    <cellStyle name="Comma 2 2 2 5 4 2 2" xfId="8479"/>
    <cellStyle name="Comma 2 2 2 5 4 3" xfId="8480"/>
    <cellStyle name="Comma 2 2 2 5 5" xfId="8481"/>
    <cellStyle name="Comma 2 2 2 5 5 2" xfId="8482"/>
    <cellStyle name="Comma 2 2 2 5 6" xfId="8483"/>
    <cellStyle name="Comma 2 2 2 5 6 2" xfId="8484"/>
    <cellStyle name="Comma 2 2 2 5 7" xfId="8485"/>
    <cellStyle name="Comma 2 2 2 5 8" xfId="8486"/>
    <cellStyle name="Comma 2 2 2 5 9" xfId="8487"/>
    <cellStyle name="Comma 2 2 2 6" xfId="8488"/>
    <cellStyle name="Comma 2 2 2 6 2" xfId="8489"/>
    <cellStyle name="Comma 2 2 2 6 2 2" xfId="8490"/>
    <cellStyle name="Comma 2 2 2 6 2 2 2" xfId="8491"/>
    <cellStyle name="Comma 2 2 2 6 2 2 2 2" xfId="8492"/>
    <cellStyle name="Comma 2 2 2 6 2 2 3" xfId="8493"/>
    <cellStyle name="Comma 2 2 2 6 2 3" xfId="8494"/>
    <cellStyle name="Comma 2 2 2 6 2 3 2" xfId="8495"/>
    <cellStyle name="Comma 2 2 2 6 2 4" xfId="8496"/>
    <cellStyle name="Comma 2 2 2 6 3" xfId="8497"/>
    <cellStyle name="Comma 2 2 2 6 3 2" xfId="8498"/>
    <cellStyle name="Comma 2 2 2 6 3 2 2" xfId="8499"/>
    <cellStyle name="Comma 2 2 2 6 3 3" xfId="8500"/>
    <cellStyle name="Comma 2 2 2 6 4" xfId="8501"/>
    <cellStyle name="Comma 2 2 2 6 4 2" xfId="8502"/>
    <cellStyle name="Comma 2 2 2 6 5" xfId="8503"/>
    <cellStyle name="Comma 2 2 2 6 5 2" xfId="8504"/>
    <cellStyle name="Comma 2 2 2 6 6" xfId="8505"/>
    <cellStyle name="Comma 2 2 2 6 7" xfId="8506"/>
    <cellStyle name="Comma 2 2 2 6 8" xfId="8507"/>
    <cellStyle name="Comma 2 2 2 7" xfId="8508"/>
    <cellStyle name="Comma 2 2 2 7 2" xfId="8509"/>
    <cellStyle name="Comma 2 2 2 7 2 2" xfId="8510"/>
    <cellStyle name="Comma 2 2 2 7 2 2 2" xfId="8511"/>
    <cellStyle name="Comma 2 2 2 7 2 2 2 2" xfId="8512"/>
    <cellStyle name="Comma 2 2 2 7 2 2 3" xfId="8513"/>
    <cellStyle name="Comma 2 2 2 7 2 3" xfId="8514"/>
    <cellStyle name="Comma 2 2 2 7 2 3 2" xfId="8515"/>
    <cellStyle name="Comma 2 2 2 7 2 4" xfId="8516"/>
    <cellStyle name="Comma 2 2 2 7 3" xfId="8517"/>
    <cellStyle name="Comma 2 2 2 7 3 2" xfId="8518"/>
    <cellStyle name="Comma 2 2 2 7 3 2 2" xfId="8519"/>
    <cellStyle name="Comma 2 2 2 7 3 3" xfId="8520"/>
    <cellStyle name="Comma 2 2 2 7 4" xfId="8521"/>
    <cellStyle name="Comma 2 2 2 7 4 2" xfId="8522"/>
    <cellStyle name="Comma 2 2 2 7 5" xfId="8523"/>
    <cellStyle name="Comma 2 2 2 8" xfId="8524"/>
    <cellStyle name="Comma 2 2 2 8 2" xfId="8525"/>
    <cellStyle name="Comma 2 2 2 8 2 2" xfId="8526"/>
    <cellStyle name="Comma 2 2 2 8 2 2 2" xfId="8527"/>
    <cellStyle name="Comma 2 2 2 8 2 3" xfId="8528"/>
    <cellStyle name="Comma 2 2 2 8 3" xfId="8529"/>
    <cellStyle name="Comma 2 2 2 8 3 2" xfId="8530"/>
    <cellStyle name="Comma 2 2 2 8 4" xfId="8531"/>
    <cellStyle name="Comma 2 2 2 9" xfId="8532"/>
    <cellStyle name="Comma 2 2 2 9 2" xfId="8533"/>
    <cellStyle name="Comma 2 2 2 9 2 2" xfId="8534"/>
    <cellStyle name="Comma 2 2 2 9 2 2 2" xfId="8535"/>
    <cellStyle name="Comma 2 2 2 9 2 3" xfId="8536"/>
    <cellStyle name="Comma 2 2 2 9 3" xfId="8537"/>
    <cellStyle name="Comma 2 2 2 9 3 2" xfId="8538"/>
    <cellStyle name="Comma 2 2 2 9 4" xfId="8539"/>
    <cellStyle name="Comma 2 2 3" xfId="8540"/>
    <cellStyle name="Comma 2 2 3 10" xfId="8541"/>
    <cellStyle name="Comma 2 2 3 10 2" xfId="8542"/>
    <cellStyle name="Comma 2 2 3 11" xfId="8543"/>
    <cellStyle name="Comma 2 2 3 11 2" xfId="8544"/>
    <cellStyle name="Comma 2 2 3 12" xfId="8545"/>
    <cellStyle name="Comma 2 2 3 12 2" xfId="8546"/>
    <cellStyle name="Comma 2 2 3 13" xfId="8547"/>
    <cellStyle name="Comma 2 2 3 13 2" xfId="8548"/>
    <cellStyle name="Comma 2 2 3 14" xfId="8549"/>
    <cellStyle name="Comma 2 2 3 15" xfId="8550"/>
    <cellStyle name="Comma 2 2 3 16" xfId="8551"/>
    <cellStyle name="Comma 2 2 3 2" xfId="8552"/>
    <cellStyle name="Comma 2 2 3 2 10" xfId="8553"/>
    <cellStyle name="Comma 2 2 3 2 10 2" xfId="8554"/>
    <cellStyle name="Comma 2 2 3 2 11" xfId="8555"/>
    <cellStyle name="Comma 2 2 3 2 11 2" xfId="8556"/>
    <cellStyle name="Comma 2 2 3 2 12" xfId="8557"/>
    <cellStyle name="Comma 2 2 3 2 12 2" xfId="8558"/>
    <cellStyle name="Comma 2 2 3 2 13" xfId="8559"/>
    <cellStyle name="Comma 2 2 3 2 14" xfId="8560"/>
    <cellStyle name="Comma 2 2 3 2 15" xfId="8561"/>
    <cellStyle name="Comma 2 2 3 2 2" xfId="8562"/>
    <cellStyle name="Comma 2 2 3 2 2 2" xfId="8563"/>
    <cellStyle name="Comma 2 2 3 2 2 2 2" xfId="8564"/>
    <cellStyle name="Comma 2 2 3 2 2 2 2 2" xfId="8565"/>
    <cellStyle name="Comma 2 2 3 2 2 2 2 2 2" xfId="8566"/>
    <cellStyle name="Comma 2 2 3 2 2 2 2 2 2 2" xfId="8567"/>
    <cellStyle name="Comma 2 2 3 2 2 2 2 2 3" xfId="8568"/>
    <cellStyle name="Comma 2 2 3 2 2 2 2 3" xfId="8569"/>
    <cellStyle name="Comma 2 2 3 2 2 2 2 3 2" xfId="8570"/>
    <cellStyle name="Comma 2 2 3 2 2 2 2 4" xfId="8571"/>
    <cellStyle name="Comma 2 2 3 2 2 2 3" xfId="8572"/>
    <cellStyle name="Comma 2 2 3 2 2 2 3 2" xfId="8573"/>
    <cellStyle name="Comma 2 2 3 2 2 2 3 2 2" xfId="8574"/>
    <cellStyle name="Comma 2 2 3 2 2 2 3 3" xfId="8575"/>
    <cellStyle name="Comma 2 2 3 2 2 2 4" xfId="8576"/>
    <cellStyle name="Comma 2 2 3 2 2 2 4 2" xfId="8577"/>
    <cellStyle name="Comma 2 2 3 2 2 2 5" xfId="8578"/>
    <cellStyle name="Comma 2 2 3 2 2 2 5 2" xfId="8579"/>
    <cellStyle name="Comma 2 2 3 2 2 2 6" xfId="8580"/>
    <cellStyle name="Comma 2 2 3 2 2 2 7" xfId="8581"/>
    <cellStyle name="Comma 2 2 3 2 2 2 8" xfId="8582"/>
    <cellStyle name="Comma 2 2 3 2 2 3" xfId="8583"/>
    <cellStyle name="Comma 2 2 3 2 2 3 2" xfId="8584"/>
    <cellStyle name="Comma 2 2 3 2 2 3 2 2" xfId="8585"/>
    <cellStyle name="Comma 2 2 3 2 2 3 2 2 2" xfId="8586"/>
    <cellStyle name="Comma 2 2 3 2 2 3 2 3" xfId="8587"/>
    <cellStyle name="Comma 2 2 3 2 2 3 3" xfId="8588"/>
    <cellStyle name="Comma 2 2 3 2 2 3 3 2" xfId="8589"/>
    <cellStyle name="Comma 2 2 3 2 2 3 4" xfId="8590"/>
    <cellStyle name="Comma 2 2 3 2 2 4" xfId="8591"/>
    <cellStyle name="Comma 2 2 3 2 2 4 2" xfId="8592"/>
    <cellStyle name="Comma 2 2 3 2 2 4 2 2" xfId="8593"/>
    <cellStyle name="Comma 2 2 3 2 2 4 3" xfId="8594"/>
    <cellStyle name="Comma 2 2 3 2 2 5" xfId="8595"/>
    <cellStyle name="Comma 2 2 3 2 2 5 2" xfId="8596"/>
    <cellStyle name="Comma 2 2 3 2 2 6" xfId="8597"/>
    <cellStyle name="Comma 2 2 3 2 2 6 2" xfId="8598"/>
    <cellStyle name="Comma 2 2 3 2 2 7" xfId="8599"/>
    <cellStyle name="Comma 2 2 3 2 2 8" xfId="8600"/>
    <cellStyle name="Comma 2 2 3 2 2 9" xfId="8601"/>
    <cellStyle name="Comma 2 2 3 2 3" xfId="8602"/>
    <cellStyle name="Comma 2 2 3 2 3 2" xfId="8603"/>
    <cellStyle name="Comma 2 2 3 2 3 2 2" xfId="8604"/>
    <cellStyle name="Comma 2 2 3 2 3 2 2 2" xfId="8605"/>
    <cellStyle name="Comma 2 2 3 2 3 2 2 2 2" xfId="8606"/>
    <cellStyle name="Comma 2 2 3 2 3 2 2 3" xfId="8607"/>
    <cellStyle name="Comma 2 2 3 2 3 2 3" xfId="8608"/>
    <cellStyle name="Comma 2 2 3 2 3 2 3 2" xfId="8609"/>
    <cellStyle name="Comma 2 2 3 2 3 2 4" xfId="8610"/>
    <cellStyle name="Comma 2 2 3 2 3 3" xfId="8611"/>
    <cellStyle name="Comma 2 2 3 2 3 3 2" xfId="8612"/>
    <cellStyle name="Comma 2 2 3 2 3 3 2 2" xfId="8613"/>
    <cellStyle name="Comma 2 2 3 2 3 3 3" xfId="8614"/>
    <cellStyle name="Comma 2 2 3 2 3 4" xfId="8615"/>
    <cellStyle name="Comma 2 2 3 2 3 4 2" xfId="8616"/>
    <cellStyle name="Comma 2 2 3 2 3 5" xfId="8617"/>
    <cellStyle name="Comma 2 2 3 2 3 5 2" xfId="8618"/>
    <cellStyle name="Comma 2 2 3 2 3 6" xfId="8619"/>
    <cellStyle name="Comma 2 2 3 2 3 7" xfId="8620"/>
    <cellStyle name="Comma 2 2 3 2 3 8" xfId="8621"/>
    <cellStyle name="Comma 2 2 3 2 4" xfId="8622"/>
    <cellStyle name="Comma 2 2 3 2 4 2" xfId="8623"/>
    <cellStyle name="Comma 2 2 3 2 4 2 2" xfId="8624"/>
    <cellStyle name="Comma 2 2 3 2 4 2 2 2" xfId="8625"/>
    <cellStyle name="Comma 2 2 3 2 4 2 2 2 2" xfId="8626"/>
    <cellStyle name="Comma 2 2 3 2 4 2 2 3" xfId="8627"/>
    <cellStyle name="Comma 2 2 3 2 4 2 3" xfId="8628"/>
    <cellStyle name="Comma 2 2 3 2 4 2 3 2" xfId="8629"/>
    <cellStyle name="Comma 2 2 3 2 4 2 4" xfId="8630"/>
    <cellStyle name="Comma 2 2 3 2 4 3" xfId="8631"/>
    <cellStyle name="Comma 2 2 3 2 4 3 2" xfId="8632"/>
    <cellStyle name="Comma 2 2 3 2 4 3 2 2" xfId="8633"/>
    <cellStyle name="Comma 2 2 3 2 4 3 3" xfId="8634"/>
    <cellStyle name="Comma 2 2 3 2 4 4" xfId="8635"/>
    <cellStyle name="Comma 2 2 3 2 4 4 2" xfId="8636"/>
    <cellStyle name="Comma 2 2 3 2 4 5" xfId="8637"/>
    <cellStyle name="Comma 2 2 3 2 5" xfId="8638"/>
    <cellStyle name="Comma 2 2 3 2 5 2" xfId="8639"/>
    <cellStyle name="Comma 2 2 3 2 5 2 2" xfId="8640"/>
    <cellStyle name="Comma 2 2 3 2 5 2 2 2" xfId="8641"/>
    <cellStyle name="Comma 2 2 3 2 5 2 3" xfId="8642"/>
    <cellStyle name="Comma 2 2 3 2 5 3" xfId="8643"/>
    <cellStyle name="Comma 2 2 3 2 5 3 2" xfId="8644"/>
    <cellStyle name="Comma 2 2 3 2 5 4" xfId="8645"/>
    <cellStyle name="Comma 2 2 3 2 6" xfId="8646"/>
    <cellStyle name="Comma 2 2 3 2 6 2" xfId="8647"/>
    <cellStyle name="Comma 2 2 3 2 6 2 2" xfId="8648"/>
    <cellStyle name="Comma 2 2 3 2 6 2 2 2" xfId="8649"/>
    <cellStyle name="Comma 2 2 3 2 6 2 3" xfId="8650"/>
    <cellStyle name="Comma 2 2 3 2 6 3" xfId="8651"/>
    <cellStyle name="Comma 2 2 3 2 6 3 2" xfId="8652"/>
    <cellStyle name="Comma 2 2 3 2 6 4" xfId="8653"/>
    <cellStyle name="Comma 2 2 3 2 7" xfId="8654"/>
    <cellStyle name="Comma 2 2 3 2 7 2" xfId="8655"/>
    <cellStyle name="Comma 2 2 3 2 7 2 2" xfId="8656"/>
    <cellStyle name="Comma 2 2 3 2 7 3" xfId="8657"/>
    <cellStyle name="Comma 2 2 3 2 8" xfId="8658"/>
    <cellStyle name="Comma 2 2 3 2 8 2" xfId="8659"/>
    <cellStyle name="Comma 2 2 3 2 8 2 2" xfId="8660"/>
    <cellStyle name="Comma 2 2 3 2 8 3" xfId="8661"/>
    <cellStyle name="Comma 2 2 3 2 9" xfId="8662"/>
    <cellStyle name="Comma 2 2 3 2 9 2" xfId="8663"/>
    <cellStyle name="Comma 2 2 3 3" xfId="8664"/>
    <cellStyle name="Comma 2 2 3 3 2" xfId="8665"/>
    <cellStyle name="Comma 2 2 3 3 2 2" xfId="8666"/>
    <cellStyle name="Comma 2 2 3 3 2 2 2" xfId="8667"/>
    <cellStyle name="Comma 2 2 3 3 2 2 2 2" xfId="8668"/>
    <cellStyle name="Comma 2 2 3 3 2 2 2 2 2" xfId="8669"/>
    <cellStyle name="Comma 2 2 3 3 2 2 2 3" xfId="8670"/>
    <cellStyle name="Comma 2 2 3 3 2 2 3" xfId="8671"/>
    <cellStyle name="Comma 2 2 3 3 2 2 3 2" xfId="8672"/>
    <cellStyle name="Comma 2 2 3 3 2 2 4" xfId="8673"/>
    <cellStyle name="Comma 2 2 3 3 2 3" xfId="8674"/>
    <cellStyle name="Comma 2 2 3 3 2 3 2" xfId="8675"/>
    <cellStyle name="Comma 2 2 3 3 2 3 2 2" xfId="8676"/>
    <cellStyle name="Comma 2 2 3 3 2 3 3" xfId="8677"/>
    <cellStyle name="Comma 2 2 3 3 2 4" xfId="8678"/>
    <cellStyle name="Comma 2 2 3 3 2 4 2" xfId="8679"/>
    <cellStyle name="Comma 2 2 3 3 2 5" xfId="8680"/>
    <cellStyle name="Comma 2 2 3 3 2 5 2" xfId="8681"/>
    <cellStyle name="Comma 2 2 3 3 2 6" xfId="8682"/>
    <cellStyle name="Comma 2 2 3 3 2 7" xfId="8683"/>
    <cellStyle name="Comma 2 2 3 3 2 8" xfId="8684"/>
    <cellStyle name="Comma 2 2 3 3 3" xfId="8685"/>
    <cellStyle name="Comma 2 2 3 3 3 2" xfId="8686"/>
    <cellStyle name="Comma 2 2 3 3 3 2 2" xfId="8687"/>
    <cellStyle name="Comma 2 2 3 3 3 2 2 2" xfId="8688"/>
    <cellStyle name="Comma 2 2 3 3 3 2 3" xfId="8689"/>
    <cellStyle name="Comma 2 2 3 3 3 3" xfId="8690"/>
    <cellStyle name="Comma 2 2 3 3 3 3 2" xfId="8691"/>
    <cellStyle name="Comma 2 2 3 3 3 4" xfId="8692"/>
    <cellStyle name="Comma 2 2 3 3 4" xfId="8693"/>
    <cellStyle name="Comma 2 2 3 3 4 2" xfId="8694"/>
    <cellStyle name="Comma 2 2 3 3 4 2 2" xfId="8695"/>
    <cellStyle name="Comma 2 2 3 3 4 3" xfId="8696"/>
    <cellStyle name="Comma 2 2 3 3 5" xfId="8697"/>
    <cellStyle name="Comma 2 2 3 3 5 2" xfId="8698"/>
    <cellStyle name="Comma 2 2 3 3 6" xfId="8699"/>
    <cellStyle name="Comma 2 2 3 3 6 2" xfId="8700"/>
    <cellStyle name="Comma 2 2 3 3 7" xfId="8701"/>
    <cellStyle name="Comma 2 2 3 3 8" xfId="8702"/>
    <cellStyle name="Comma 2 2 3 3 9" xfId="8703"/>
    <cellStyle name="Comma 2 2 3 4" xfId="8704"/>
    <cellStyle name="Comma 2 2 3 4 2" xfId="8705"/>
    <cellStyle name="Comma 2 2 3 4 2 2" xfId="8706"/>
    <cellStyle name="Comma 2 2 3 4 2 2 2" xfId="8707"/>
    <cellStyle name="Comma 2 2 3 4 2 2 2 2" xfId="8708"/>
    <cellStyle name="Comma 2 2 3 4 2 2 3" xfId="8709"/>
    <cellStyle name="Comma 2 2 3 4 2 3" xfId="8710"/>
    <cellStyle name="Comma 2 2 3 4 2 3 2" xfId="8711"/>
    <cellStyle name="Comma 2 2 3 4 2 4" xfId="8712"/>
    <cellStyle name="Comma 2 2 3 4 3" xfId="8713"/>
    <cellStyle name="Comma 2 2 3 4 3 2" xfId="8714"/>
    <cellStyle name="Comma 2 2 3 4 3 2 2" xfId="8715"/>
    <cellStyle name="Comma 2 2 3 4 3 3" xfId="8716"/>
    <cellStyle name="Comma 2 2 3 4 4" xfId="8717"/>
    <cellStyle name="Comma 2 2 3 4 4 2" xfId="8718"/>
    <cellStyle name="Comma 2 2 3 4 5" xfId="8719"/>
    <cellStyle name="Comma 2 2 3 4 5 2" xfId="8720"/>
    <cellStyle name="Comma 2 2 3 4 6" xfId="8721"/>
    <cellStyle name="Comma 2 2 3 4 7" xfId="8722"/>
    <cellStyle name="Comma 2 2 3 4 8" xfId="8723"/>
    <cellStyle name="Comma 2 2 3 5" xfId="8724"/>
    <cellStyle name="Comma 2 2 3 5 2" xfId="8725"/>
    <cellStyle name="Comma 2 2 3 5 2 2" xfId="8726"/>
    <cellStyle name="Comma 2 2 3 5 2 2 2" xfId="8727"/>
    <cellStyle name="Comma 2 2 3 5 2 2 2 2" xfId="8728"/>
    <cellStyle name="Comma 2 2 3 5 2 2 3" xfId="8729"/>
    <cellStyle name="Comma 2 2 3 5 2 3" xfId="8730"/>
    <cellStyle name="Comma 2 2 3 5 2 3 2" xfId="8731"/>
    <cellStyle name="Comma 2 2 3 5 2 4" xfId="8732"/>
    <cellStyle name="Comma 2 2 3 5 3" xfId="8733"/>
    <cellStyle name="Comma 2 2 3 5 3 2" xfId="8734"/>
    <cellStyle name="Comma 2 2 3 5 3 2 2" xfId="8735"/>
    <cellStyle name="Comma 2 2 3 5 3 3" xfId="8736"/>
    <cellStyle name="Comma 2 2 3 5 4" xfId="8737"/>
    <cellStyle name="Comma 2 2 3 5 4 2" xfId="8738"/>
    <cellStyle name="Comma 2 2 3 5 5" xfId="8739"/>
    <cellStyle name="Comma 2 2 3 6" xfId="8740"/>
    <cellStyle name="Comma 2 2 3 6 2" xfId="8741"/>
    <cellStyle name="Comma 2 2 3 6 2 2" xfId="8742"/>
    <cellStyle name="Comma 2 2 3 6 2 2 2" xfId="8743"/>
    <cellStyle name="Comma 2 2 3 6 2 3" xfId="8744"/>
    <cellStyle name="Comma 2 2 3 6 3" xfId="8745"/>
    <cellStyle name="Comma 2 2 3 6 3 2" xfId="8746"/>
    <cellStyle name="Comma 2 2 3 6 4" xfId="8747"/>
    <cellStyle name="Comma 2 2 3 7" xfId="8748"/>
    <cellStyle name="Comma 2 2 3 7 2" xfId="8749"/>
    <cellStyle name="Comma 2 2 3 7 2 2" xfId="8750"/>
    <cellStyle name="Comma 2 2 3 7 2 2 2" xfId="8751"/>
    <cellStyle name="Comma 2 2 3 7 2 3" xfId="8752"/>
    <cellStyle name="Comma 2 2 3 7 3" xfId="8753"/>
    <cellStyle name="Comma 2 2 3 7 3 2" xfId="8754"/>
    <cellStyle name="Comma 2 2 3 7 4" xfId="8755"/>
    <cellStyle name="Comma 2 2 3 8" xfId="8756"/>
    <cellStyle name="Comma 2 2 3 8 2" xfId="8757"/>
    <cellStyle name="Comma 2 2 3 8 2 2" xfId="8758"/>
    <cellStyle name="Comma 2 2 3 8 3" xfId="8759"/>
    <cellStyle name="Comma 2 2 3 9" xfId="8760"/>
    <cellStyle name="Comma 2 2 3 9 2" xfId="8761"/>
    <cellStyle name="Comma 2 2 3 9 2 2" xfId="8762"/>
    <cellStyle name="Comma 2 2 3 9 3" xfId="8763"/>
    <cellStyle name="Comma 2 2 4" xfId="8764"/>
    <cellStyle name="Comma 2 2 4 10" xfId="8765"/>
    <cellStyle name="Comma 2 2 4 10 2" xfId="8766"/>
    <cellStyle name="Comma 2 2 4 11" xfId="8767"/>
    <cellStyle name="Comma 2 2 4 11 2" xfId="8768"/>
    <cellStyle name="Comma 2 2 4 12" xfId="8769"/>
    <cellStyle name="Comma 2 2 4 12 2" xfId="8770"/>
    <cellStyle name="Comma 2 2 4 13" xfId="8771"/>
    <cellStyle name="Comma 2 2 4 13 2" xfId="8772"/>
    <cellStyle name="Comma 2 2 4 14" xfId="8773"/>
    <cellStyle name="Comma 2 2 4 15" xfId="8774"/>
    <cellStyle name="Comma 2 2 4 16" xfId="8775"/>
    <cellStyle name="Comma 2 2 4 2" xfId="8776"/>
    <cellStyle name="Comma 2 2 4 2 10" xfId="8777"/>
    <cellStyle name="Comma 2 2 4 2 10 2" xfId="8778"/>
    <cellStyle name="Comma 2 2 4 2 11" xfId="8779"/>
    <cellStyle name="Comma 2 2 4 2 11 2" xfId="8780"/>
    <cellStyle name="Comma 2 2 4 2 12" xfId="8781"/>
    <cellStyle name="Comma 2 2 4 2 12 2" xfId="8782"/>
    <cellStyle name="Comma 2 2 4 2 13" xfId="8783"/>
    <cellStyle name="Comma 2 2 4 2 14" xfId="8784"/>
    <cellStyle name="Comma 2 2 4 2 15" xfId="8785"/>
    <cellStyle name="Comma 2 2 4 2 2" xfId="8786"/>
    <cellStyle name="Comma 2 2 4 2 2 2" xfId="8787"/>
    <cellStyle name="Comma 2 2 4 2 2 2 2" xfId="8788"/>
    <cellStyle name="Comma 2 2 4 2 2 2 2 2" xfId="8789"/>
    <cellStyle name="Comma 2 2 4 2 2 2 2 2 2" xfId="8790"/>
    <cellStyle name="Comma 2 2 4 2 2 2 2 2 2 2" xfId="8791"/>
    <cellStyle name="Comma 2 2 4 2 2 2 2 2 3" xfId="8792"/>
    <cellStyle name="Comma 2 2 4 2 2 2 2 3" xfId="8793"/>
    <cellStyle name="Comma 2 2 4 2 2 2 2 3 2" xfId="8794"/>
    <cellStyle name="Comma 2 2 4 2 2 2 2 4" xfId="8795"/>
    <cellStyle name="Comma 2 2 4 2 2 2 3" xfId="8796"/>
    <cellStyle name="Comma 2 2 4 2 2 2 3 2" xfId="8797"/>
    <cellStyle name="Comma 2 2 4 2 2 2 3 2 2" xfId="8798"/>
    <cellStyle name="Comma 2 2 4 2 2 2 3 3" xfId="8799"/>
    <cellStyle name="Comma 2 2 4 2 2 2 4" xfId="8800"/>
    <cellStyle name="Comma 2 2 4 2 2 2 4 2" xfId="8801"/>
    <cellStyle name="Comma 2 2 4 2 2 2 5" xfId="8802"/>
    <cellStyle name="Comma 2 2 4 2 2 2 5 2" xfId="8803"/>
    <cellStyle name="Comma 2 2 4 2 2 2 6" xfId="8804"/>
    <cellStyle name="Comma 2 2 4 2 2 2 7" xfId="8805"/>
    <cellStyle name="Comma 2 2 4 2 2 2 8" xfId="8806"/>
    <cellStyle name="Comma 2 2 4 2 2 3" xfId="8807"/>
    <cellStyle name="Comma 2 2 4 2 2 3 2" xfId="8808"/>
    <cellStyle name="Comma 2 2 4 2 2 3 2 2" xfId="8809"/>
    <cellStyle name="Comma 2 2 4 2 2 3 2 2 2" xfId="8810"/>
    <cellStyle name="Comma 2 2 4 2 2 3 2 3" xfId="8811"/>
    <cellStyle name="Comma 2 2 4 2 2 3 3" xfId="8812"/>
    <cellStyle name="Comma 2 2 4 2 2 3 3 2" xfId="8813"/>
    <cellStyle name="Comma 2 2 4 2 2 3 4" xfId="8814"/>
    <cellStyle name="Comma 2 2 4 2 2 4" xfId="8815"/>
    <cellStyle name="Comma 2 2 4 2 2 4 2" xfId="8816"/>
    <cellStyle name="Comma 2 2 4 2 2 4 2 2" xfId="8817"/>
    <cellStyle name="Comma 2 2 4 2 2 4 3" xfId="8818"/>
    <cellStyle name="Comma 2 2 4 2 2 5" xfId="8819"/>
    <cellStyle name="Comma 2 2 4 2 2 5 2" xfId="8820"/>
    <cellStyle name="Comma 2 2 4 2 2 6" xfId="8821"/>
    <cellStyle name="Comma 2 2 4 2 2 6 2" xfId="8822"/>
    <cellStyle name="Comma 2 2 4 2 2 7" xfId="8823"/>
    <cellStyle name="Comma 2 2 4 2 2 8" xfId="8824"/>
    <cellStyle name="Comma 2 2 4 2 2 9" xfId="8825"/>
    <cellStyle name="Comma 2 2 4 2 3" xfId="8826"/>
    <cellStyle name="Comma 2 2 4 2 3 2" xfId="8827"/>
    <cellStyle name="Comma 2 2 4 2 3 2 2" xfId="8828"/>
    <cellStyle name="Comma 2 2 4 2 3 2 2 2" xfId="8829"/>
    <cellStyle name="Comma 2 2 4 2 3 2 2 2 2" xfId="8830"/>
    <cellStyle name="Comma 2 2 4 2 3 2 2 3" xfId="8831"/>
    <cellStyle name="Comma 2 2 4 2 3 2 3" xfId="8832"/>
    <cellStyle name="Comma 2 2 4 2 3 2 3 2" xfId="8833"/>
    <cellStyle name="Comma 2 2 4 2 3 2 4" xfId="8834"/>
    <cellStyle name="Comma 2 2 4 2 3 3" xfId="8835"/>
    <cellStyle name="Comma 2 2 4 2 3 3 2" xfId="8836"/>
    <cellStyle name="Comma 2 2 4 2 3 3 2 2" xfId="8837"/>
    <cellStyle name="Comma 2 2 4 2 3 3 3" xfId="8838"/>
    <cellStyle name="Comma 2 2 4 2 3 4" xfId="8839"/>
    <cellStyle name="Comma 2 2 4 2 3 4 2" xfId="8840"/>
    <cellStyle name="Comma 2 2 4 2 3 5" xfId="8841"/>
    <cellStyle name="Comma 2 2 4 2 3 5 2" xfId="8842"/>
    <cellStyle name="Comma 2 2 4 2 3 6" xfId="8843"/>
    <cellStyle name="Comma 2 2 4 2 3 7" xfId="8844"/>
    <cellStyle name="Comma 2 2 4 2 3 8" xfId="8845"/>
    <cellStyle name="Comma 2 2 4 2 4" xfId="8846"/>
    <cellStyle name="Comma 2 2 4 2 4 2" xfId="8847"/>
    <cellStyle name="Comma 2 2 4 2 4 2 2" xfId="8848"/>
    <cellStyle name="Comma 2 2 4 2 4 2 2 2" xfId="8849"/>
    <cellStyle name="Comma 2 2 4 2 4 2 2 2 2" xfId="8850"/>
    <cellStyle name="Comma 2 2 4 2 4 2 2 3" xfId="8851"/>
    <cellStyle name="Comma 2 2 4 2 4 2 3" xfId="8852"/>
    <cellStyle name="Comma 2 2 4 2 4 2 3 2" xfId="8853"/>
    <cellStyle name="Comma 2 2 4 2 4 2 4" xfId="8854"/>
    <cellStyle name="Comma 2 2 4 2 4 3" xfId="8855"/>
    <cellStyle name="Comma 2 2 4 2 4 3 2" xfId="8856"/>
    <cellStyle name="Comma 2 2 4 2 4 3 2 2" xfId="8857"/>
    <cellStyle name="Comma 2 2 4 2 4 3 3" xfId="8858"/>
    <cellStyle name="Comma 2 2 4 2 4 4" xfId="8859"/>
    <cellStyle name="Comma 2 2 4 2 4 4 2" xfId="8860"/>
    <cellStyle name="Comma 2 2 4 2 4 5" xfId="8861"/>
    <cellStyle name="Comma 2 2 4 2 5" xfId="8862"/>
    <cellStyle name="Comma 2 2 4 2 5 2" xfId="8863"/>
    <cellStyle name="Comma 2 2 4 2 5 2 2" xfId="8864"/>
    <cellStyle name="Comma 2 2 4 2 5 2 2 2" xfId="8865"/>
    <cellStyle name="Comma 2 2 4 2 5 2 3" xfId="8866"/>
    <cellStyle name="Comma 2 2 4 2 5 3" xfId="8867"/>
    <cellStyle name="Comma 2 2 4 2 5 3 2" xfId="8868"/>
    <cellStyle name="Comma 2 2 4 2 5 4" xfId="8869"/>
    <cellStyle name="Comma 2 2 4 2 6" xfId="8870"/>
    <cellStyle name="Comma 2 2 4 2 6 2" xfId="8871"/>
    <cellStyle name="Comma 2 2 4 2 6 2 2" xfId="8872"/>
    <cellStyle name="Comma 2 2 4 2 6 2 2 2" xfId="8873"/>
    <cellStyle name="Comma 2 2 4 2 6 2 3" xfId="8874"/>
    <cellStyle name="Comma 2 2 4 2 6 3" xfId="8875"/>
    <cellStyle name="Comma 2 2 4 2 6 3 2" xfId="8876"/>
    <cellStyle name="Comma 2 2 4 2 6 4" xfId="8877"/>
    <cellStyle name="Comma 2 2 4 2 7" xfId="8878"/>
    <cellStyle name="Comma 2 2 4 2 7 2" xfId="8879"/>
    <cellStyle name="Comma 2 2 4 2 7 2 2" xfId="8880"/>
    <cellStyle name="Comma 2 2 4 2 7 3" xfId="8881"/>
    <cellStyle name="Comma 2 2 4 2 8" xfId="8882"/>
    <cellStyle name="Comma 2 2 4 2 8 2" xfId="8883"/>
    <cellStyle name="Comma 2 2 4 2 8 2 2" xfId="8884"/>
    <cellStyle name="Comma 2 2 4 2 8 3" xfId="8885"/>
    <cellStyle name="Comma 2 2 4 2 9" xfId="8886"/>
    <cellStyle name="Comma 2 2 4 2 9 2" xfId="8887"/>
    <cellStyle name="Comma 2 2 4 3" xfId="8888"/>
    <cellStyle name="Comma 2 2 4 3 10" xfId="8889"/>
    <cellStyle name="Comma 2 2 4 3 10 2" xfId="8890"/>
    <cellStyle name="Comma 2 2 4 3 11" xfId="8891"/>
    <cellStyle name="Comma 2 2 4 3 11 2" xfId="8892"/>
    <cellStyle name="Comma 2 2 4 3 12" xfId="8893"/>
    <cellStyle name="Comma 2 2 4 3 13" xfId="8894"/>
    <cellStyle name="Comma 2 2 4 3 14" xfId="8895"/>
    <cellStyle name="Comma 2 2 4 3 2" xfId="8896"/>
    <cellStyle name="Comma 2 2 4 3 2 2" xfId="8897"/>
    <cellStyle name="Comma 2 2 4 3 2 2 2" xfId="8898"/>
    <cellStyle name="Comma 2 2 4 3 2 2 2 2" xfId="8899"/>
    <cellStyle name="Comma 2 2 4 3 2 2 2 2 2" xfId="8900"/>
    <cellStyle name="Comma 2 2 4 3 2 2 2 3" xfId="8901"/>
    <cellStyle name="Comma 2 2 4 3 2 2 3" xfId="8902"/>
    <cellStyle name="Comma 2 2 4 3 2 2 3 2" xfId="8903"/>
    <cellStyle name="Comma 2 2 4 3 2 2 4" xfId="8904"/>
    <cellStyle name="Comma 2 2 4 3 2 3" xfId="8905"/>
    <cellStyle name="Comma 2 2 4 3 2 3 2" xfId="8906"/>
    <cellStyle name="Comma 2 2 4 3 2 3 2 2" xfId="8907"/>
    <cellStyle name="Comma 2 2 4 3 2 3 3" xfId="8908"/>
    <cellStyle name="Comma 2 2 4 3 2 4" xfId="8909"/>
    <cellStyle name="Comma 2 2 4 3 2 4 2" xfId="8910"/>
    <cellStyle name="Comma 2 2 4 3 2 5" xfId="8911"/>
    <cellStyle name="Comma 2 2 4 3 2 5 2" xfId="8912"/>
    <cellStyle name="Comma 2 2 4 3 2 6" xfId="8913"/>
    <cellStyle name="Comma 2 2 4 3 2 7" xfId="8914"/>
    <cellStyle name="Comma 2 2 4 3 2 8" xfId="8915"/>
    <cellStyle name="Comma 2 2 4 3 3" xfId="8916"/>
    <cellStyle name="Comma 2 2 4 3 3 2" xfId="8917"/>
    <cellStyle name="Comma 2 2 4 3 3 2 2" xfId="8918"/>
    <cellStyle name="Comma 2 2 4 3 3 2 2 2" xfId="8919"/>
    <cellStyle name="Comma 2 2 4 3 3 2 2 2 2" xfId="8920"/>
    <cellStyle name="Comma 2 2 4 3 3 2 2 3" xfId="8921"/>
    <cellStyle name="Comma 2 2 4 3 3 2 3" xfId="8922"/>
    <cellStyle name="Comma 2 2 4 3 3 2 3 2" xfId="8923"/>
    <cellStyle name="Comma 2 2 4 3 3 2 4" xfId="8924"/>
    <cellStyle name="Comma 2 2 4 3 3 3" xfId="8925"/>
    <cellStyle name="Comma 2 2 4 3 3 3 2" xfId="8926"/>
    <cellStyle name="Comma 2 2 4 3 3 3 2 2" xfId="8927"/>
    <cellStyle name="Comma 2 2 4 3 3 3 3" xfId="8928"/>
    <cellStyle name="Comma 2 2 4 3 3 4" xfId="8929"/>
    <cellStyle name="Comma 2 2 4 3 3 4 2" xfId="8930"/>
    <cellStyle name="Comma 2 2 4 3 3 5" xfId="8931"/>
    <cellStyle name="Comma 2 2 4 3 4" xfId="8932"/>
    <cellStyle name="Comma 2 2 4 3 4 2" xfId="8933"/>
    <cellStyle name="Comma 2 2 4 3 4 2 2" xfId="8934"/>
    <cellStyle name="Comma 2 2 4 3 4 2 2 2" xfId="8935"/>
    <cellStyle name="Comma 2 2 4 3 4 2 3" xfId="8936"/>
    <cellStyle name="Comma 2 2 4 3 4 3" xfId="8937"/>
    <cellStyle name="Comma 2 2 4 3 4 3 2" xfId="8938"/>
    <cellStyle name="Comma 2 2 4 3 4 4" xfId="8939"/>
    <cellStyle name="Comma 2 2 4 3 5" xfId="8940"/>
    <cellStyle name="Comma 2 2 4 3 5 2" xfId="8941"/>
    <cellStyle name="Comma 2 2 4 3 5 2 2" xfId="8942"/>
    <cellStyle name="Comma 2 2 4 3 5 2 2 2" xfId="8943"/>
    <cellStyle name="Comma 2 2 4 3 5 2 3" xfId="8944"/>
    <cellStyle name="Comma 2 2 4 3 5 3" xfId="8945"/>
    <cellStyle name="Comma 2 2 4 3 5 3 2" xfId="8946"/>
    <cellStyle name="Comma 2 2 4 3 5 4" xfId="8947"/>
    <cellStyle name="Comma 2 2 4 3 6" xfId="8948"/>
    <cellStyle name="Comma 2 2 4 3 6 2" xfId="8949"/>
    <cellStyle name="Comma 2 2 4 3 6 2 2" xfId="8950"/>
    <cellStyle name="Comma 2 2 4 3 6 3" xfId="8951"/>
    <cellStyle name="Comma 2 2 4 3 7" xfId="8952"/>
    <cellStyle name="Comma 2 2 4 3 7 2" xfId="8953"/>
    <cellStyle name="Comma 2 2 4 3 7 2 2" xfId="8954"/>
    <cellStyle name="Comma 2 2 4 3 7 3" xfId="8955"/>
    <cellStyle name="Comma 2 2 4 3 8" xfId="8956"/>
    <cellStyle name="Comma 2 2 4 3 8 2" xfId="8957"/>
    <cellStyle name="Comma 2 2 4 3 9" xfId="8958"/>
    <cellStyle name="Comma 2 2 4 3 9 2" xfId="8959"/>
    <cellStyle name="Comma 2 2 4 4" xfId="8960"/>
    <cellStyle name="Comma 2 2 4 4 2" xfId="8961"/>
    <cellStyle name="Comma 2 2 4 4 2 2" xfId="8962"/>
    <cellStyle name="Comma 2 2 4 4 2 2 2" xfId="8963"/>
    <cellStyle name="Comma 2 2 4 4 2 2 2 2" xfId="8964"/>
    <cellStyle name="Comma 2 2 4 4 2 2 3" xfId="8965"/>
    <cellStyle name="Comma 2 2 4 4 2 3" xfId="8966"/>
    <cellStyle name="Comma 2 2 4 4 2 3 2" xfId="8967"/>
    <cellStyle name="Comma 2 2 4 4 2 4" xfId="8968"/>
    <cellStyle name="Comma 2 2 4 4 3" xfId="8969"/>
    <cellStyle name="Comma 2 2 4 4 3 2" xfId="8970"/>
    <cellStyle name="Comma 2 2 4 4 3 2 2" xfId="8971"/>
    <cellStyle name="Comma 2 2 4 4 3 3" xfId="8972"/>
    <cellStyle name="Comma 2 2 4 4 4" xfId="8973"/>
    <cellStyle name="Comma 2 2 4 4 4 2" xfId="8974"/>
    <cellStyle name="Comma 2 2 4 4 5" xfId="8975"/>
    <cellStyle name="Comma 2 2 4 4 5 2" xfId="8976"/>
    <cellStyle name="Comma 2 2 4 4 6" xfId="8977"/>
    <cellStyle name="Comma 2 2 4 4 7" xfId="8978"/>
    <cellStyle name="Comma 2 2 4 4 8" xfId="8979"/>
    <cellStyle name="Comma 2 2 4 5" xfId="8980"/>
    <cellStyle name="Comma 2 2 4 5 2" xfId="8981"/>
    <cellStyle name="Comma 2 2 4 5 2 2" xfId="8982"/>
    <cellStyle name="Comma 2 2 4 5 2 2 2" xfId="8983"/>
    <cellStyle name="Comma 2 2 4 5 2 2 2 2" xfId="8984"/>
    <cellStyle name="Comma 2 2 4 5 2 2 3" xfId="8985"/>
    <cellStyle name="Comma 2 2 4 5 2 3" xfId="8986"/>
    <cellStyle name="Comma 2 2 4 5 2 3 2" xfId="8987"/>
    <cellStyle name="Comma 2 2 4 5 2 4" xfId="8988"/>
    <cellStyle name="Comma 2 2 4 5 3" xfId="8989"/>
    <cellStyle name="Comma 2 2 4 5 3 2" xfId="8990"/>
    <cellStyle name="Comma 2 2 4 5 3 2 2" xfId="8991"/>
    <cellStyle name="Comma 2 2 4 5 3 3" xfId="8992"/>
    <cellStyle name="Comma 2 2 4 5 4" xfId="8993"/>
    <cellStyle name="Comma 2 2 4 5 4 2" xfId="8994"/>
    <cellStyle name="Comma 2 2 4 5 5" xfId="8995"/>
    <cellStyle name="Comma 2 2 4 6" xfId="8996"/>
    <cellStyle name="Comma 2 2 4 6 2" xfId="8997"/>
    <cellStyle name="Comma 2 2 4 6 2 2" xfId="8998"/>
    <cellStyle name="Comma 2 2 4 6 2 2 2" xfId="8999"/>
    <cellStyle name="Comma 2 2 4 6 2 3" xfId="9000"/>
    <cellStyle name="Comma 2 2 4 6 3" xfId="9001"/>
    <cellStyle name="Comma 2 2 4 6 3 2" xfId="9002"/>
    <cellStyle name="Comma 2 2 4 6 4" xfId="9003"/>
    <cellStyle name="Comma 2 2 4 7" xfId="9004"/>
    <cellStyle name="Comma 2 2 4 7 2" xfId="9005"/>
    <cellStyle name="Comma 2 2 4 7 2 2" xfId="9006"/>
    <cellStyle name="Comma 2 2 4 7 2 2 2" xfId="9007"/>
    <cellStyle name="Comma 2 2 4 7 2 3" xfId="9008"/>
    <cellStyle name="Comma 2 2 4 7 3" xfId="9009"/>
    <cellStyle name="Comma 2 2 4 7 3 2" xfId="9010"/>
    <cellStyle name="Comma 2 2 4 7 4" xfId="9011"/>
    <cellStyle name="Comma 2 2 4 8" xfId="9012"/>
    <cellStyle name="Comma 2 2 4 8 2" xfId="9013"/>
    <cellStyle name="Comma 2 2 4 8 2 2" xfId="9014"/>
    <cellStyle name="Comma 2 2 4 8 3" xfId="9015"/>
    <cellStyle name="Comma 2 2 4 9" xfId="9016"/>
    <cellStyle name="Comma 2 2 4 9 2" xfId="9017"/>
    <cellStyle name="Comma 2 2 4 9 2 2" xfId="9018"/>
    <cellStyle name="Comma 2 2 4 9 3" xfId="9019"/>
    <cellStyle name="Comma 2 2 5" xfId="9020"/>
    <cellStyle name="Comma 2 2 5 10" xfId="9021"/>
    <cellStyle name="Comma 2 2 5 10 2" xfId="9022"/>
    <cellStyle name="Comma 2 2 5 11" xfId="9023"/>
    <cellStyle name="Comma 2 2 5 11 2" xfId="9024"/>
    <cellStyle name="Comma 2 2 5 12" xfId="9025"/>
    <cellStyle name="Comma 2 2 5 12 2" xfId="9026"/>
    <cellStyle name="Comma 2 2 5 13" xfId="9027"/>
    <cellStyle name="Comma 2 2 5 14" xfId="9028"/>
    <cellStyle name="Comma 2 2 5 15" xfId="9029"/>
    <cellStyle name="Comma 2 2 5 2" xfId="9030"/>
    <cellStyle name="Comma 2 2 5 2 2" xfId="9031"/>
    <cellStyle name="Comma 2 2 5 2 2 2" xfId="9032"/>
    <cellStyle name="Comma 2 2 5 2 2 2 2" xfId="9033"/>
    <cellStyle name="Comma 2 2 5 2 2 2 2 2" xfId="9034"/>
    <cellStyle name="Comma 2 2 5 2 2 2 2 2 2" xfId="9035"/>
    <cellStyle name="Comma 2 2 5 2 2 2 2 3" xfId="9036"/>
    <cellStyle name="Comma 2 2 5 2 2 2 3" xfId="9037"/>
    <cellStyle name="Comma 2 2 5 2 2 2 3 2" xfId="9038"/>
    <cellStyle name="Comma 2 2 5 2 2 2 4" xfId="9039"/>
    <cellStyle name="Comma 2 2 5 2 2 3" xfId="9040"/>
    <cellStyle name="Comma 2 2 5 2 2 3 2" xfId="9041"/>
    <cellStyle name="Comma 2 2 5 2 2 3 2 2" xfId="9042"/>
    <cellStyle name="Comma 2 2 5 2 2 3 3" xfId="9043"/>
    <cellStyle name="Comma 2 2 5 2 2 4" xfId="9044"/>
    <cellStyle name="Comma 2 2 5 2 2 4 2" xfId="9045"/>
    <cellStyle name="Comma 2 2 5 2 2 5" xfId="9046"/>
    <cellStyle name="Comma 2 2 5 2 2 5 2" xfId="9047"/>
    <cellStyle name="Comma 2 2 5 2 2 6" xfId="9048"/>
    <cellStyle name="Comma 2 2 5 2 2 7" xfId="9049"/>
    <cellStyle name="Comma 2 2 5 2 2 8" xfId="9050"/>
    <cellStyle name="Comma 2 2 5 2 3" xfId="9051"/>
    <cellStyle name="Comma 2 2 5 2 3 2" xfId="9052"/>
    <cellStyle name="Comma 2 2 5 2 3 2 2" xfId="9053"/>
    <cellStyle name="Comma 2 2 5 2 3 2 2 2" xfId="9054"/>
    <cellStyle name="Comma 2 2 5 2 3 2 3" xfId="9055"/>
    <cellStyle name="Comma 2 2 5 2 3 3" xfId="9056"/>
    <cellStyle name="Comma 2 2 5 2 3 3 2" xfId="9057"/>
    <cellStyle name="Comma 2 2 5 2 3 4" xfId="9058"/>
    <cellStyle name="Comma 2 2 5 2 4" xfId="9059"/>
    <cellStyle name="Comma 2 2 5 2 4 2" xfId="9060"/>
    <cellStyle name="Comma 2 2 5 2 4 2 2" xfId="9061"/>
    <cellStyle name="Comma 2 2 5 2 4 3" xfId="9062"/>
    <cellStyle name="Comma 2 2 5 2 5" xfId="9063"/>
    <cellStyle name="Comma 2 2 5 2 5 2" xfId="9064"/>
    <cellStyle name="Comma 2 2 5 2 6" xfId="9065"/>
    <cellStyle name="Comma 2 2 5 2 6 2" xfId="9066"/>
    <cellStyle name="Comma 2 2 5 2 7" xfId="9067"/>
    <cellStyle name="Comma 2 2 5 2 8" xfId="9068"/>
    <cellStyle name="Comma 2 2 5 2 9" xfId="9069"/>
    <cellStyle name="Comma 2 2 5 3" xfId="9070"/>
    <cellStyle name="Comma 2 2 5 3 2" xfId="9071"/>
    <cellStyle name="Comma 2 2 5 3 2 2" xfId="9072"/>
    <cellStyle name="Comma 2 2 5 3 2 2 2" xfId="9073"/>
    <cellStyle name="Comma 2 2 5 3 2 2 2 2" xfId="9074"/>
    <cellStyle name="Comma 2 2 5 3 2 2 3" xfId="9075"/>
    <cellStyle name="Comma 2 2 5 3 2 3" xfId="9076"/>
    <cellStyle name="Comma 2 2 5 3 2 3 2" xfId="9077"/>
    <cellStyle name="Comma 2 2 5 3 2 4" xfId="9078"/>
    <cellStyle name="Comma 2 2 5 3 3" xfId="9079"/>
    <cellStyle name="Comma 2 2 5 3 3 2" xfId="9080"/>
    <cellStyle name="Comma 2 2 5 3 3 2 2" xfId="9081"/>
    <cellStyle name="Comma 2 2 5 3 3 2 3" xfId="9082"/>
    <cellStyle name="Comma 2 2 5 3 3 3" xfId="9083"/>
    <cellStyle name="Comma 2 2 5 3 3 4" xfId="9084"/>
    <cellStyle name="Comma 2 2 5 3 4" xfId="9085"/>
    <cellStyle name="Comma 2 2 5 3 4 2" xfId="9086"/>
    <cellStyle name="Comma 2 2 5 3 4 3" xfId="9087"/>
    <cellStyle name="Comma 2 2 5 3 5" xfId="9088"/>
    <cellStyle name="Comma 2 2 5 3 5 2" xfId="9089"/>
    <cellStyle name="Comma 2 2 5 3 6" xfId="9090"/>
    <cellStyle name="Comma 2 2 5 3 7" xfId="9091"/>
    <cellStyle name="Comma 2 2 5 3 8" xfId="9092"/>
    <cellStyle name="Comma 2 2 5 4" xfId="9093"/>
    <cellStyle name="Comma 2 2 5 4 2" xfId="9094"/>
    <cellStyle name="Comma 2 2 5 4 2 2" xfId="9095"/>
    <cellStyle name="Comma 2 2 5 4 2 2 2" xfId="9096"/>
    <cellStyle name="Comma 2 2 5 4 2 2 2 2" xfId="9097"/>
    <cellStyle name="Comma 2 2 5 4 2 2 2 3" xfId="9098"/>
    <cellStyle name="Comma 2 2 5 4 2 2 3" xfId="9099"/>
    <cellStyle name="Comma 2 2 5 4 2 2 4" xfId="9100"/>
    <cellStyle name="Comma 2 2 5 4 2 3" xfId="9101"/>
    <cellStyle name="Comma 2 2 5 4 2 3 2" xfId="9102"/>
    <cellStyle name="Comma 2 2 5 4 2 3 3" xfId="9103"/>
    <cellStyle name="Comma 2 2 5 4 2 4" xfId="9104"/>
    <cellStyle name="Comma 2 2 5 4 2 5" xfId="9105"/>
    <cellStyle name="Comma 2 2 5 4 3" xfId="9106"/>
    <cellStyle name="Comma 2 2 5 4 3 2" xfId="9107"/>
    <cellStyle name="Comma 2 2 5 4 3 2 2" xfId="9108"/>
    <cellStyle name="Comma 2 2 5 4 3 2 3" xfId="9109"/>
    <cellStyle name="Comma 2 2 5 4 3 3" xfId="9110"/>
    <cellStyle name="Comma 2 2 5 4 3 4" xfId="9111"/>
    <cellStyle name="Comma 2 2 5 4 4" xfId="9112"/>
    <cellStyle name="Comma 2 2 5 4 4 2" xfId="9113"/>
    <cellStyle name="Comma 2 2 5 4 4 3" xfId="9114"/>
    <cellStyle name="Comma 2 2 5 4 5" xfId="9115"/>
    <cellStyle name="Comma 2 2 5 4 6" xfId="9116"/>
    <cellStyle name="Comma 2 2 5 5" xfId="9117"/>
    <cellStyle name="Comma 2 2 5 5 2" xfId="9118"/>
    <cellStyle name="Comma 2 2 5 5 2 2" xfId="9119"/>
    <cellStyle name="Comma 2 2 5 5 2 2 2" xfId="9120"/>
    <cellStyle name="Comma 2 2 5 5 2 2 3" xfId="9121"/>
    <cellStyle name="Comma 2 2 5 5 2 3" xfId="9122"/>
    <cellStyle name="Comma 2 2 5 5 2 4" xfId="9123"/>
    <cellStyle name="Comma 2 2 5 5 3" xfId="9124"/>
    <cellStyle name="Comma 2 2 5 5 3 2" xfId="9125"/>
    <cellStyle name="Comma 2 2 5 5 3 3" xfId="9126"/>
    <cellStyle name="Comma 2 2 5 5 4" xfId="9127"/>
    <cellStyle name="Comma 2 2 5 5 5" xfId="9128"/>
    <cellStyle name="Comma 2 2 5 6" xfId="9129"/>
    <cellStyle name="Comma 2 2 5 6 2" xfId="9130"/>
    <cellStyle name="Comma 2 2 5 6 2 2" xfId="9131"/>
    <cellStyle name="Comma 2 2 5 6 2 2 2" xfId="9132"/>
    <cellStyle name="Comma 2 2 5 6 2 2 3" xfId="9133"/>
    <cellStyle name="Comma 2 2 5 6 2 3" xfId="9134"/>
    <cellStyle name="Comma 2 2 5 6 2 4" xfId="9135"/>
    <cellStyle name="Comma 2 2 5 6 3" xfId="9136"/>
    <cellStyle name="Comma 2 2 5 6 3 2" xfId="9137"/>
    <cellStyle name="Comma 2 2 5 6 3 3" xfId="9138"/>
    <cellStyle name="Comma 2 2 5 6 4" xfId="9139"/>
    <cellStyle name="Comma 2 2 5 6 5" xfId="9140"/>
    <cellStyle name="Comma 2 2 5 7" xfId="9141"/>
    <cellStyle name="Comma 2 2 5 7 2" xfId="9142"/>
    <cellStyle name="Comma 2 2 5 7 2 2" xfId="9143"/>
    <cellStyle name="Comma 2 2 5 7 2 3" xfId="9144"/>
    <cellStyle name="Comma 2 2 5 7 3" xfId="9145"/>
    <cellStyle name="Comma 2 2 5 7 4" xfId="9146"/>
    <cellStyle name="Comma 2 2 5 8" xfId="9147"/>
    <cellStyle name="Comma 2 2 5 8 2" xfId="9148"/>
    <cellStyle name="Comma 2 2 5 8 2 2" xfId="9149"/>
    <cellStyle name="Comma 2 2 5 8 2 3" xfId="9150"/>
    <cellStyle name="Comma 2 2 5 8 3" xfId="9151"/>
    <cellStyle name="Comma 2 2 5 8 4" xfId="9152"/>
    <cellStyle name="Comma 2 2 5 9" xfId="9153"/>
    <cellStyle name="Comma 2 2 5 9 2" xfId="9154"/>
    <cellStyle name="Comma 2 2 5 9 3" xfId="9155"/>
    <cellStyle name="Comma 2 2 6" xfId="9156"/>
    <cellStyle name="Comma 2 2 6 10" xfId="9157"/>
    <cellStyle name="Comma 2 2 6 2" xfId="9158"/>
    <cellStyle name="Comma 2 2 6 2 2" xfId="9159"/>
    <cellStyle name="Comma 2 2 6 2 2 2" xfId="9160"/>
    <cellStyle name="Comma 2 2 6 2 2 2 2" xfId="9161"/>
    <cellStyle name="Comma 2 2 6 2 2 2 2 2" xfId="9162"/>
    <cellStyle name="Comma 2 2 6 2 2 2 2 3" xfId="9163"/>
    <cellStyle name="Comma 2 2 6 2 2 2 3" xfId="9164"/>
    <cellStyle name="Comma 2 2 6 2 2 2 4" xfId="9165"/>
    <cellStyle name="Comma 2 2 6 2 2 3" xfId="9166"/>
    <cellStyle name="Comma 2 2 6 2 2 3 2" xfId="9167"/>
    <cellStyle name="Comma 2 2 6 2 2 3 3" xfId="9168"/>
    <cellStyle name="Comma 2 2 6 2 2 4" xfId="9169"/>
    <cellStyle name="Comma 2 2 6 2 2 5" xfId="9170"/>
    <cellStyle name="Comma 2 2 6 2 3" xfId="9171"/>
    <cellStyle name="Comma 2 2 6 2 3 2" xfId="9172"/>
    <cellStyle name="Comma 2 2 6 2 3 2 2" xfId="9173"/>
    <cellStyle name="Comma 2 2 6 2 3 2 3" xfId="9174"/>
    <cellStyle name="Comma 2 2 6 2 3 3" xfId="9175"/>
    <cellStyle name="Comma 2 2 6 2 3 4" xfId="9176"/>
    <cellStyle name="Comma 2 2 6 2 4" xfId="9177"/>
    <cellStyle name="Comma 2 2 6 2 4 2" xfId="9178"/>
    <cellStyle name="Comma 2 2 6 2 4 3" xfId="9179"/>
    <cellStyle name="Comma 2 2 6 2 5" xfId="9180"/>
    <cellStyle name="Comma 2 2 6 2 5 2" xfId="9181"/>
    <cellStyle name="Comma 2 2 6 2 6" xfId="9182"/>
    <cellStyle name="Comma 2 2 6 2 7" xfId="9183"/>
    <cellStyle name="Comma 2 2 6 2 8" xfId="9184"/>
    <cellStyle name="Comma 2 2 6 2 9" xfId="9185"/>
    <cellStyle name="Comma 2 2 6 3" xfId="9186"/>
    <cellStyle name="Comma 2 2 6 3 2" xfId="9187"/>
    <cellStyle name="Comma 2 2 6 3 2 2" xfId="9188"/>
    <cellStyle name="Comma 2 2 6 3 2 2 2" xfId="9189"/>
    <cellStyle name="Comma 2 2 6 3 2 2 3" xfId="9190"/>
    <cellStyle name="Comma 2 2 6 3 2 3" xfId="9191"/>
    <cellStyle name="Comma 2 2 6 3 2 4" xfId="9192"/>
    <cellStyle name="Comma 2 2 6 3 3" xfId="9193"/>
    <cellStyle name="Comma 2 2 6 3 3 2" xfId="9194"/>
    <cellStyle name="Comma 2 2 6 3 3 3" xfId="9195"/>
    <cellStyle name="Comma 2 2 6 3 4" xfId="9196"/>
    <cellStyle name="Comma 2 2 6 3 5" xfId="9197"/>
    <cellStyle name="Comma 2 2 6 4" xfId="9198"/>
    <cellStyle name="Comma 2 2 6 4 2" xfId="9199"/>
    <cellStyle name="Comma 2 2 6 4 2 2" xfId="9200"/>
    <cellStyle name="Comma 2 2 6 4 2 3" xfId="9201"/>
    <cellStyle name="Comma 2 2 6 4 3" xfId="9202"/>
    <cellStyle name="Comma 2 2 6 4 4" xfId="9203"/>
    <cellStyle name="Comma 2 2 6 5" xfId="9204"/>
    <cellStyle name="Comma 2 2 6 5 2" xfId="9205"/>
    <cellStyle name="Comma 2 2 6 5 3" xfId="9206"/>
    <cellStyle name="Comma 2 2 6 6" xfId="9207"/>
    <cellStyle name="Comma 2 2 6 6 2" xfId="9208"/>
    <cellStyle name="Comma 2 2 6 7" xfId="9209"/>
    <cellStyle name="Comma 2 2 6 8" xfId="9210"/>
    <cellStyle name="Comma 2 2 6 9" xfId="9211"/>
    <cellStyle name="Comma 2 2 7" xfId="9212"/>
    <cellStyle name="Comma 2 2 7 2" xfId="9213"/>
    <cellStyle name="Comma 2 2 7 2 2" xfId="9214"/>
    <cellStyle name="Comma 2 2 7 2 2 2" xfId="9215"/>
    <cellStyle name="Comma 2 2 7 2 2 2 2" xfId="9216"/>
    <cellStyle name="Comma 2 2 7 2 2 2 3" xfId="9217"/>
    <cellStyle name="Comma 2 2 7 2 2 3" xfId="9218"/>
    <cellStyle name="Comma 2 2 7 2 2 4" xfId="9219"/>
    <cellStyle name="Comma 2 2 7 2 3" xfId="9220"/>
    <cellStyle name="Comma 2 2 7 2 3 2" xfId="9221"/>
    <cellStyle name="Comma 2 2 7 2 3 3" xfId="9222"/>
    <cellStyle name="Comma 2 2 7 2 4" xfId="9223"/>
    <cellStyle name="Comma 2 2 7 2 5" xfId="9224"/>
    <cellStyle name="Comma 2 2 7 3" xfId="9225"/>
    <cellStyle name="Comma 2 2 7 3 2" xfId="9226"/>
    <cellStyle name="Comma 2 2 7 3 2 2" xfId="9227"/>
    <cellStyle name="Comma 2 2 7 3 2 3" xfId="9228"/>
    <cellStyle name="Comma 2 2 7 3 3" xfId="9229"/>
    <cellStyle name="Comma 2 2 7 3 4" xfId="9230"/>
    <cellStyle name="Comma 2 2 7 4" xfId="9231"/>
    <cellStyle name="Comma 2 2 7 4 2" xfId="9232"/>
    <cellStyle name="Comma 2 2 7 4 3" xfId="9233"/>
    <cellStyle name="Comma 2 2 7 5" xfId="9234"/>
    <cellStyle name="Comma 2 2 7 5 2" xfId="9235"/>
    <cellStyle name="Comma 2 2 7 6" xfId="9236"/>
    <cellStyle name="Comma 2 2 7 7" xfId="9237"/>
    <cellStyle name="Comma 2 2 7 8" xfId="9238"/>
    <cellStyle name="Comma 2 2 7 9" xfId="9239"/>
    <cellStyle name="Comma 2 2 8" xfId="9240"/>
    <cellStyle name="Comma 2 2 8 2" xfId="9241"/>
    <cellStyle name="Comma 2 2 8 2 2" xfId="9242"/>
    <cellStyle name="Comma 2 2 8 2 2 2" xfId="9243"/>
    <cellStyle name="Comma 2 2 8 2 2 2 2" xfId="9244"/>
    <cellStyle name="Comma 2 2 8 2 2 2 3" xfId="9245"/>
    <cellStyle name="Comma 2 2 8 2 2 3" xfId="9246"/>
    <cellStyle name="Comma 2 2 8 2 2 4" xfId="9247"/>
    <cellStyle name="Comma 2 2 8 2 3" xfId="9248"/>
    <cellStyle name="Comma 2 2 8 2 3 2" xfId="9249"/>
    <cellStyle name="Comma 2 2 8 2 3 3" xfId="9250"/>
    <cellStyle name="Comma 2 2 8 2 4" xfId="9251"/>
    <cellStyle name="Comma 2 2 8 2 5" xfId="9252"/>
    <cellStyle name="Comma 2 2 8 3" xfId="9253"/>
    <cellStyle name="Comma 2 2 8 3 2" xfId="9254"/>
    <cellStyle name="Comma 2 2 8 3 2 2" xfId="9255"/>
    <cellStyle name="Comma 2 2 8 3 2 3" xfId="9256"/>
    <cellStyle name="Comma 2 2 8 3 3" xfId="9257"/>
    <cellStyle name="Comma 2 2 8 3 4" xfId="9258"/>
    <cellStyle name="Comma 2 2 8 4" xfId="9259"/>
    <cellStyle name="Comma 2 2 8 4 2" xfId="9260"/>
    <cellStyle name="Comma 2 2 8 4 3" xfId="9261"/>
    <cellStyle name="Comma 2 2 8 5" xfId="9262"/>
    <cellStyle name="Comma 2 2 8 6" xfId="9263"/>
    <cellStyle name="Comma 2 2 9" xfId="9264"/>
    <cellStyle name="Comma 2 2 9 2" xfId="9265"/>
    <cellStyle name="Comma 2 2 9 2 2" xfId="9266"/>
    <cellStyle name="Comma 2 2 9 2 2 2" xfId="9267"/>
    <cellStyle name="Comma 2 2 9 2 2 3" xfId="9268"/>
    <cellStyle name="Comma 2 2 9 2 3" xfId="9269"/>
    <cellStyle name="Comma 2 2 9 2 4" xfId="9270"/>
    <cellStyle name="Comma 2 2 9 3" xfId="9271"/>
    <cellStyle name="Comma 2 2 9 3 2" xfId="9272"/>
    <cellStyle name="Comma 2 2 9 3 3" xfId="9273"/>
    <cellStyle name="Comma 2 2 9 4" xfId="9274"/>
    <cellStyle name="Comma 2 2 9 5" xfId="9275"/>
    <cellStyle name="Comma 2 20" xfId="9276"/>
    <cellStyle name="Comma 2 21" xfId="9277"/>
    <cellStyle name="Comma 2 22" xfId="9278"/>
    <cellStyle name="Comma 2 3" xfId="9279"/>
    <cellStyle name="Comma 2 3 10" xfId="9280"/>
    <cellStyle name="Comma 2 3 10 2" xfId="9281"/>
    <cellStyle name="Comma 2 3 10 2 2" xfId="9282"/>
    <cellStyle name="Comma 2 3 10 2 2 2" xfId="9283"/>
    <cellStyle name="Comma 2 3 10 2 2 3" xfId="9284"/>
    <cellStyle name="Comma 2 3 10 2 3" xfId="9285"/>
    <cellStyle name="Comma 2 3 10 2 4" xfId="9286"/>
    <cellStyle name="Comma 2 3 10 3" xfId="9287"/>
    <cellStyle name="Comma 2 3 10 3 2" xfId="9288"/>
    <cellStyle name="Comma 2 3 10 3 3" xfId="9289"/>
    <cellStyle name="Comma 2 3 10 4" xfId="9290"/>
    <cellStyle name="Comma 2 3 10 5" xfId="9291"/>
    <cellStyle name="Comma 2 3 11" xfId="9292"/>
    <cellStyle name="Comma 2 3 11 2" xfId="9293"/>
    <cellStyle name="Comma 2 3 11 2 2" xfId="9294"/>
    <cellStyle name="Comma 2 3 11 2 3" xfId="9295"/>
    <cellStyle name="Comma 2 3 11 3" xfId="9296"/>
    <cellStyle name="Comma 2 3 11 4" xfId="9297"/>
    <cellStyle name="Comma 2 3 12" xfId="9298"/>
    <cellStyle name="Comma 2 3 12 2" xfId="9299"/>
    <cellStyle name="Comma 2 3 12 2 2" xfId="9300"/>
    <cellStyle name="Comma 2 3 12 2 3" xfId="9301"/>
    <cellStyle name="Comma 2 3 12 3" xfId="9302"/>
    <cellStyle name="Comma 2 3 12 4" xfId="9303"/>
    <cellStyle name="Comma 2 3 13" xfId="9304"/>
    <cellStyle name="Comma 2 3 13 2" xfId="9305"/>
    <cellStyle name="Comma 2 3 13 3" xfId="9306"/>
    <cellStyle name="Comma 2 3 14" xfId="9307"/>
    <cellStyle name="Comma 2 3 14 2" xfId="9308"/>
    <cellStyle name="Comma 2 3 14 3" xfId="9309"/>
    <cellStyle name="Comma 2 3 15" xfId="9310"/>
    <cellStyle name="Comma 2 3 15 2" xfId="9311"/>
    <cellStyle name="Comma 2 3 15 3" xfId="9312"/>
    <cellStyle name="Comma 2 3 16" xfId="9313"/>
    <cellStyle name="Comma 2 3 16 2" xfId="9314"/>
    <cellStyle name="Comma 2 3 17" xfId="9315"/>
    <cellStyle name="Comma 2 3 18" xfId="9316"/>
    <cellStyle name="Comma 2 3 19" xfId="9317"/>
    <cellStyle name="Comma 2 3 2" xfId="9318"/>
    <cellStyle name="Comma 2 3 2 10" xfId="9319"/>
    <cellStyle name="Comma 2 3 2 10 2" xfId="9320"/>
    <cellStyle name="Comma 2 3 2 10 2 2" xfId="9321"/>
    <cellStyle name="Comma 2 3 2 10 2 3" xfId="9322"/>
    <cellStyle name="Comma 2 3 2 10 3" xfId="9323"/>
    <cellStyle name="Comma 2 3 2 10 4" xfId="9324"/>
    <cellStyle name="Comma 2 3 2 11" xfId="9325"/>
    <cellStyle name="Comma 2 3 2 11 2" xfId="9326"/>
    <cellStyle name="Comma 2 3 2 11 2 2" xfId="9327"/>
    <cellStyle name="Comma 2 3 2 11 2 3" xfId="9328"/>
    <cellStyle name="Comma 2 3 2 11 3" xfId="9329"/>
    <cellStyle name="Comma 2 3 2 11 4" xfId="9330"/>
    <cellStyle name="Comma 2 3 2 12" xfId="9331"/>
    <cellStyle name="Comma 2 3 2 12 2" xfId="9332"/>
    <cellStyle name="Comma 2 3 2 12 3" xfId="9333"/>
    <cellStyle name="Comma 2 3 2 13" xfId="9334"/>
    <cellStyle name="Comma 2 3 2 13 2" xfId="9335"/>
    <cellStyle name="Comma 2 3 2 13 3" xfId="9336"/>
    <cellStyle name="Comma 2 3 2 14" xfId="9337"/>
    <cellStyle name="Comma 2 3 2 14 2" xfId="9338"/>
    <cellStyle name="Comma 2 3 2 14 3" xfId="9339"/>
    <cellStyle name="Comma 2 3 2 15" xfId="9340"/>
    <cellStyle name="Comma 2 3 2 15 2" xfId="9341"/>
    <cellStyle name="Comma 2 3 2 16" xfId="9342"/>
    <cellStyle name="Comma 2 3 2 17" xfId="9343"/>
    <cellStyle name="Comma 2 3 2 18" xfId="9344"/>
    <cellStyle name="Comma 2 3 2 19" xfId="9345"/>
    <cellStyle name="Comma 2 3 2 2" xfId="9346"/>
    <cellStyle name="Comma 2 3 2 2 10" xfId="9347"/>
    <cellStyle name="Comma 2 3 2 2 10 2" xfId="9348"/>
    <cellStyle name="Comma 2 3 2 2 10 3" xfId="9349"/>
    <cellStyle name="Comma 2 3 2 2 11" xfId="9350"/>
    <cellStyle name="Comma 2 3 2 2 11 2" xfId="9351"/>
    <cellStyle name="Comma 2 3 2 2 11 3" xfId="9352"/>
    <cellStyle name="Comma 2 3 2 2 12" xfId="9353"/>
    <cellStyle name="Comma 2 3 2 2 12 2" xfId="9354"/>
    <cellStyle name="Comma 2 3 2 2 12 3" xfId="9355"/>
    <cellStyle name="Comma 2 3 2 2 13" xfId="9356"/>
    <cellStyle name="Comma 2 3 2 2 13 2" xfId="9357"/>
    <cellStyle name="Comma 2 3 2 2 14" xfId="9358"/>
    <cellStyle name="Comma 2 3 2 2 15" xfId="9359"/>
    <cellStyle name="Comma 2 3 2 2 16" xfId="9360"/>
    <cellStyle name="Comma 2 3 2 2 17" xfId="9361"/>
    <cellStyle name="Comma 2 3 2 2 2" xfId="9362"/>
    <cellStyle name="Comma 2 3 2 2 2 10" xfId="9363"/>
    <cellStyle name="Comma 2 3 2 2 2 11" xfId="9364"/>
    <cellStyle name="Comma 2 3 2 2 2 2" xfId="9365"/>
    <cellStyle name="Comma 2 3 2 2 2 2 10" xfId="9366"/>
    <cellStyle name="Comma 2 3 2 2 2 2 2" xfId="9367"/>
    <cellStyle name="Comma 2 3 2 2 2 2 2 2" xfId="9368"/>
    <cellStyle name="Comma 2 3 2 2 2 2 2 2 2" xfId="9369"/>
    <cellStyle name="Comma 2 3 2 2 2 2 2 2 2 2" xfId="9370"/>
    <cellStyle name="Comma 2 3 2 2 2 2 2 2 2 2 2" xfId="9371"/>
    <cellStyle name="Comma 2 3 2 2 2 2 2 2 2 2 3" xfId="9372"/>
    <cellStyle name="Comma 2 3 2 2 2 2 2 2 2 3" xfId="9373"/>
    <cellStyle name="Comma 2 3 2 2 2 2 2 2 2 4" xfId="9374"/>
    <cellStyle name="Comma 2 3 2 2 2 2 2 2 3" xfId="9375"/>
    <cellStyle name="Comma 2 3 2 2 2 2 2 2 3 2" xfId="9376"/>
    <cellStyle name="Comma 2 3 2 2 2 2 2 2 3 3" xfId="9377"/>
    <cellStyle name="Comma 2 3 2 2 2 2 2 2 4" xfId="9378"/>
    <cellStyle name="Comma 2 3 2 2 2 2 2 2 5" xfId="9379"/>
    <cellStyle name="Comma 2 3 2 2 2 2 2 3" xfId="9380"/>
    <cellStyle name="Comma 2 3 2 2 2 2 2 3 2" xfId="9381"/>
    <cellStyle name="Comma 2 3 2 2 2 2 2 3 2 2" xfId="9382"/>
    <cellStyle name="Comma 2 3 2 2 2 2 2 3 2 3" xfId="9383"/>
    <cellStyle name="Comma 2 3 2 2 2 2 2 3 3" xfId="9384"/>
    <cellStyle name="Comma 2 3 2 2 2 2 2 3 4" xfId="9385"/>
    <cellStyle name="Comma 2 3 2 2 2 2 2 4" xfId="9386"/>
    <cellStyle name="Comma 2 3 2 2 2 2 2 4 2" xfId="9387"/>
    <cellStyle name="Comma 2 3 2 2 2 2 2 4 3" xfId="9388"/>
    <cellStyle name="Comma 2 3 2 2 2 2 2 5" xfId="9389"/>
    <cellStyle name="Comma 2 3 2 2 2 2 2 5 2" xfId="9390"/>
    <cellStyle name="Comma 2 3 2 2 2 2 2 6" xfId="9391"/>
    <cellStyle name="Comma 2 3 2 2 2 2 2 7" xfId="9392"/>
    <cellStyle name="Comma 2 3 2 2 2 2 2 8" xfId="9393"/>
    <cellStyle name="Comma 2 3 2 2 2 2 2 9" xfId="9394"/>
    <cellStyle name="Comma 2 3 2 2 2 2 3" xfId="9395"/>
    <cellStyle name="Comma 2 3 2 2 2 2 3 2" xfId="9396"/>
    <cellStyle name="Comma 2 3 2 2 2 2 3 2 2" xfId="9397"/>
    <cellStyle name="Comma 2 3 2 2 2 2 3 2 2 2" xfId="9398"/>
    <cellStyle name="Comma 2 3 2 2 2 2 3 2 2 3" xfId="9399"/>
    <cellStyle name="Comma 2 3 2 2 2 2 3 2 3" xfId="9400"/>
    <cellStyle name="Comma 2 3 2 2 2 2 3 2 4" xfId="9401"/>
    <cellStyle name="Comma 2 3 2 2 2 2 3 3" xfId="9402"/>
    <cellStyle name="Comma 2 3 2 2 2 2 3 3 2" xfId="9403"/>
    <cellStyle name="Comma 2 3 2 2 2 2 3 3 3" xfId="9404"/>
    <cellStyle name="Comma 2 3 2 2 2 2 3 4" xfId="9405"/>
    <cellStyle name="Comma 2 3 2 2 2 2 3 5" xfId="9406"/>
    <cellStyle name="Comma 2 3 2 2 2 2 4" xfId="9407"/>
    <cellStyle name="Comma 2 3 2 2 2 2 4 2" xfId="9408"/>
    <cellStyle name="Comma 2 3 2 2 2 2 4 2 2" xfId="9409"/>
    <cellStyle name="Comma 2 3 2 2 2 2 4 2 3" xfId="9410"/>
    <cellStyle name="Comma 2 3 2 2 2 2 4 3" xfId="9411"/>
    <cellStyle name="Comma 2 3 2 2 2 2 4 4" xfId="9412"/>
    <cellStyle name="Comma 2 3 2 2 2 2 5" xfId="9413"/>
    <cellStyle name="Comma 2 3 2 2 2 2 5 2" xfId="9414"/>
    <cellStyle name="Comma 2 3 2 2 2 2 5 3" xfId="9415"/>
    <cellStyle name="Comma 2 3 2 2 2 2 6" xfId="9416"/>
    <cellStyle name="Comma 2 3 2 2 2 2 6 2" xfId="9417"/>
    <cellStyle name="Comma 2 3 2 2 2 2 7" xfId="9418"/>
    <cellStyle name="Comma 2 3 2 2 2 2 8" xfId="9419"/>
    <cellStyle name="Comma 2 3 2 2 2 2 9" xfId="9420"/>
    <cellStyle name="Comma 2 3 2 2 2 3" xfId="9421"/>
    <cellStyle name="Comma 2 3 2 2 2 3 2" xfId="9422"/>
    <cellStyle name="Comma 2 3 2 2 2 3 2 2" xfId="9423"/>
    <cellStyle name="Comma 2 3 2 2 2 3 2 2 2" xfId="9424"/>
    <cellStyle name="Comma 2 3 2 2 2 3 2 2 2 2" xfId="9425"/>
    <cellStyle name="Comma 2 3 2 2 2 3 2 2 2 3" xfId="9426"/>
    <cellStyle name="Comma 2 3 2 2 2 3 2 2 3" xfId="9427"/>
    <cellStyle name="Comma 2 3 2 2 2 3 2 2 4" xfId="9428"/>
    <cellStyle name="Comma 2 3 2 2 2 3 2 3" xfId="9429"/>
    <cellStyle name="Comma 2 3 2 2 2 3 2 3 2" xfId="9430"/>
    <cellStyle name="Comma 2 3 2 2 2 3 2 3 3" xfId="9431"/>
    <cellStyle name="Comma 2 3 2 2 2 3 2 4" xfId="9432"/>
    <cellStyle name="Comma 2 3 2 2 2 3 2 5" xfId="9433"/>
    <cellStyle name="Comma 2 3 2 2 2 3 3" xfId="9434"/>
    <cellStyle name="Comma 2 3 2 2 2 3 3 2" xfId="9435"/>
    <cellStyle name="Comma 2 3 2 2 2 3 3 2 2" xfId="9436"/>
    <cellStyle name="Comma 2 3 2 2 2 3 3 2 3" xfId="9437"/>
    <cellStyle name="Comma 2 3 2 2 2 3 3 3" xfId="9438"/>
    <cellStyle name="Comma 2 3 2 2 2 3 3 4" xfId="9439"/>
    <cellStyle name="Comma 2 3 2 2 2 3 4" xfId="9440"/>
    <cellStyle name="Comma 2 3 2 2 2 3 4 2" xfId="9441"/>
    <cellStyle name="Comma 2 3 2 2 2 3 4 3" xfId="9442"/>
    <cellStyle name="Comma 2 3 2 2 2 3 5" xfId="9443"/>
    <cellStyle name="Comma 2 3 2 2 2 3 5 2" xfId="9444"/>
    <cellStyle name="Comma 2 3 2 2 2 3 6" xfId="9445"/>
    <cellStyle name="Comma 2 3 2 2 2 3 7" xfId="9446"/>
    <cellStyle name="Comma 2 3 2 2 2 3 8" xfId="9447"/>
    <cellStyle name="Comma 2 3 2 2 2 3 9" xfId="9448"/>
    <cellStyle name="Comma 2 3 2 2 2 4" xfId="9449"/>
    <cellStyle name="Comma 2 3 2 2 2 4 2" xfId="9450"/>
    <cellStyle name="Comma 2 3 2 2 2 4 2 2" xfId="9451"/>
    <cellStyle name="Comma 2 3 2 2 2 4 2 2 2" xfId="9452"/>
    <cellStyle name="Comma 2 3 2 2 2 4 2 2 3" xfId="9453"/>
    <cellStyle name="Comma 2 3 2 2 2 4 2 3" xfId="9454"/>
    <cellStyle name="Comma 2 3 2 2 2 4 2 4" xfId="9455"/>
    <cellStyle name="Comma 2 3 2 2 2 4 3" xfId="9456"/>
    <cellStyle name="Comma 2 3 2 2 2 4 3 2" xfId="9457"/>
    <cellStyle name="Comma 2 3 2 2 2 4 3 3" xfId="9458"/>
    <cellStyle name="Comma 2 3 2 2 2 4 4" xfId="9459"/>
    <cellStyle name="Comma 2 3 2 2 2 4 5" xfId="9460"/>
    <cellStyle name="Comma 2 3 2 2 2 5" xfId="9461"/>
    <cellStyle name="Comma 2 3 2 2 2 5 2" xfId="9462"/>
    <cellStyle name="Comma 2 3 2 2 2 5 2 2" xfId="9463"/>
    <cellStyle name="Comma 2 3 2 2 2 5 2 3" xfId="9464"/>
    <cellStyle name="Comma 2 3 2 2 2 5 3" xfId="9465"/>
    <cellStyle name="Comma 2 3 2 2 2 5 4" xfId="9466"/>
    <cellStyle name="Comma 2 3 2 2 2 6" xfId="9467"/>
    <cellStyle name="Comma 2 3 2 2 2 6 2" xfId="9468"/>
    <cellStyle name="Comma 2 3 2 2 2 6 3" xfId="9469"/>
    <cellStyle name="Comma 2 3 2 2 2 7" xfId="9470"/>
    <cellStyle name="Comma 2 3 2 2 2 7 2" xfId="9471"/>
    <cellStyle name="Comma 2 3 2 2 2 8" xfId="9472"/>
    <cellStyle name="Comma 2 3 2 2 2 9" xfId="9473"/>
    <cellStyle name="Comma 2 3 2 2 3" xfId="9474"/>
    <cellStyle name="Comma 2 3 2 2 3 10" xfId="9475"/>
    <cellStyle name="Comma 2 3 2 2 3 2" xfId="9476"/>
    <cellStyle name="Comma 2 3 2 2 3 2 2" xfId="9477"/>
    <cellStyle name="Comma 2 3 2 2 3 2 2 2" xfId="9478"/>
    <cellStyle name="Comma 2 3 2 2 3 2 2 2 2" xfId="9479"/>
    <cellStyle name="Comma 2 3 2 2 3 2 2 2 2 2" xfId="9480"/>
    <cellStyle name="Comma 2 3 2 2 3 2 2 2 2 3" xfId="9481"/>
    <cellStyle name="Comma 2 3 2 2 3 2 2 2 3" xfId="9482"/>
    <cellStyle name="Comma 2 3 2 2 3 2 2 2 4" xfId="9483"/>
    <cellStyle name="Comma 2 3 2 2 3 2 2 3" xfId="9484"/>
    <cellStyle name="Comma 2 3 2 2 3 2 2 3 2" xfId="9485"/>
    <cellStyle name="Comma 2 3 2 2 3 2 2 3 3" xfId="9486"/>
    <cellStyle name="Comma 2 3 2 2 3 2 2 4" xfId="9487"/>
    <cellStyle name="Comma 2 3 2 2 3 2 2 5" xfId="9488"/>
    <cellStyle name="Comma 2 3 2 2 3 2 3" xfId="9489"/>
    <cellStyle name="Comma 2 3 2 2 3 2 3 2" xfId="9490"/>
    <cellStyle name="Comma 2 3 2 2 3 2 3 2 2" xfId="9491"/>
    <cellStyle name="Comma 2 3 2 2 3 2 3 2 3" xfId="9492"/>
    <cellStyle name="Comma 2 3 2 2 3 2 3 3" xfId="9493"/>
    <cellStyle name="Comma 2 3 2 2 3 2 3 4" xfId="9494"/>
    <cellStyle name="Comma 2 3 2 2 3 2 4" xfId="9495"/>
    <cellStyle name="Comma 2 3 2 2 3 2 4 2" xfId="9496"/>
    <cellStyle name="Comma 2 3 2 2 3 2 4 3" xfId="9497"/>
    <cellStyle name="Comma 2 3 2 2 3 2 5" xfId="9498"/>
    <cellStyle name="Comma 2 3 2 2 3 2 5 2" xfId="9499"/>
    <cellStyle name="Comma 2 3 2 2 3 2 6" xfId="9500"/>
    <cellStyle name="Comma 2 3 2 2 3 2 7" xfId="9501"/>
    <cellStyle name="Comma 2 3 2 2 3 2 8" xfId="9502"/>
    <cellStyle name="Comma 2 3 2 2 3 2 9" xfId="9503"/>
    <cellStyle name="Comma 2 3 2 2 3 3" xfId="9504"/>
    <cellStyle name="Comma 2 3 2 2 3 3 2" xfId="9505"/>
    <cellStyle name="Comma 2 3 2 2 3 3 2 2" xfId="9506"/>
    <cellStyle name="Comma 2 3 2 2 3 3 2 2 2" xfId="9507"/>
    <cellStyle name="Comma 2 3 2 2 3 3 2 2 3" xfId="9508"/>
    <cellStyle name="Comma 2 3 2 2 3 3 2 3" xfId="9509"/>
    <cellStyle name="Comma 2 3 2 2 3 3 2 4" xfId="9510"/>
    <cellStyle name="Comma 2 3 2 2 3 3 3" xfId="9511"/>
    <cellStyle name="Comma 2 3 2 2 3 3 3 2" xfId="9512"/>
    <cellStyle name="Comma 2 3 2 2 3 3 3 3" xfId="9513"/>
    <cellStyle name="Comma 2 3 2 2 3 3 4" xfId="9514"/>
    <cellStyle name="Comma 2 3 2 2 3 3 5" xfId="9515"/>
    <cellStyle name="Comma 2 3 2 2 3 4" xfId="9516"/>
    <cellStyle name="Comma 2 3 2 2 3 4 2" xfId="9517"/>
    <cellStyle name="Comma 2 3 2 2 3 4 2 2" xfId="9518"/>
    <cellStyle name="Comma 2 3 2 2 3 4 2 3" xfId="9519"/>
    <cellStyle name="Comma 2 3 2 2 3 4 3" xfId="9520"/>
    <cellStyle name="Comma 2 3 2 2 3 4 4" xfId="9521"/>
    <cellStyle name="Comma 2 3 2 2 3 5" xfId="9522"/>
    <cellStyle name="Comma 2 3 2 2 3 5 2" xfId="9523"/>
    <cellStyle name="Comma 2 3 2 2 3 5 3" xfId="9524"/>
    <cellStyle name="Comma 2 3 2 2 3 6" xfId="9525"/>
    <cellStyle name="Comma 2 3 2 2 3 6 2" xfId="9526"/>
    <cellStyle name="Comma 2 3 2 2 3 7" xfId="9527"/>
    <cellStyle name="Comma 2 3 2 2 3 8" xfId="9528"/>
    <cellStyle name="Comma 2 3 2 2 3 9" xfId="9529"/>
    <cellStyle name="Comma 2 3 2 2 4" xfId="9530"/>
    <cellStyle name="Comma 2 3 2 2 4 2" xfId="9531"/>
    <cellStyle name="Comma 2 3 2 2 4 2 2" xfId="9532"/>
    <cellStyle name="Comma 2 3 2 2 4 2 2 2" xfId="9533"/>
    <cellStyle name="Comma 2 3 2 2 4 2 2 2 2" xfId="9534"/>
    <cellStyle name="Comma 2 3 2 2 4 2 2 2 3" xfId="9535"/>
    <cellStyle name="Comma 2 3 2 2 4 2 2 3" xfId="9536"/>
    <cellStyle name="Comma 2 3 2 2 4 2 2 4" xfId="9537"/>
    <cellStyle name="Comma 2 3 2 2 4 2 3" xfId="9538"/>
    <cellStyle name="Comma 2 3 2 2 4 2 3 2" xfId="9539"/>
    <cellStyle name="Comma 2 3 2 2 4 2 3 3" xfId="9540"/>
    <cellStyle name="Comma 2 3 2 2 4 2 4" xfId="9541"/>
    <cellStyle name="Comma 2 3 2 2 4 2 5" xfId="9542"/>
    <cellStyle name="Comma 2 3 2 2 4 3" xfId="9543"/>
    <cellStyle name="Comma 2 3 2 2 4 3 2" xfId="9544"/>
    <cellStyle name="Comma 2 3 2 2 4 3 2 2" xfId="9545"/>
    <cellStyle name="Comma 2 3 2 2 4 3 2 3" xfId="9546"/>
    <cellStyle name="Comma 2 3 2 2 4 3 3" xfId="9547"/>
    <cellStyle name="Comma 2 3 2 2 4 3 4" xfId="9548"/>
    <cellStyle name="Comma 2 3 2 2 4 4" xfId="9549"/>
    <cellStyle name="Comma 2 3 2 2 4 4 2" xfId="9550"/>
    <cellStyle name="Comma 2 3 2 2 4 4 3" xfId="9551"/>
    <cellStyle name="Comma 2 3 2 2 4 5" xfId="9552"/>
    <cellStyle name="Comma 2 3 2 2 4 5 2" xfId="9553"/>
    <cellStyle name="Comma 2 3 2 2 4 6" xfId="9554"/>
    <cellStyle name="Comma 2 3 2 2 4 7" xfId="9555"/>
    <cellStyle name="Comma 2 3 2 2 4 8" xfId="9556"/>
    <cellStyle name="Comma 2 3 2 2 4 9" xfId="9557"/>
    <cellStyle name="Comma 2 3 2 2 5" xfId="9558"/>
    <cellStyle name="Comma 2 3 2 2 5 2" xfId="9559"/>
    <cellStyle name="Comma 2 3 2 2 5 2 2" xfId="9560"/>
    <cellStyle name="Comma 2 3 2 2 5 2 2 2" xfId="9561"/>
    <cellStyle name="Comma 2 3 2 2 5 2 2 2 2" xfId="9562"/>
    <cellStyle name="Comma 2 3 2 2 5 2 2 2 3" xfId="9563"/>
    <cellStyle name="Comma 2 3 2 2 5 2 2 3" xfId="9564"/>
    <cellStyle name="Comma 2 3 2 2 5 2 2 4" xfId="9565"/>
    <cellStyle name="Comma 2 3 2 2 5 2 3" xfId="9566"/>
    <cellStyle name="Comma 2 3 2 2 5 2 3 2" xfId="9567"/>
    <cellStyle name="Comma 2 3 2 2 5 2 3 3" xfId="9568"/>
    <cellStyle name="Comma 2 3 2 2 5 2 4" xfId="9569"/>
    <cellStyle name="Comma 2 3 2 2 5 2 5" xfId="9570"/>
    <cellStyle name="Comma 2 3 2 2 5 3" xfId="9571"/>
    <cellStyle name="Comma 2 3 2 2 5 3 2" xfId="9572"/>
    <cellStyle name="Comma 2 3 2 2 5 3 2 2" xfId="9573"/>
    <cellStyle name="Comma 2 3 2 2 5 3 2 3" xfId="9574"/>
    <cellStyle name="Comma 2 3 2 2 5 3 3" xfId="9575"/>
    <cellStyle name="Comma 2 3 2 2 5 3 4" xfId="9576"/>
    <cellStyle name="Comma 2 3 2 2 5 4" xfId="9577"/>
    <cellStyle name="Comma 2 3 2 2 5 4 2" xfId="9578"/>
    <cellStyle name="Comma 2 3 2 2 5 4 3" xfId="9579"/>
    <cellStyle name="Comma 2 3 2 2 5 5" xfId="9580"/>
    <cellStyle name="Comma 2 3 2 2 5 6" xfId="9581"/>
    <cellStyle name="Comma 2 3 2 2 6" xfId="9582"/>
    <cellStyle name="Comma 2 3 2 2 6 2" xfId="9583"/>
    <cellStyle name="Comma 2 3 2 2 6 2 2" xfId="9584"/>
    <cellStyle name="Comma 2 3 2 2 6 2 2 2" xfId="9585"/>
    <cellStyle name="Comma 2 3 2 2 6 2 2 3" xfId="9586"/>
    <cellStyle name="Comma 2 3 2 2 6 2 3" xfId="9587"/>
    <cellStyle name="Comma 2 3 2 2 6 2 4" xfId="9588"/>
    <cellStyle name="Comma 2 3 2 2 6 3" xfId="9589"/>
    <cellStyle name="Comma 2 3 2 2 6 3 2" xfId="9590"/>
    <cellStyle name="Comma 2 3 2 2 6 3 3" xfId="9591"/>
    <cellStyle name="Comma 2 3 2 2 6 4" xfId="9592"/>
    <cellStyle name="Comma 2 3 2 2 6 5" xfId="9593"/>
    <cellStyle name="Comma 2 3 2 2 7" xfId="9594"/>
    <cellStyle name="Comma 2 3 2 2 7 2" xfId="9595"/>
    <cellStyle name="Comma 2 3 2 2 7 2 2" xfId="9596"/>
    <cellStyle name="Comma 2 3 2 2 7 2 2 2" xfId="9597"/>
    <cellStyle name="Comma 2 3 2 2 7 2 2 3" xfId="9598"/>
    <cellStyle name="Comma 2 3 2 2 7 2 3" xfId="9599"/>
    <cellStyle name="Comma 2 3 2 2 7 2 4" xfId="9600"/>
    <cellStyle name="Comma 2 3 2 2 7 3" xfId="9601"/>
    <cellStyle name="Comma 2 3 2 2 7 3 2" xfId="9602"/>
    <cellStyle name="Comma 2 3 2 2 7 3 3" xfId="9603"/>
    <cellStyle name="Comma 2 3 2 2 7 4" xfId="9604"/>
    <cellStyle name="Comma 2 3 2 2 7 5" xfId="9605"/>
    <cellStyle name="Comma 2 3 2 2 8" xfId="9606"/>
    <cellStyle name="Comma 2 3 2 2 8 2" xfId="9607"/>
    <cellStyle name="Comma 2 3 2 2 8 2 2" xfId="9608"/>
    <cellStyle name="Comma 2 3 2 2 8 2 3" xfId="9609"/>
    <cellStyle name="Comma 2 3 2 2 8 3" xfId="9610"/>
    <cellStyle name="Comma 2 3 2 2 8 4" xfId="9611"/>
    <cellStyle name="Comma 2 3 2 2 9" xfId="9612"/>
    <cellStyle name="Comma 2 3 2 2 9 2" xfId="9613"/>
    <cellStyle name="Comma 2 3 2 2 9 2 2" xfId="9614"/>
    <cellStyle name="Comma 2 3 2 2 9 2 3" xfId="9615"/>
    <cellStyle name="Comma 2 3 2 2 9 3" xfId="9616"/>
    <cellStyle name="Comma 2 3 2 2 9 4" xfId="9617"/>
    <cellStyle name="Comma 2 3 2 3" xfId="9618"/>
    <cellStyle name="Comma 2 3 2 3 10" xfId="9619"/>
    <cellStyle name="Comma 2 3 2 3 10 2" xfId="9620"/>
    <cellStyle name="Comma 2 3 2 3 10 2 2" xfId="9621"/>
    <cellStyle name="Comma 2 3 2 3 10 2 3" xfId="9622"/>
    <cellStyle name="Comma 2 3 2 3 10 3" xfId="9623"/>
    <cellStyle name="Comma 2 3 2 3 10 4" xfId="9624"/>
    <cellStyle name="Comma 2 3 2 3 11" xfId="9625"/>
    <cellStyle name="Comma 2 3 2 3 11 2" xfId="9626"/>
    <cellStyle name="Comma 2 3 2 3 11 3" xfId="9627"/>
    <cellStyle name="Comma 2 3 2 3 12" xfId="9628"/>
    <cellStyle name="Comma 2 3 2 3 12 2" xfId="9629"/>
    <cellStyle name="Comma 2 3 2 3 12 3" xfId="9630"/>
    <cellStyle name="Comma 2 3 2 3 13" xfId="9631"/>
    <cellStyle name="Comma 2 3 2 3 13 2" xfId="9632"/>
    <cellStyle name="Comma 2 3 2 3 13 3" xfId="9633"/>
    <cellStyle name="Comma 2 3 2 3 14" xfId="9634"/>
    <cellStyle name="Comma 2 3 2 3 14 2" xfId="9635"/>
    <cellStyle name="Comma 2 3 2 3 15" xfId="9636"/>
    <cellStyle name="Comma 2 3 2 3 16" xfId="9637"/>
    <cellStyle name="Comma 2 3 2 3 17" xfId="9638"/>
    <cellStyle name="Comma 2 3 2 3 18" xfId="9639"/>
    <cellStyle name="Comma 2 3 2 3 2" xfId="9640"/>
    <cellStyle name="Comma 2 3 2 3 2 10" xfId="9641"/>
    <cellStyle name="Comma 2 3 2 3 2 11" xfId="9642"/>
    <cellStyle name="Comma 2 3 2 3 2 2" xfId="9643"/>
    <cellStyle name="Comma 2 3 2 3 2 2 10" xfId="9644"/>
    <cellStyle name="Comma 2 3 2 3 2 2 2" xfId="9645"/>
    <cellStyle name="Comma 2 3 2 3 2 2 2 2" xfId="9646"/>
    <cellStyle name="Comma 2 3 2 3 2 2 2 2 2" xfId="9647"/>
    <cellStyle name="Comma 2 3 2 3 2 2 2 2 2 2" xfId="9648"/>
    <cellStyle name="Comma 2 3 2 3 2 2 2 2 2 2 2" xfId="9649"/>
    <cellStyle name="Comma 2 3 2 3 2 2 2 2 2 2 3" xfId="9650"/>
    <cellStyle name="Comma 2 3 2 3 2 2 2 2 2 3" xfId="9651"/>
    <cellStyle name="Comma 2 3 2 3 2 2 2 2 2 4" xfId="9652"/>
    <cellStyle name="Comma 2 3 2 3 2 2 2 2 3" xfId="9653"/>
    <cellStyle name="Comma 2 3 2 3 2 2 2 2 3 2" xfId="9654"/>
    <cellStyle name="Comma 2 3 2 3 2 2 2 2 3 3" xfId="9655"/>
    <cellStyle name="Comma 2 3 2 3 2 2 2 2 4" xfId="9656"/>
    <cellStyle name="Comma 2 3 2 3 2 2 2 2 5" xfId="9657"/>
    <cellStyle name="Comma 2 3 2 3 2 2 2 3" xfId="9658"/>
    <cellStyle name="Comma 2 3 2 3 2 2 2 3 2" xfId="9659"/>
    <cellStyle name="Comma 2 3 2 3 2 2 2 3 2 2" xfId="9660"/>
    <cellStyle name="Comma 2 3 2 3 2 2 2 3 2 3" xfId="9661"/>
    <cellStyle name="Comma 2 3 2 3 2 2 2 3 3" xfId="9662"/>
    <cellStyle name="Comma 2 3 2 3 2 2 2 3 4" xfId="9663"/>
    <cellStyle name="Comma 2 3 2 3 2 2 2 4" xfId="9664"/>
    <cellStyle name="Comma 2 3 2 3 2 2 2 4 2" xfId="9665"/>
    <cellStyle name="Comma 2 3 2 3 2 2 2 4 3" xfId="9666"/>
    <cellStyle name="Comma 2 3 2 3 2 2 2 5" xfId="9667"/>
    <cellStyle name="Comma 2 3 2 3 2 2 2 5 2" xfId="9668"/>
    <cellStyle name="Comma 2 3 2 3 2 2 2 6" xfId="9669"/>
    <cellStyle name="Comma 2 3 2 3 2 2 2 7" xfId="9670"/>
    <cellStyle name="Comma 2 3 2 3 2 2 2 8" xfId="9671"/>
    <cellStyle name="Comma 2 3 2 3 2 2 2 9" xfId="9672"/>
    <cellStyle name="Comma 2 3 2 3 2 2 3" xfId="9673"/>
    <cellStyle name="Comma 2 3 2 3 2 2 3 2" xfId="9674"/>
    <cellStyle name="Comma 2 3 2 3 2 2 3 2 2" xfId="9675"/>
    <cellStyle name="Comma 2 3 2 3 2 2 3 2 2 2" xfId="9676"/>
    <cellStyle name="Comma 2 3 2 3 2 2 3 2 2 3" xfId="9677"/>
    <cellStyle name="Comma 2 3 2 3 2 2 3 2 3" xfId="9678"/>
    <cellStyle name="Comma 2 3 2 3 2 2 3 2 4" xfId="9679"/>
    <cellStyle name="Comma 2 3 2 3 2 2 3 3" xfId="9680"/>
    <cellStyle name="Comma 2 3 2 3 2 2 3 3 2" xfId="9681"/>
    <cellStyle name="Comma 2 3 2 3 2 2 3 3 3" xfId="9682"/>
    <cellStyle name="Comma 2 3 2 3 2 2 3 4" xfId="9683"/>
    <cellStyle name="Comma 2 3 2 3 2 2 3 5" xfId="9684"/>
    <cellStyle name="Comma 2 3 2 3 2 2 4" xfId="9685"/>
    <cellStyle name="Comma 2 3 2 3 2 2 4 2" xfId="9686"/>
    <cellStyle name="Comma 2 3 2 3 2 2 4 2 2" xfId="9687"/>
    <cellStyle name="Comma 2 3 2 3 2 2 4 2 3" xfId="9688"/>
    <cellStyle name="Comma 2 3 2 3 2 2 4 3" xfId="9689"/>
    <cellStyle name="Comma 2 3 2 3 2 2 4 4" xfId="9690"/>
    <cellStyle name="Comma 2 3 2 3 2 2 5" xfId="9691"/>
    <cellStyle name="Comma 2 3 2 3 2 2 5 2" xfId="9692"/>
    <cellStyle name="Comma 2 3 2 3 2 2 5 3" xfId="9693"/>
    <cellStyle name="Comma 2 3 2 3 2 2 6" xfId="9694"/>
    <cellStyle name="Comma 2 3 2 3 2 2 6 2" xfId="9695"/>
    <cellStyle name="Comma 2 3 2 3 2 2 7" xfId="9696"/>
    <cellStyle name="Comma 2 3 2 3 2 2 8" xfId="9697"/>
    <cellStyle name="Comma 2 3 2 3 2 2 9" xfId="9698"/>
    <cellStyle name="Comma 2 3 2 3 2 3" xfId="9699"/>
    <cellStyle name="Comma 2 3 2 3 2 3 2" xfId="9700"/>
    <cellStyle name="Comma 2 3 2 3 2 3 2 2" xfId="9701"/>
    <cellStyle name="Comma 2 3 2 3 2 3 2 2 2" xfId="9702"/>
    <cellStyle name="Comma 2 3 2 3 2 3 2 2 2 2" xfId="9703"/>
    <cellStyle name="Comma 2 3 2 3 2 3 2 2 2 3" xfId="9704"/>
    <cellStyle name="Comma 2 3 2 3 2 3 2 2 3" xfId="9705"/>
    <cellStyle name="Comma 2 3 2 3 2 3 2 2 4" xfId="9706"/>
    <cellStyle name="Comma 2 3 2 3 2 3 2 3" xfId="9707"/>
    <cellStyle name="Comma 2 3 2 3 2 3 2 3 2" xfId="9708"/>
    <cellStyle name="Comma 2 3 2 3 2 3 2 3 3" xfId="9709"/>
    <cellStyle name="Comma 2 3 2 3 2 3 2 4" xfId="9710"/>
    <cellStyle name="Comma 2 3 2 3 2 3 2 5" xfId="9711"/>
    <cellStyle name="Comma 2 3 2 3 2 3 3" xfId="9712"/>
    <cellStyle name="Comma 2 3 2 3 2 3 3 2" xfId="9713"/>
    <cellStyle name="Comma 2 3 2 3 2 3 3 2 2" xfId="9714"/>
    <cellStyle name="Comma 2 3 2 3 2 3 3 2 3" xfId="9715"/>
    <cellStyle name="Comma 2 3 2 3 2 3 3 3" xfId="9716"/>
    <cellStyle name="Comma 2 3 2 3 2 3 3 4" xfId="9717"/>
    <cellStyle name="Comma 2 3 2 3 2 3 4" xfId="9718"/>
    <cellStyle name="Comma 2 3 2 3 2 3 4 2" xfId="9719"/>
    <cellStyle name="Comma 2 3 2 3 2 3 4 3" xfId="9720"/>
    <cellStyle name="Comma 2 3 2 3 2 3 5" xfId="9721"/>
    <cellStyle name="Comma 2 3 2 3 2 3 5 2" xfId="9722"/>
    <cellStyle name="Comma 2 3 2 3 2 3 6" xfId="9723"/>
    <cellStyle name="Comma 2 3 2 3 2 3 7" xfId="9724"/>
    <cellStyle name="Comma 2 3 2 3 2 3 8" xfId="9725"/>
    <cellStyle name="Comma 2 3 2 3 2 3 9" xfId="9726"/>
    <cellStyle name="Comma 2 3 2 3 2 4" xfId="9727"/>
    <cellStyle name="Comma 2 3 2 3 2 4 2" xfId="9728"/>
    <cellStyle name="Comma 2 3 2 3 2 4 2 2" xfId="9729"/>
    <cellStyle name="Comma 2 3 2 3 2 4 2 2 2" xfId="9730"/>
    <cellStyle name="Comma 2 3 2 3 2 4 2 2 3" xfId="9731"/>
    <cellStyle name="Comma 2 3 2 3 2 4 2 3" xfId="9732"/>
    <cellStyle name="Comma 2 3 2 3 2 4 2 4" xfId="9733"/>
    <cellStyle name="Comma 2 3 2 3 2 4 3" xfId="9734"/>
    <cellStyle name="Comma 2 3 2 3 2 4 3 2" xfId="9735"/>
    <cellStyle name="Comma 2 3 2 3 2 4 3 3" xfId="9736"/>
    <cellStyle name="Comma 2 3 2 3 2 4 4" xfId="9737"/>
    <cellStyle name="Comma 2 3 2 3 2 4 5" xfId="9738"/>
    <cellStyle name="Comma 2 3 2 3 2 5" xfId="9739"/>
    <cellStyle name="Comma 2 3 2 3 2 5 2" xfId="9740"/>
    <cellStyle name="Comma 2 3 2 3 2 5 2 2" xfId="9741"/>
    <cellStyle name="Comma 2 3 2 3 2 5 2 3" xfId="9742"/>
    <cellStyle name="Comma 2 3 2 3 2 5 3" xfId="9743"/>
    <cellStyle name="Comma 2 3 2 3 2 5 4" xfId="9744"/>
    <cellStyle name="Comma 2 3 2 3 2 6" xfId="9745"/>
    <cellStyle name="Comma 2 3 2 3 2 6 2" xfId="9746"/>
    <cellStyle name="Comma 2 3 2 3 2 6 3" xfId="9747"/>
    <cellStyle name="Comma 2 3 2 3 2 7" xfId="9748"/>
    <cellStyle name="Comma 2 3 2 3 2 7 2" xfId="9749"/>
    <cellStyle name="Comma 2 3 2 3 2 8" xfId="9750"/>
    <cellStyle name="Comma 2 3 2 3 2 9" xfId="9751"/>
    <cellStyle name="Comma 2 3 2 3 3" xfId="9752"/>
    <cellStyle name="Comma 2 3 2 3 3 10" xfId="9753"/>
    <cellStyle name="Comma 2 3 2 3 3 11" xfId="9754"/>
    <cellStyle name="Comma 2 3 2 3 3 12" xfId="9755"/>
    <cellStyle name="Comma 2 3 2 3 3 2" xfId="9756"/>
    <cellStyle name="Comma 2 3 2 3 3 2 10" xfId="9757"/>
    <cellStyle name="Comma 2 3 2 3 3 2 2" xfId="9758"/>
    <cellStyle name="Comma 2 3 2 3 3 2 2 2" xfId="9759"/>
    <cellStyle name="Comma 2 3 2 3 3 2 2 2 2" xfId="9760"/>
    <cellStyle name="Comma 2 3 2 3 3 2 2 2 2 2" xfId="9761"/>
    <cellStyle name="Comma 2 3 2 3 3 2 2 2 2 2 2" xfId="9762"/>
    <cellStyle name="Comma 2 3 2 3 3 2 2 2 2 2 3" xfId="9763"/>
    <cellStyle name="Comma 2 3 2 3 3 2 2 2 2 3" xfId="9764"/>
    <cellStyle name="Comma 2 3 2 3 3 2 2 2 2 4" xfId="9765"/>
    <cellStyle name="Comma 2 3 2 3 3 2 2 2 3" xfId="9766"/>
    <cellStyle name="Comma 2 3 2 3 3 2 2 2 3 2" xfId="9767"/>
    <cellStyle name="Comma 2 3 2 3 3 2 2 2 3 3" xfId="9768"/>
    <cellStyle name="Comma 2 3 2 3 3 2 2 2 4" xfId="9769"/>
    <cellStyle name="Comma 2 3 2 3 3 2 2 2 5" xfId="9770"/>
    <cellStyle name="Comma 2 3 2 3 3 2 2 3" xfId="9771"/>
    <cellStyle name="Comma 2 3 2 3 3 2 2 3 2" xfId="9772"/>
    <cellStyle name="Comma 2 3 2 3 3 2 2 3 2 2" xfId="9773"/>
    <cellStyle name="Comma 2 3 2 3 3 2 2 3 2 3" xfId="9774"/>
    <cellStyle name="Comma 2 3 2 3 3 2 2 3 3" xfId="9775"/>
    <cellStyle name="Comma 2 3 2 3 3 2 2 3 4" xfId="9776"/>
    <cellStyle name="Comma 2 3 2 3 3 2 2 4" xfId="9777"/>
    <cellStyle name="Comma 2 3 2 3 3 2 2 4 2" xfId="9778"/>
    <cellStyle name="Comma 2 3 2 3 3 2 2 4 3" xfId="9779"/>
    <cellStyle name="Comma 2 3 2 3 3 2 2 5" xfId="9780"/>
    <cellStyle name="Comma 2 3 2 3 3 2 2 5 2" xfId="9781"/>
    <cellStyle name="Comma 2 3 2 3 3 2 2 6" xfId="9782"/>
    <cellStyle name="Comma 2 3 2 3 3 2 2 7" xfId="9783"/>
    <cellStyle name="Comma 2 3 2 3 3 2 2 8" xfId="9784"/>
    <cellStyle name="Comma 2 3 2 3 3 2 2 9" xfId="9785"/>
    <cellStyle name="Comma 2 3 2 3 3 2 3" xfId="9786"/>
    <cellStyle name="Comma 2 3 2 3 3 2 3 2" xfId="9787"/>
    <cellStyle name="Comma 2 3 2 3 3 2 3 2 2" xfId="9788"/>
    <cellStyle name="Comma 2 3 2 3 3 2 3 2 2 2" xfId="9789"/>
    <cellStyle name="Comma 2 3 2 3 3 2 3 2 2 3" xfId="9790"/>
    <cellStyle name="Comma 2 3 2 3 3 2 3 2 3" xfId="9791"/>
    <cellStyle name="Comma 2 3 2 3 3 2 3 2 4" xfId="9792"/>
    <cellStyle name="Comma 2 3 2 3 3 2 3 3" xfId="9793"/>
    <cellStyle name="Comma 2 3 2 3 3 2 3 3 2" xfId="9794"/>
    <cellStyle name="Comma 2 3 2 3 3 2 3 3 3" xfId="9795"/>
    <cellStyle name="Comma 2 3 2 3 3 2 3 4" xfId="9796"/>
    <cellStyle name="Comma 2 3 2 3 3 2 3 4 2" xfId="9797"/>
    <cellStyle name="Comma 2 3 2 3 3 2 3 5" xfId="9798"/>
    <cellStyle name="Comma 2 3 2 3 3 2 3 6" xfId="9799"/>
    <cellStyle name="Comma 2 3 2 3 3 2 3 7" xfId="9800"/>
    <cellStyle name="Comma 2 3 2 3 3 2 3 8" xfId="9801"/>
    <cellStyle name="Comma 2 3 2 3 3 2 4" xfId="9802"/>
    <cellStyle name="Comma 2 3 2 3 3 2 4 2" xfId="9803"/>
    <cellStyle name="Comma 2 3 2 3 3 2 4 2 2" xfId="9804"/>
    <cellStyle name="Comma 2 3 2 3 3 2 4 2 3" xfId="9805"/>
    <cellStyle name="Comma 2 3 2 3 3 2 4 3" xfId="9806"/>
    <cellStyle name="Comma 2 3 2 3 3 2 4 4" xfId="9807"/>
    <cellStyle name="Comma 2 3 2 3 3 2 5" xfId="9808"/>
    <cellStyle name="Comma 2 3 2 3 3 2 5 2" xfId="9809"/>
    <cellStyle name="Comma 2 3 2 3 3 2 5 3" xfId="9810"/>
    <cellStyle name="Comma 2 3 2 3 3 2 6" xfId="9811"/>
    <cellStyle name="Comma 2 3 2 3 3 2 6 2" xfId="9812"/>
    <cellStyle name="Comma 2 3 2 3 3 2 7" xfId="9813"/>
    <cellStyle name="Comma 2 3 2 3 3 2 8" xfId="9814"/>
    <cellStyle name="Comma 2 3 2 3 3 2 9" xfId="9815"/>
    <cellStyle name="Comma 2 3 2 3 3 3" xfId="9816"/>
    <cellStyle name="Comma 2 3 2 3 3 3 10" xfId="9817"/>
    <cellStyle name="Comma 2 3 2 3 3 3 2" xfId="9818"/>
    <cellStyle name="Comma 2 3 2 3 3 3 2 2" xfId="9819"/>
    <cellStyle name="Comma 2 3 2 3 3 3 2 2 2" xfId="9820"/>
    <cellStyle name="Comma 2 3 2 3 3 3 2 2 2 2" xfId="9821"/>
    <cellStyle name="Comma 2 3 2 3 3 3 2 2 2 2 2" xfId="9822"/>
    <cellStyle name="Comma 2 3 2 3 3 3 2 2 2 2 3" xfId="9823"/>
    <cellStyle name="Comma 2 3 2 3 3 3 2 2 2 3" xfId="9824"/>
    <cellStyle name="Comma 2 3 2 3 3 3 2 2 2 4" xfId="9825"/>
    <cellStyle name="Comma 2 3 2 3 3 3 2 2 3" xfId="9826"/>
    <cellStyle name="Comma 2 3 2 3 3 3 2 2 3 2" xfId="9827"/>
    <cellStyle name="Comma 2 3 2 3 3 3 2 2 3 3" xfId="9828"/>
    <cellStyle name="Comma 2 3 2 3 3 3 2 2 4" xfId="9829"/>
    <cellStyle name="Comma 2 3 2 3 3 3 2 2 5" xfId="9830"/>
    <cellStyle name="Comma 2 3 2 3 3 3 2 3" xfId="9831"/>
    <cellStyle name="Comma 2 3 2 3 3 3 2 3 2" xfId="9832"/>
    <cellStyle name="Comma 2 3 2 3 3 3 2 3 2 2" xfId="9833"/>
    <cellStyle name="Comma 2 3 2 3 3 3 2 3 2 2 2" xfId="9834"/>
    <cellStyle name="Comma 2 3 2 3 3 3 2 3 2 2 3" xfId="9835"/>
    <cellStyle name="Comma 2 3 2 3 3 3 2 3 2 3" xfId="9836"/>
    <cellStyle name="Comma 2 3 2 3 3 3 2 3 2 4" xfId="9837"/>
    <cellStyle name="Comma 2 3 2 3 3 3 2 3 3" xfId="9838"/>
    <cellStyle name="Comma 2 3 2 3 3 3 2 3 3 2" xfId="9839"/>
    <cellStyle name="Comma 2 3 2 3 3 3 2 3 3 3" xfId="9840"/>
    <cellStyle name="Comma 2 3 2 3 3 3 2 3 4" xfId="9841"/>
    <cellStyle name="Comma 2 3 2 3 3 3 2 3 5" xfId="9842"/>
    <cellStyle name="Comma 2 3 2 3 3 3 2 4" xfId="9843"/>
    <cellStyle name="Comma 2 3 2 3 3 3 2 4 2" xfId="9844"/>
    <cellStyle name="Comma 2 3 2 3 3 3 2 4 2 2" xfId="9845"/>
    <cellStyle name="Comma 2 3 2 3 3 3 2 4 2 3" xfId="9846"/>
    <cellStyle name="Comma 2 3 2 3 3 3 2 4 3" xfId="9847"/>
    <cellStyle name="Comma 2 3 2 3 3 3 2 4 4" xfId="9848"/>
    <cellStyle name="Comma 2 3 2 3 3 3 2 5" xfId="9849"/>
    <cellStyle name="Comma 2 3 2 3 3 3 2 5 2" xfId="9850"/>
    <cellStyle name="Comma 2 3 2 3 3 3 2 6" xfId="9851"/>
    <cellStyle name="Comma 2 3 2 3 3 3 2 7" xfId="9852"/>
    <cellStyle name="Comma 2 3 2 3 3 3 2 8" xfId="9853"/>
    <cellStyle name="Comma 2 3 2 3 3 3 2 9" xfId="9854"/>
    <cellStyle name="Comma 2 3 2 3 3 3 3" xfId="9855"/>
    <cellStyle name="Comma 2 3 2 3 3 3 3 2" xfId="9856"/>
    <cellStyle name="Comma 2 3 2 3 3 3 3 2 2" xfId="9857"/>
    <cellStyle name="Comma 2 3 2 3 3 3 3 2 2 2" xfId="9858"/>
    <cellStyle name="Comma 2 3 2 3 3 3 3 2 2 3" xfId="9859"/>
    <cellStyle name="Comma 2 3 2 3 3 3 3 2 3" xfId="9860"/>
    <cellStyle name="Comma 2 3 2 3 3 3 3 2 4" xfId="9861"/>
    <cellStyle name="Comma 2 3 2 3 3 3 3 3" xfId="9862"/>
    <cellStyle name="Comma 2 3 2 3 3 3 3 3 2" xfId="9863"/>
    <cellStyle name="Comma 2 3 2 3 3 3 3 3 3" xfId="9864"/>
    <cellStyle name="Comma 2 3 2 3 3 3 3 4" xfId="9865"/>
    <cellStyle name="Comma 2 3 2 3 3 3 3 4 2" xfId="9866"/>
    <cellStyle name="Comma 2 3 2 3 3 3 3 5" xfId="9867"/>
    <cellStyle name="Comma 2 3 2 3 3 3 3 6" xfId="9868"/>
    <cellStyle name="Comma 2 3 2 3 3 3 3 7" xfId="9869"/>
    <cellStyle name="Comma 2 3 2 3 3 3 3 8" xfId="9870"/>
    <cellStyle name="Comma 2 3 2 3 3 3 4" xfId="9871"/>
    <cellStyle name="Comma 2 3 2 3 3 3 4 2" xfId="9872"/>
    <cellStyle name="Comma 2 3 2 3 3 3 4 2 2" xfId="9873"/>
    <cellStyle name="Comma 2 3 2 3 3 3 4 2 2 2" xfId="9874"/>
    <cellStyle name="Comma 2 3 2 3 3 3 4 2 2 3" xfId="9875"/>
    <cellStyle name="Comma 2 3 2 3 3 3 4 2 3" xfId="9876"/>
    <cellStyle name="Comma 2 3 2 3 3 3 4 2 4" xfId="9877"/>
    <cellStyle name="Comma 2 3 2 3 3 3 4 3" xfId="9878"/>
    <cellStyle name="Comma 2 3 2 3 3 3 4 3 2" xfId="9879"/>
    <cellStyle name="Comma 2 3 2 3 3 3 4 3 3" xfId="9880"/>
    <cellStyle name="Comma 2 3 2 3 3 3 4 4" xfId="9881"/>
    <cellStyle name="Comma 2 3 2 3 3 3 4 5" xfId="9882"/>
    <cellStyle name="Comma 2 3 2 3 3 3 5" xfId="9883"/>
    <cellStyle name="Comma 2 3 2 3 3 3 5 2" xfId="9884"/>
    <cellStyle name="Comma 2 3 2 3 3 3 5 2 2" xfId="9885"/>
    <cellStyle name="Comma 2 3 2 3 3 3 5 2 3" xfId="9886"/>
    <cellStyle name="Comma 2 3 2 3 3 3 5 3" xfId="9887"/>
    <cellStyle name="Comma 2 3 2 3 3 3 5 4" xfId="9888"/>
    <cellStyle name="Comma 2 3 2 3 3 3 6" xfId="9889"/>
    <cellStyle name="Comma 2 3 2 3 3 3 6 2" xfId="9890"/>
    <cellStyle name="Comma 2 3 2 3 3 3 7" xfId="9891"/>
    <cellStyle name="Comma 2 3 2 3 3 3 8" xfId="9892"/>
    <cellStyle name="Comma 2 3 2 3 3 3 9" xfId="9893"/>
    <cellStyle name="Comma 2 3 2 3 3 4" xfId="9894"/>
    <cellStyle name="Comma 2 3 2 3 3 4 2" xfId="9895"/>
    <cellStyle name="Comma 2 3 2 3 3 4 2 2" xfId="9896"/>
    <cellStyle name="Comma 2 3 2 3 3 4 2 2 2" xfId="9897"/>
    <cellStyle name="Comma 2 3 2 3 3 4 2 2 2 2" xfId="9898"/>
    <cellStyle name="Comma 2 3 2 3 3 4 2 2 2 3" xfId="9899"/>
    <cellStyle name="Comma 2 3 2 3 3 4 2 2 3" xfId="9900"/>
    <cellStyle name="Comma 2 3 2 3 3 4 2 2 4" xfId="9901"/>
    <cellStyle name="Comma 2 3 2 3 3 4 2 3" xfId="9902"/>
    <cellStyle name="Comma 2 3 2 3 3 4 2 3 2" xfId="9903"/>
    <cellStyle name="Comma 2 3 2 3 3 4 2 3 3" xfId="9904"/>
    <cellStyle name="Comma 2 3 2 3 3 4 2 4" xfId="9905"/>
    <cellStyle name="Comma 2 3 2 3 3 4 2 5" xfId="9906"/>
    <cellStyle name="Comma 2 3 2 3 3 4 3" xfId="9907"/>
    <cellStyle name="Comma 2 3 2 3 3 4 3 2" xfId="9908"/>
    <cellStyle name="Comma 2 3 2 3 3 4 3 2 2" xfId="9909"/>
    <cellStyle name="Comma 2 3 2 3 3 4 3 2 3" xfId="9910"/>
    <cellStyle name="Comma 2 3 2 3 3 4 3 3" xfId="9911"/>
    <cellStyle name="Comma 2 3 2 3 3 4 3 4" xfId="9912"/>
    <cellStyle name="Comma 2 3 2 3 3 4 4" xfId="9913"/>
    <cellStyle name="Comma 2 3 2 3 3 4 4 2" xfId="9914"/>
    <cellStyle name="Comma 2 3 2 3 3 4 4 3" xfId="9915"/>
    <cellStyle name="Comma 2 3 2 3 3 4 5" xfId="9916"/>
    <cellStyle name="Comma 2 3 2 3 3 4 5 2" xfId="9917"/>
    <cellStyle name="Comma 2 3 2 3 3 4 6" xfId="9918"/>
    <cellStyle name="Comma 2 3 2 3 3 4 7" xfId="9919"/>
    <cellStyle name="Comma 2 3 2 3 3 4 8" xfId="9920"/>
    <cellStyle name="Comma 2 3 2 3 3 4 9" xfId="9921"/>
    <cellStyle name="Comma 2 3 2 3 3 5" xfId="9922"/>
    <cellStyle name="Comma 2 3 2 3 3 5 2" xfId="9923"/>
    <cellStyle name="Comma 2 3 2 3 3 5 2 2" xfId="9924"/>
    <cellStyle name="Comma 2 3 2 3 3 5 2 2 2" xfId="9925"/>
    <cellStyle name="Comma 2 3 2 3 3 5 2 2 3" xfId="9926"/>
    <cellStyle name="Comma 2 3 2 3 3 5 2 3" xfId="9927"/>
    <cellStyle name="Comma 2 3 2 3 3 5 2 4" xfId="9928"/>
    <cellStyle name="Comma 2 3 2 3 3 5 3" xfId="9929"/>
    <cellStyle name="Comma 2 3 2 3 3 5 3 2" xfId="9930"/>
    <cellStyle name="Comma 2 3 2 3 3 5 3 3" xfId="9931"/>
    <cellStyle name="Comma 2 3 2 3 3 5 4" xfId="9932"/>
    <cellStyle name="Comma 2 3 2 3 3 5 4 2" xfId="9933"/>
    <cellStyle name="Comma 2 3 2 3 3 5 5" xfId="9934"/>
    <cellStyle name="Comma 2 3 2 3 3 5 6" xfId="9935"/>
    <cellStyle name="Comma 2 3 2 3 3 5 7" xfId="9936"/>
    <cellStyle name="Comma 2 3 2 3 3 5 8" xfId="9937"/>
    <cellStyle name="Comma 2 3 2 3 3 6" xfId="9938"/>
    <cellStyle name="Comma 2 3 2 3 3 6 2" xfId="9939"/>
    <cellStyle name="Comma 2 3 2 3 3 6 2 2" xfId="9940"/>
    <cellStyle name="Comma 2 3 2 3 3 6 2 3" xfId="9941"/>
    <cellStyle name="Comma 2 3 2 3 3 6 3" xfId="9942"/>
    <cellStyle name="Comma 2 3 2 3 3 6 4" xfId="9943"/>
    <cellStyle name="Comma 2 3 2 3 3 7" xfId="9944"/>
    <cellStyle name="Comma 2 3 2 3 3 7 2" xfId="9945"/>
    <cellStyle name="Comma 2 3 2 3 3 7 3" xfId="9946"/>
    <cellStyle name="Comma 2 3 2 3 3 8" xfId="9947"/>
    <cellStyle name="Comma 2 3 2 3 3 8 2" xfId="9948"/>
    <cellStyle name="Comma 2 3 2 3 3 9" xfId="9949"/>
    <cellStyle name="Comma 2 3 2 3 4" xfId="9950"/>
    <cellStyle name="Comma 2 3 2 3 4 10" xfId="9951"/>
    <cellStyle name="Comma 2 3 2 3 4 2" xfId="9952"/>
    <cellStyle name="Comma 2 3 2 3 4 2 2" xfId="9953"/>
    <cellStyle name="Comma 2 3 2 3 4 2 2 2" xfId="9954"/>
    <cellStyle name="Comma 2 3 2 3 4 2 2 2 2" xfId="9955"/>
    <cellStyle name="Comma 2 3 2 3 4 2 2 2 2 2" xfId="9956"/>
    <cellStyle name="Comma 2 3 2 3 4 2 2 2 2 3" xfId="9957"/>
    <cellStyle name="Comma 2 3 2 3 4 2 2 2 3" xfId="9958"/>
    <cellStyle name="Comma 2 3 2 3 4 2 2 2 4" xfId="9959"/>
    <cellStyle name="Comma 2 3 2 3 4 2 2 3" xfId="9960"/>
    <cellStyle name="Comma 2 3 2 3 4 2 2 3 2" xfId="9961"/>
    <cellStyle name="Comma 2 3 2 3 4 2 2 3 3" xfId="9962"/>
    <cellStyle name="Comma 2 3 2 3 4 2 2 4" xfId="9963"/>
    <cellStyle name="Comma 2 3 2 3 4 2 2 5" xfId="9964"/>
    <cellStyle name="Comma 2 3 2 3 4 2 3" xfId="9965"/>
    <cellStyle name="Comma 2 3 2 3 4 2 3 2" xfId="9966"/>
    <cellStyle name="Comma 2 3 2 3 4 2 3 2 2" xfId="9967"/>
    <cellStyle name="Comma 2 3 2 3 4 2 3 2 3" xfId="9968"/>
    <cellStyle name="Comma 2 3 2 3 4 2 3 3" xfId="9969"/>
    <cellStyle name="Comma 2 3 2 3 4 2 3 4" xfId="9970"/>
    <cellStyle name="Comma 2 3 2 3 4 2 4" xfId="9971"/>
    <cellStyle name="Comma 2 3 2 3 4 2 4 2" xfId="9972"/>
    <cellStyle name="Comma 2 3 2 3 4 2 4 3" xfId="9973"/>
    <cellStyle name="Comma 2 3 2 3 4 2 5" xfId="9974"/>
    <cellStyle name="Comma 2 3 2 3 4 2 5 2" xfId="9975"/>
    <cellStyle name="Comma 2 3 2 3 4 2 6" xfId="9976"/>
    <cellStyle name="Comma 2 3 2 3 4 2 7" xfId="9977"/>
    <cellStyle name="Comma 2 3 2 3 4 2 8" xfId="9978"/>
    <cellStyle name="Comma 2 3 2 3 4 2 9" xfId="9979"/>
    <cellStyle name="Comma 2 3 2 3 4 3" xfId="9980"/>
    <cellStyle name="Comma 2 3 2 3 4 3 2" xfId="9981"/>
    <cellStyle name="Comma 2 3 2 3 4 3 2 2" xfId="9982"/>
    <cellStyle name="Comma 2 3 2 3 4 3 2 2 2" xfId="9983"/>
    <cellStyle name="Comma 2 3 2 3 4 3 2 2 3" xfId="9984"/>
    <cellStyle name="Comma 2 3 2 3 4 3 2 3" xfId="9985"/>
    <cellStyle name="Comma 2 3 2 3 4 3 2 4" xfId="9986"/>
    <cellStyle name="Comma 2 3 2 3 4 3 3" xfId="9987"/>
    <cellStyle name="Comma 2 3 2 3 4 3 3 2" xfId="9988"/>
    <cellStyle name="Comma 2 3 2 3 4 3 3 3" xfId="9989"/>
    <cellStyle name="Comma 2 3 2 3 4 3 4" xfId="9990"/>
    <cellStyle name="Comma 2 3 2 3 4 3 5" xfId="9991"/>
    <cellStyle name="Comma 2 3 2 3 4 4" xfId="9992"/>
    <cellStyle name="Comma 2 3 2 3 4 4 2" xfId="9993"/>
    <cellStyle name="Comma 2 3 2 3 4 4 2 2" xfId="9994"/>
    <cellStyle name="Comma 2 3 2 3 4 4 2 3" xfId="9995"/>
    <cellStyle name="Comma 2 3 2 3 4 4 3" xfId="9996"/>
    <cellStyle name="Comma 2 3 2 3 4 4 4" xfId="9997"/>
    <cellStyle name="Comma 2 3 2 3 4 5" xfId="9998"/>
    <cellStyle name="Comma 2 3 2 3 4 5 2" xfId="9999"/>
    <cellStyle name="Comma 2 3 2 3 4 5 3" xfId="10000"/>
    <cellStyle name="Comma 2 3 2 3 4 6" xfId="10001"/>
    <cellStyle name="Comma 2 3 2 3 4 6 2" xfId="10002"/>
    <cellStyle name="Comma 2 3 2 3 4 7" xfId="10003"/>
    <cellStyle name="Comma 2 3 2 3 4 8" xfId="10004"/>
    <cellStyle name="Comma 2 3 2 3 4 9" xfId="10005"/>
    <cellStyle name="Comma 2 3 2 3 5" xfId="10006"/>
    <cellStyle name="Comma 2 3 2 3 5 2" xfId="10007"/>
    <cellStyle name="Comma 2 3 2 3 5 2 2" xfId="10008"/>
    <cellStyle name="Comma 2 3 2 3 5 2 2 2" xfId="10009"/>
    <cellStyle name="Comma 2 3 2 3 5 2 2 2 2" xfId="10010"/>
    <cellStyle name="Comma 2 3 2 3 5 2 2 2 3" xfId="10011"/>
    <cellStyle name="Comma 2 3 2 3 5 2 2 3" xfId="10012"/>
    <cellStyle name="Comma 2 3 2 3 5 2 2 4" xfId="10013"/>
    <cellStyle name="Comma 2 3 2 3 5 2 3" xfId="10014"/>
    <cellStyle name="Comma 2 3 2 3 5 2 3 2" xfId="10015"/>
    <cellStyle name="Comma 2 3 2 3 5 2 3 3" xfId="10016"/>
    <cellStyle name="Comma 2 3 2 3 5 2 4" xfId="10017"/>
    <cellStyle name="Comma 2 3 2 3 5 2 5" xfId="10018"/>
    <cellStyle name="Comma 2 3 2 3 5 3" xfId="10019"/>
    <cellStyle name="Comma 2 3 2 3 5 3 2" xfId="10020"/>
    <cellStyle name="Comma 2 3 2 3 5 3 2 2" xfId="10021"/>
    <cellStyle name="Comma 2 3 2 3 5 3 2 3" xfId="10022"/>
    <cellStyle name="Comma 2 3 2 3 5 3 3" xfId="10023"/>
    <cellStyle name="Comma 2 3 2 3 5 3 4" xfId="10024"/>
    <cellStyle name="Comma 2 3 2 3 5 4" xfId="10025"/>
    <cellStyle name="Comma 2 3 2 3 5 4 2" xfId="10026"/>
    <cellStyle name="Comma 2 3 2 3 5 4 3" xfId="10027"/>
    <cellStyle name="Comma 2 3 2 3 5 5" xfId="10028"/>
    <cellStyle name="Comma 2 3 2 3 5 5 2" xfId="10029"/>
    <cellStyle name="Comma 2 3 2 3 5 6" xfId="10030"/>
    <cellStyle name="Comma 2 3 2 3 5 7" xfId="10031"/>
    <cellStyle name="Comma 2 3 2 3 5 8" xfId="10032"/>
    <cellStyle name="Comma 2 3 2 3 5 9" xfId="10033"/>
    <cellStyle name="Comma 2 3 2 3 6" xfId="10034"/>
    <cellStyle name="Comma 2 3 2 3 6 2" xfId="10035"/>
    <cellStyle name="Comma 2 3 2 3 6 2 2" xfId="10036"/>
    <cellStyle name="Comma 2 3 2 3 6 2 2 2" xfId="10037"/>
    <cellStyle name="Comma 2 3 2 3 6 2 2 2 2" xfId="10038"/>
    <cellStyle name="Comma 2 3 2 3 6 2 2 2 3" xfId="10039"/>
    <cellStyle name="Comma 2 3 2 3 6 2 2 3" xfId="10040"/>
    <cellStyle name="Comma 2 3 2 3 6 2 2 4" xfId="10041"/>
    <cellStyle name="Comma 2 3 2 3 6 2 3" xfId="10042"/>
    <cellStyle name="Comma 2 3 2 3 6 2 3 2" xfId="10043"/>
    <cellStyle name="Comma 2 3 2 3 6 2 3 3" xfId="10044"/>
    <cellStyle name="Comma 2 3 2 3 6 2 4" xfId="10045"/>
    <cellStyle name="Comma 2 3 2 3 6 2 5" xfId="10046"/>
    <cellStyle name="Comma 2 3 2 3 6 3" xfId="10047"/>
    <cellStyle name="Comma 2 3 2 3 6 3 2" xfId="10048"/>
    <cellStyle name="Comma 2 3 2 3 6 3 2 2" xfId="10049"/>
    <cellStyle name="Comma 2 3 2 3 6 3 2 3" xfId="10050"/>
    <cellStyle name="Comma 2 3 2 3 6 3 3" xfId="10051"/>
    <cellStyle name="Comma 2 3 2 3 6 3 4" xfId="10052"/>
    <cellStyle name="Comma 2 3 2 3 6 4" xfId="10053"/>
    <cellStyle name="Comma 2 3 2 3 6 4 2" xfId="10054"/>
    <cellStyle name="Comma 2 3 2 3 6 4 3" xfId="10055"/>
    <cellStyle name="Comma 2 3 2 3 6 5" xfId="10056"/>
    <cellStyle name="Comma 2 3 2 3 6 6" xfId="10057"/>
    <cellStyle name="Comma 2 3 2 3 7" xfId="10058"/>
    <cellStyle name="Comma 2 3 2 3 7 2" xfId="10059"/>
    <cellStyle name="Comma 2 3 2 3 7 2 2" xfId="10060"/>
    <cellStyle name="Comma 2 3 2 3 7 2 2 2" xfId="10061"/>
    <cellStyle name="Comma 2 3 2 3 7 2 2 3" xfId="10062"/>
    <cellStyle name="Comma 2 3 2 3 7 2 3" xfId="10063"/>
    <cellStyle name="Comma 2 3 2 3 7 2 4" xfId="10064"/>
    <cellStyle name="Comma 2 3 2 3 7 3" xfId="10065"/>
    <cellStyle name="Comma 2 3 2 3 7 3 2" xfId="10066"/>
    <cellStyle name="Comma 2 3 2 3 7 3 3" xfId="10067"/>
    <cellStyle name="Comma 2 3 2 3 7 4" xfId="10068"/>
    <cellStyle name="Comma 2 3 2 3 7 5" xfId="10069"/>
    <cellStyle name="Comma 2 3 2 3 8" xfId="10070"/>
    <cellStyle name="Comma 2 3 2 3 8 2" xfId="10071"/>
    <cellStyle name="Comma 2 3 2 3 8 2 2" xfId="10072"/>
    <cellStyle name="Comma 2 3 2 3 8 2 2 2" xfId="10073"/>
    <cellStyle name="Comma 2 3 2 3 8 2 2 3" xfId="10074"/>
    <cellStyle name="Comma 2 3 2 3 8 2 3" xfId="10075"/>
    <cellStyle name="Comma 2 3 2 3 8 2 4" xfId="10076"/>
    <cellStyle name="Comma 2 3 2 3 8 3" xfId="10077"/>
    <cellStyle name="Comma 2 3 2 3 8 3 2" xfId="10078"/>
    <cellStyle name="Comma 2 3 2 3 8 3 3" xfId="10079"/>
    <cellStyle name="Comma 2 3 2 3 8 4" xfId="10080"/>
    <cellStyle name="Comma 2 3 2 3 8 5" xfId="10081"/>
    <cellStyle name="Comma 2 3 2 3 9" xfId="10082"/>
    <cellStyle name="Comma 2 3 2 3 9 2" xfId="10083"/>
    <cellStyle name="Comma 2 3 2 3 9 2 2" xfId="10084"/>
    <cellStyle name="Comma 2 3 2 3 9 2 3" xfId="10085"/>
    <cellStyle name="Comma 2 3 2 3 9 3" xfId="10086"/>
    <cellStyle name="Comma 2 3 2 3 9 4" xfId="10087"/>
    <cellStyle name="Comma 2 3 2 4" xfId="10088"/>
    <cellStyle name="Comma 2 3 2 4 10" xfId="10089"/>
    <cellStyle name="Comma 2 3 2 4 2" xfId="10090"/>
    <cellStyle name="Comma 2 3 2 4 2 2" xfId="10091"/>
    <cellStyle name="Comma 2 3 2 4 2 2 2" xfId="10092"/>
    <cellStyle name="Comma 2 3 2 4 2 2 2 2" xfId="10093"/>
    <cellStyle name="Comma 2 3 2 4 2 2 2 2 2" xfId="10094"/>
    <cellStyle name="Comma 2 3 2 4 2 2 2 2 3" xfId="10095"/>
    <cellStyle name="Comma 2 3 2 4 2 2 2 3" xfId="10096"/>
    <cellStyle name="Comma 2 3 2 4 2 2 2 4" xfId="10097"/>
    <cellStyle name="Comma 2 3 2 4 2 2 3" xfId="10098"/>
    <cellStyle name="Comma 2 3 2 4 2 2 3 2" xfId="10099"/>
    <cellStyle name="Comma 2 3 2 4 2 2 3 3" xfId="10100"/>
    <cellStyle name="Comma 2 3 2 4 2 2 4" xfId="10101"/>
    <cellStyle name="Comma 2 3 2 4 2 2 5" xfId="10102"/>
    <cellStyle name="Comma 2 3 2 4 2 3" xfId="10103"/>
    <cellStyle name="Comma 2 3 2 4 2 3 2" xfId="10104"/>
    <cellStyle name="Comma 2 3 2 4 2 3 2 2" xfId="10105"/>
    <cellStyle name="Comma 2 3 2 4 2 3 2 3" xfId="10106"/>
    <cellStyle name="Comma 2 3 2 4 2 3 3" xfId="10107"/>
    <cellStyle name="Comma 2 3 2 4 2 3 4" xfId="10108"/>
    <cellStyle name="Comma 2 3 2 4 2 4" xfId="10109"/>
    <cellStyle name="Comma 2 3 2 4 2 4 2" xfId="10110"/>
    <cellStyle name="Comma 2 3 2 4 2 4 3" xfId="10111"/>
    <cellStyle name="Comma 2 3 2 4 2 5" xfId="10112"/>
    <cellStyle name="Comma 2 3 2 4 2 5 2" xfId="10113"/>
    <cellStyle name="Comma 2 3 2 4 2 6" xfId="10114"/>
    <cellStyle name="Comma 2 3 2 4 2 7" xfId="10115"/>
    <cellStyle name="Comma 2 3 2 4 2 8" xfId="10116"/>
    <cellStyle name="Comma 2 3 2 4 2 9" xfId="10117"/>
    <cellStyle name="Comma 2 3 2 4 3" xfId="10118"/>
    <cellStyle name="Comma 2 3 2 4 3 2" xfId="10119"/>
    <cellStyle name="Comma 2 3 2 4 3 2 2" xfId="10120"/>
    <cellStyle name="Comma 2 3 2 4 3 2 2 2" xfId="10121"/>
    <cellStyle name="Comma 2 3 2 4 3 2 2 3" xfId="10122"/>
    <cellStyle name="Comma 2 3 2 4 3 2 3" xfId="10123"/>
    <cellStyle name="Comma 2 3 2 4 3 2 4" xfId="10124"/>
    <cellStyle name="Comma 2 3 2 4 3 3" xfId="10125"/>
    <cellStyle name="Comma 2 3 2 4 3 3 2" xfId="10126"/>
    <cellStyle name="Comma 2 3 2 4 3 3 3" xfId="10127"/>
    <cellStyle name="Comma 2 3 2 4 3 4" xfId="10128"/>
    <cellStyle name="Comma 2 3 2 4 3 4 2" xfId="10129"/>
    <cellStyle name="Comma 2 3 2 4 3 5" xfId="10130"/>
    <cellStyle name="Comma 2 3 2 4 3 6" xfId="10131"/>
    <cellStyle name="Comma 2 3 2 4 3 7" xfId="10132"/>
    <cellStyle name="Comma 2 3 2 4 3 8" xfId="10133"/>
    <cellStyle name="Comma 2 3 2 4 4" xfId="10134"/>
    <cellStyle name="Comma 2 3 2 4 4 2" xfId="10135"/>
    <cellStyle name="Comma 2 3 2 4 4 2 2" xfId="10136"/>
    <cellStyle name="Comma 2 3 2 4 4 2 3" xfId="10137"/>
    <cellStyle name="Comma 2 3 2 4 4 3" xfId="10138"/>
    <cellStyle name="Comma 2 3 2 4 4 4" xfId="10139"/>
    <cellStyle name="Comma 2 3 2 4 5" xfId="10140"/>
    <cellStyle name="Comma 2 3 2 4 5 2" xfId="10141"/>
    <cellStyle name="Comma 2 3 2 4 5 3" xfId="10142"/>
    <cellStyle name="Comma 2 3 2 4 6" xfId="10143"/>
    <cellStyle name="Comma 2 3 2 4 6 2" xfId="10144"/>
    <cellStyle name="Comma 2 3 2 4 7" xfId="10145"/>
    <cellStyle name="Comma 2 3 2 4 8" xfId="10146"/>
    <cellStyle name="Comma 2 3 2 4 9" xfId="10147"/>
    <cellStyle name="Comma 2 3 2 5" xfId="10148"/>
    <cellStyle name="Comma 2 3 2 5 10" xfId="10149"/>
    <cellStyle name="Comma 2 3 2 5 2" xfId="10150"/>
    <cellStyle name="Comma 2 3 2 5 2 2" xfId="10151"/>
    <cellStyle name="Comma 2 3 2 5 2 2 2" xfId="10152"/>
    <cellStyle name="Comma 2 3 2 5 2 2 2 2" xfId="10153"/>
    <cellStyle name="Comma 2 3 2 5 2 2 2 2 2" xfId="10154"/>
    <cellStyle name="Comma 2 3 2 5 2 2 2 2 3" xfId="10155"/>
    <cellStyle name="Comma 2 3 2 5 2 2 2 3" xfId="10156"/>
    <cellStyle name="Comma 2 3 2 5 2 2 2 4" xfId="10157"/>
    <cellStyle name="Comma 2 3 2 5 2 2 3" xfId="10158"/>
    <cellStyle name="Comma 2 3 2 5 2 2 3 2" xfId="10159"/>
    <cellStyle name="Comma 2 3 2 5 2 2 3 3" xfId="10160"/>
    <cellStyle name="Comma 2 3 2 5 2 2 4" xfId="10161"/>
    <cellStyle name="Comma 2 3 2 5 2 2 5" xfId="10162"/>
    <cellStyle name="Comma 2 3 2 5 2 3" xfId="10163"/>
    <cellStyle name="Comma 2 3 2 5 2 3 2" xfId="10164"/>
    <cellStyle name="Comma 2 3 2 5 2 3 2 2" xfId="10165"/>
    <cellStyle name="Comma 2 3 2 5 2 3 2 2 2" xfId="10166"/>
    <cellStyle name="Comma 2 3 2 5 2 3 2 2 3" xfId="10167"/>
    <cellStyle name="Comma 2 3 2 5 2 3 2 3" xfId="10168"/>
    <cellStyle name="Comma 2 3 2 5 2 3 2 4" xfId="10169"/>
    <cellStyle name="Comma 2 3 2 5 2 3 3" xfId="10170"/>
    <cellStyle name="Comma 2 3 2 5 2 3 3 2" xfId="10171"/>
    <cellStyle name="Comma 2 3 2 5 2 3 3 3" xfId="10172"/>
    <cellStyle name="Comma 2 3 2 5 2 3 4" xfId="10173"/>
    <cellStyle name="Comma 2 3 2 5 2 3 5" xfId="10174"/>
    <cellStyle name="Comma 2 3 2 5 2 4" xfId="10175"/>
    <cellStyle name="Comma 2 3 2 5 2 4 2" xfId="10176"/>
    <cellStyle name="Comma 2 3 2 5 2 4 2 2" xfId="10177"/>
    <cellStyle name="Comma 2 3 2 5 2 4 2 3" xfId="10178"/>
    <cellStyle name="Comma 2 3 2 5 2 4 3" xfId="10179"/>
    <cellStyle name="Comma 2 3 2 5 2 4 4" xfId="10180"/>
    <cellStyle name="Comma 2 3 2 5 2 5" xfId="10181"/>
    <cellStyle name="Comma 2 3 2 5 2 5 2" xfId="10182"/>
    <cellStyle name="Comma 2 3 2 5 2 6" xfId="10183"/>
    <cellStyle name="Comma 2 3 2 5 2 7" xfId="10184"/>
    <cellStyle name="Comma 2 3 2 5 2 8" xfId="10185"/>
    <cellStyle name="Comma 2 3 2 5 2 9" xfId="10186"/>
    <cellStyle name="Comma 2 3 2 5 3" xfId="10187"/>
    <cellStyle name="Comma 2 3 2 5 3 2" xfId="10188"/>
    <cellStyle name="Comma 2 3 2 5 3 2 2" xfId="10189"/>
    <cellStyle name="Comma 2 3 2 5 3 2 2 2" xfId="10190"/>
    <cellStyle name="Comma 2 3 2 5 3 2 2 3" xfId="10191"/>
    <cellStyle name="Comma 2 3 2 5 3 2 3" xfId="10192"/>
    <cellStyle name="Comma 2 3 2 5 3 2 4" xfId="10193"/>
    <cellStyle name="Comma 2 3 2 5 3 3" xfId="10194"/>
    <cellStyle name="Comma 2 3 2 5 3 3 2" xfId="10195"/>
    <cellStyle name="Comma 2 3 2 5 3 3 3" xfId="10196"/>
    <cellStyle name="Comma 2 3 2 5 3 4" xfId="10197"/>
    <cellStyle name="Comma 2 3 2 5 3 4 2" xfId="10198"/>
    <cellStyle name="Comma 2 3 2 5 3 5" xfId="10199"/>
    <cellStyle name="Comma 2 3 2 5 3 6" xfId="10200"/>
    <cellStyle name="Comma 2 3 2 5 3 7" xfId="10201"/>
    <cellStyle name="Comma 2 3 2 5 3 8" xfId="10202"/>
    <cellStyle name="Comma 2 3 2 5 4" xfId="10203"/>
    <cellStyle name="Comma 2 3 2 5 4 2" xfId="10204"/>
    <cellStyle name="Comma 2 3 2 5 4 2 2" xfId="10205"/>
    <cellStyle name="Comma 2 3 2 5 4 2 2 2" xfId="10206"/>
    <cellStyle name="Comma 2 3 2 5 4 2 2 3" xfId="10207"/>
    <cellStyle name="Comma 2 3 2 5 4 2 3" xfId="10208"/>
    <cellStyle name="Comma 2 3 2 5 4 2 4" xfId="10209"/>
    <cellStyle name="Comma 2 3 2 5 4 3" xfId="10210"/>
    <cellStyle name="Comma 2 3 2 5 4 3 2" xfId="10211"/>
    <cellStyle name="Comma 2 3 2 5 4 3 3" xfId="10212"/>
    <cellStyle name="Comma 2 3 2 5 4 4" xfId="10213"/>
    <cellStyle name="Comma 2 3 2 5 4 5" xfId="10214"/>
    <cellStyle name="Comma 2 3 2 5 5" xfId="10215"/>
    <cellStyle name="Comma 2 3 2 5 5 2" xfId="10216"/>
    <cellStyle name="Comma 2 3 2 5 5 2 2" xfId="10217"/>
    <cellStyle name="Comma 2 3 2 5 5 2 3" xfId="10218"/>
    <cellStyle name="Comma 2 3 2 5 5 3" xfId="10219"/>
    <cellStyle name="Comma 2 3 2 5 5 4" xfId="10220"/>
    <cellStyle name="Comma 2 3 2 5 6" xfId="10221"/>
    <cellStyle name="Comma 2 3 2 5 6 2" xfId="10222"/>
    <cellStyle name="Comma 2 3 2 5 7" xfId="10223"/>
    <cellStyle name="Comma 2 3 2 5 8" xfId="10224"/>
    <cellStyle name="Comma 2 3 2 5 9" xfId="10225"/>
    <cellStyle name="Comma 2 3 2 6" xfId="10226"/>
    <cellStyle name="Comma 2 3 2 6 2" xfId="10227"/>
    <cellStyle name="Comma 2 3 2 6 2 2" xfId="10228"/>
    <cellStyle name="Comma 2 3 2 6 2 2 2" xfId="10229"/>
    <cellStyle name="Comma 2 3 2 6 2 2 2 2" xfId="10230"/>
    <cellStyle name="Comma 2 3 2 6 2 2 2 3" xfId="10231"/>
    <cellStyle name="Comma 2 3 2 6 2 2 3" xfId="10232"/>
    <cellStyle name="Comma 2 3 2 6 2 2 4" xfId="10233"/>
    <cellStyle name="Comma 2 3 2 6 2 3" xfId="10234"/>
    <cellStyle name="Comma 2 3 2 6 2 3 2" xfId="10235"/>
    <cellStyle name="Comma 2 3 2 6 2 3 3" xfId="10236"/>
    <cellStyle name="Comma 2 3 2 6 2 4" xfId="10237"/>
    <cellStyle name="Comma 2 3 2 6 2 5" xfId="10238"/>
    <cellStyle name="Comma 2 3 2 6 3" xfId="10239"/>
    <cellStyle name="Comma 2 3 2 6 3 2" xfId="10240"/>
    <cellStyle name="Comma 2 3 2 6 3 2 2" xfId="10241"/>
    <cellStyle name="Comma 2 3 2 6 3 2 3" xfId="10242"/>
    <cellStyle name="Comma 2 3 2 6 3 3" xfId="10243"/>
    <cellStyle name="Comma 2 3 2 6 3 4" xfId="10244"/>
    <cellStyle name="Comma 2 3 2 6 4" xfId="10245"/>
    <cellStyle name="Comma 2 3 2 6 4 2" xfId="10246"/>
    <cellStyle name="Comma 2 3 2 6 4 3" xfId="10247"/>
    <cellStyle name="Comma 2 3 2 6 5" xfId="10248"/>
    <cellStyle name="Comma 2 3 2 6 5 2" xfId="10249"/>
    <cellStyle name="Comma 2 3 2 6 6" xfId="10250"/>
    <cellStyle name="Comma 2 3 2 6 7" xfId="10251"/>
    <cellStyle name="Comma 2 3 2 6 8" xfId="10252"/>
    <cellStyle name="Comma 2 3 2 6 9" xfId="10253"/>
    <cellStyle name="Comma 2 3 2 7" xfId="10254"/>
    <cellStyle name="Comma 2 3 2 7 2" xfId="10255"/>
    <cellStyle name="Comma 2 3 2 7 2 2" xfId="10256"/>
    <cellStyle name="Comma 2 3 2 7 2 2 2" xfId="10257"/>
    <cellStyle name="Comma 2 3 2 7 2 2 2 2" xfId="10258"/>
    <cellStyle name="Comma 2 3 2 7 2 2 2 3" xfId="10259"/>
    <cellStyle name="Comma 2 3 2 7 2 2 3" xfId="10260"/>
    <cellStyle name="Comma 2 3 2 7 2 2 4" xfId="10261"/>
    <cellStyle name="Comma 2 3 2 7 2 3" xfId="10262"/>
    <cellStyle name="Comma 2 3 2 7 2 3 2" xfId="10263"/>
    <cellStyle name="Comma 2 3 2 7 2 3 3" xfId="10264"/>
    <cellStyle name="Comma 2 3 2 7 2 4" xfId="10265"/>
    <cellStyle name="Comma 2 3 2 7 2 5" xfId="10266"/>
    <cellStyle name="Comma 2 3 2 7 3" xfId="10267"/>
    <cellStyle name="Comma 2 3 2 7 3 2" xfId="10268"/>
    <cellStyle name="Comma 2 3 2 7 3 2 2" xfId="10269"/>
    <cellStyle name="Comma 2 3 2 7 3 2 3" xfId="10270"/>
    <cellStyle name="Comma 2 3 2 7 3 3" xfId="10271"/>
    <cellStyle name="Comma 2 3 2 7 3 4" xfId="10272"/>
    <cellStyle name="Comma 2 3 2 7 4" xfId="10273"/>
    <cellStyle name="Comma 2 3 2 7 4 2" xfId="10274"/>
    <cellStyle name="Comma 2 3 2 7 4 3" xfId="10275"/>
    <cellStyle name="Comma 2 3 2 7 5" xfId="10276"/>
    <cellStyle name="Comma 2 3 2 7 6" xfId="10277"/>
    <cellStyle name="Comma 2 3 2 8" xfId="10278"/>
    <cellStyle name="Comma 2 3 2 8 2" xfId="10279"/>
    <cellStyle name="Comma 2 3 2 8 2 2" xfId="10280"/>
    <cellStyle name="Comma 2 3 2 8 2 2 2" xfId="10281"/>
    <cellStyle name="Comma 2 3 2 8 2 2 3" xfId="10282"/>
    <cellStyle name="Comma 2 3 2 8 2 3" xfId="10283"/>
    <cellStyle name="Comma 2 3 2 8 2 4" xfId="10284"/>
    <cellStyle name="Comma 2 3 2 8 3" xfId="10285"/>
    <cellStyle name="Comma 2 3 2 8 3 2" xfId="10286"/>
    <cellStyle name="Comma 2 3 2 8 3 3" xfId="10287"/>
    <cellStyle name="Comma 2 3 2 8 4" xfId="10288"/>
    <cellStyle name="Comma 2 3 2 8 5" xfId="10289"/>
    <cellStyle name="Comma 2 3 2 9" xfId="10290"/>
    <cellStyle name="Comma 2 3 2 9 2" xfId="10291"/>
    <cellStyle name="Comma 2 3 2 9 2 2" xfId="10292"/>
    <cellStyle name="Comma 2 3 2 9 2 2 2" xfId="10293"/>
    <cellStyle name="Comma 2 3 2 9 2 2 3" xfId="10294"/>
    <cellStyle name="Comma 2 3 2 9 2 3" xfId="10295"/>
    <cellStyle name="Comma 2 3 2 9 2 4" xfId="10296"/>
    <cellStyle name="Comma 2 3 2 9 3" xfId="10297"/>
    <cellStyle name="Comma 2 3 2 9 3 2" xfId="10298"/>
    <cellStyle name="Comma 2 3 2 9 3 3" xfId="10299"/>
    <cellStyle name="Comma 2 3 2 9 4" xfId="10300"/>
    <cellStyle name="Comma 2 3 2 9 5" xfId="10301"/>
    <cellStyle name="Comma 2 3 20" xfId="10302"/>
    <cellStyle name="Comma 2 3 3" xfId="10303"/>
    <cellStyle name="Comma 2 3 3 10" xfId="10304"/>
    <cellStyle name="Comma 2 3 3 10 2" xfId="10305"/>
    <cellStyle name="Comma 2 3 3 10 3" xfId="10306"/>
    <cellStyle name="Comma 2 3 3 11" xfId="10307"/>
    <cellStyle name="Comma 2 3 3 11 2" xfId="10308"/>
    <cellStyle name="Comma 2 3 3 11 3" xfId="10309"/>
    <cellStyle name="Comma 2 3 3 12" xfId="10310"/>
    <cellStyle name="Comma 2 3 3 12 2" xfId="10311"/>
    <cellStyle name="Comma 2 3 3 12 3" xfId="10312"/>
    <cellStyle name="Comma 2 3 3 13" xfId="10313"/>
    <cellStyle name="Comma 2 3 3 13 2" xfId="10314"/>
    <cellStyle name="Comma 2 3 3 14" xfId="10315"/>
    <cellStyle name="Comma 2 3 3 15" xfId="10316"/>
    <cellStyle name="Comma 2 3 3 16" xfId="10317"/>
    <cellStyle name="Comma 2 3 3 17" xfId="10318"/>
    <cellStyle name="Comma 2 3 3 2" xfId="10319"/>
    <cellStyle name="Comma 2 3 3 2 10" xfId="10320"/>
    <cellStyle name="Comma 2 3 3 2 10 2" xfId="10321"/>
    <cellStyle name="Comma 2 3 3 2 10 3" xfId="10322"/>
    <cellStyle name="Comma 2 3 3 2 11" xfId="10323"/>
    <cellStyle name="Comma 2 3 3 2 11 2" xfId="10324"/>
    <cellStyle name="Comma 2 3 3 2 11 3" xfId="10325"/>
    <cellStyle name="Comma 2 3 3 2 12" xfId="10326"/>
    <cellStyle name="Comma 2 3 3 2 12 2" xfId="10327"/>
    <cellStyle name="Comma 2 3 3 2 13" xfId="10328"/>
    <cellStyle name="Comma 2 3 3 2 14" xfId="10329"/>
    <cellStyle name="Comma 2 3 3 2 15" xfId="10330"/>
    <cellStyle name="Comma 2 3 3 2 16" xfId="10331"/>
    <cellStyle name="Comma 2 3 3 2 2" xfId="10332"/>
    <cellStyle name="Comma 2 3 3 2 2 10" xfId="10333"/>
    <cellStyle name="Comma 2 3 3 2 2 2" xfId="10334"/>
    <cellStyle name="Comma 2 3 3 2 2 2 2" xfId="10335"/>
    <cellStyle name="Comma 2 3 3 2 2 2 2 2" xfId="10336"/>
    <cellStyle name="Comma 2 3 3 2 2 2 2 2 2" xfId="10337"/>
    <cellStyle name="Comma 2 3 3 2 2 2 2 2 2 2" xfId="10338"/>
    <cellStyle name="Comma 2 3 3 2 2 2 2 2 2 3" xfId="10339"/>
    <cellStyle name="Comma 2 3 3 2 2 2 2 2 3" xfId="10340"/>
    <cellStyle name="Comma 2 3 3 2 2 2 2 2 4" xfId="10341"/>
    <cellStyle name="Comma 2 3 3 2 2 2 2 3" xfId="10342"/>
    <cellStyle name="Comma 2 3 3 2 2 2 2 3 2" xfId="10343"/>
    <cellStyle name="Comma 2 3 3 2 2 2 2 3 3" xfId="10344"/>
    <cellStyle name="Comma 2 3 3 2 2 2 2 4" xfId="10345"/>
    <cellStyle name="Comma 2 3 3 2 2 2 2 5" xfId="10346"/>
    <cellStyle name="Comma 2 3 3 2 2 2 3" xfId="10347"/>
    <cellStyle name="Comma 2 3 3 2 2 2 3 2" xfId="10348"/>
    <cellStyle name="Comma 2 3 3 2 2 2 3 2 2" xfId="10349"/>
    <cellStyle name="Comma 2 3 3 2 2 2 3 2 3" xfId="10350"/>
    <cellStyle name="Comma 2 3 3 2 2 2 3 3" xfId="10351"/>
    <cellStyle name="Comma 2 3 3 2 2 2 3 4" xfId="10352"/>
    <cellStyle name="Comma 2 3 3 2 2 2 4" xfId="10353"/>
    <cellStyle name="Comma 2 3 3 2 2 2 4 2" xfId="10354"/>
    <cellStyle name="Comma 2 3 3 2 2 2 4 3" xfId="10355"/>
    <cellStyle name="Comma 2 3 3 2 2 2 5" xfId="10356"/>
    <cellStyle name="Comma 2 3 3 2 2 2 5 2" xfId="10357"/>
    <cellStyle name="Comma 2 3 3 2 2 2 6" xfId="10358"/>
    <cellStyle name="Comma 2 3 3 2 2 2 7" xfId="10359"/>
    <cellStyle name="Comma 2 3 3 2 2 2 8" xfId="10360"/>
    <cellStyle name="Comma 2 3 3 2 2 2 9" xfId="10361"/>
    <cellStyle name="Comma 2 3 3 2 2 3" xfId="10362"/>
    <cellStyle name="Comma 2 3 3 2 2 3 2" xfId="10363"/>
    <cellStyle name="Comma 2 3 3 2 2 3 2 2" xfId="10364"/>
    <cellStyle name="Comma 2 3 3 2 2 3 2 2 2" xfId="10365"/>
    <cellStyle name="Comma 2 3 3 2 2 3 2 2 3" xfId="10366"/>
    <cellStyle name="Comma 2 3 3 2 2 3 2 3" xfId="10367"/>
    <cellStyle name="Comma 2 3 3 2 2 3 2 4" xfId="10368"/>
    <cellStyle name="Comma 2 3 3 2 2 3 3" xfId="10369"/>
    <cellStyle name="Comma 2 3 3 2 2 3 3 2" xfId="10370"/>
    <cellStyle name="Comma 2 3 3 2 2 3 3 3" xfId="10371"/>
    <cellStyle name="Comma 2 3 3 2 2 3 4" xfId="10372"/>
    <cellStyle name="Comma 2 3 3 2 2 3 5" xfId="10373"/>
    <cellStyle name="Comma 2 3 3 2 2 4" xfId="10374"/>
    <cellStyle name="Comma 2 3 3 2 2 4 2" xfId="10375"/>
    <cellStyle name="Comma 2 3 3 2 2 4 2 2" xfId="10376"/>
    <cellStyle name="Comma 2 3 3 2 2 4 2 3" xfId="10377"/>
    <cellStyle name="Comma 2 3 3 2 2 4 3" xfId="10378"/>
    <cellStyle name="Comma 2 3 3 2 2 4 4" xfId="10379"/>
    <cellStyle name="Comma 2 3 3 2 2 5" xfId="10380"/>
    <cellStyle name="Comma 2 3 3 2 2 5 2" xfId="10381"/>
    <cellStyle name="Comma 2 3 3 2 2 5 3" xfId="10382"/>
    <cellStyle name="Comma 2 3 3 2 2 6" xfId="10383"/>
    <cellStyle name="Comma 2 3 3 2 2 6 2" xfId="10384"/>
    <cellStyle name="Comma 2 3 3 2 2 7" xfId="10385"/>
    <cellStyle name="Comma 2 3 3 2 2 8" xfId="10386"/>
    <cellStyle name="Comma 2 3 3 2 2 9" xfId="10387"/>
    <cellStyle name="Comma 2 3 3 2 3" xfId="10388"/>
    <cellStyle name="Comma 2 3 3 2 3 2" xfId="10389"/>
    <cellStyle name="Comma 2 3 3 2 3 2 2" xfId="10390"/>
    <cellStyle name="Comma 2 3 3 2 3 2 2 2" xfId="10391"/>
    <cellStyle name="Comma 2 3 3 2 3 2 2 2 2" xfId="10392"/>
    <cellStyle name="Comma 2 3 3 2 3 2 2 2 3" xfId="10393"/>
    <cellStyle name="Comma 2 3 3 2 3 2 2 3" xfId="10394"/>
    <cellStyle name="Comma 2 3 3 2 3 2 2 4" xfId="10395"/>
    <cellStyle name="Comma 2 3 3 2 3 2 3" xfId="10396"/>
    <cellStyle name="Comma 2 3 3 2 3 2 3 2" xfId="10397"/>
    <cellStyle name="Comma 2 3 3 2 3 2 3 3" xfId="10398"/>
    <cellStyle name="Comma 2 3 3 2 3 2 4" xfId="10399"/>
    <cellStyle name="Comma 2 3 3 2 3 2 5" xfId="10400"/>
    <cellStyle name="Comma 2 3 3 2 3 3" xfId="10401"/>
    <cellStyle name="Comma 2 3 3 2 3 3 2" xfId="10402"/>
    <cellStyle name="Comma 2 3 3 2 3 3 2 2" xfId="10403"/>
    <cellStyle name="Comma 2 3 3 2 3 3 2 3" xfId="10404"/>
    <cellStyle name="Comma 2 3 3 2 3 3 3" xfId="10405"/>
    <cellStyle name="Comma 2 3 3 2 3 3 4" xfId="10406"/>
    <cellStyle name="Comma 2 3 3 2 3 4" xfId="10407"/>
    <cellStyle name="Comma 2 3 3 2 3 4 2" xfId="10408"/>
    <cellStyle name="Comma 2 3 3 2 3 4 3" xfId="10409"/>
    <cellStyle name="Comma 2 3 3 2 3 5" xfId="10410"/>
    <cellStyle name="Comma 2 3 3 2 3 5 2" xfId="10411"/>
    <cellStyle name="Comma 2 3 3 2 3 6" xfId="10412"/>
    <cellStyle name="Comma 2 3 3 2 3 7" xfId="10413"/>
    <cellStyle name="Comma 2 3 3 2 3 8" xfId="10414"/>
    <cellStyle name="Comma 2 3 3 2 3 9" xfId="10415"/>
    <cellStyle name="Comma 2 3 3 2 4" xfId="10416"/>
    <cellStyle name="Comma 2 3 3 2 4 2" xfId="10417"/>
    <cellStyle name="Comma 2 3 3 2 4 2 2" xfId="10418"/>
    <cellStyle name="Comma 2 3 3 2 4 2 2 2" xfId="10419"/>
    <cellStyle name="Comma 2 3 3 2 4 2 2 2 2" xfId="10420"/>
    <cellStyle name="Comma 2 3 3 2 4 2 2 2 3" xfId="10421"/>
    <cellStyle name="Comma 2 3 3 2 4 2 2 3" xfId="10422"/>
    <cellStyle name="Comma 2 3 3 2 4 2 2 4" xfId="10423"/>
    <cellStyle name="Comma 2 3 3 2 4 2 3" xfId="10424"/>
    <cellStyle name="Comma 2 3 3 2 4 2 3 2" xfId="10425"/>
    <cellStyle name="Comma 2 3 3 2 4 2 3 3" xfId="10426"/>
    <cellStyle name="Comma 2 3 3 2 4 2 4" xfId="10427"/>
    <cellStyle name="Comma 2 3 3 2 4 2 5" xfId="10428"/>
    <cellStyle name="Comma 2 3 3 2 4 3" xfId="10429"/>
    <cellStyle name="Comma 2 3 3 2 4 3 2" xfId="10430"/>
    <cellStyle name="Comma 2 3 3 2 4 3 2 2" xfId="10431"/>
    <cellStyle name="Comma 2 3 3 2 4 3 2 3" xfId="10432"/>
    <cellStyle name="Comma 2 3 3 2 4 3 3" xfId="10433"/>
    <cellStyle name="Comma 2 3 3 2 4 3 4" xfId="10434"/>
    <cellStyle name="Comma 2 3 3 2 4 4" xfId="10435"/>
    <cellStyle name="Comma 2 3 3 2 4 4 2" xfId="10436"/>
    <cellStyle name="Comma 2 3 3 2 4 4 3" xfId="10437"/>
    <cellStyle name="Comma 2 3 3 2 4 5" xfId="10438"/>
    <cellStyle name="Comma 2 3 3 2 4 6" xfId="10439"/>
    <cellStyle name="Comma 2 3 3 2 5" xfId="10440"/>
    <cellStyle name="Comma 2 3 3 2 5 2" xfId="10441"/>
    <cellStyle name="Comma 2 3 3 2 5 2 2" xfId="10442"/>
    <cellStyle name="Comma 2 3 3 2 5 2 2 2" xfId="10443"/>
    <cellStyle name="Comma 2 3 3 2 5 2 2 3" xfId="10444"/>
    <cellStyle name="Comma 2 3 3 2 5 2 3" xfId="10445"/>
    <cellStyle name="Comma 2 3 3 2 5 2 4" xfId="10446"/>
    <cellStyle name="Comma 2 3 3 2 5 3" xfId="10447"/>
    <cellStyle name="Comma 2 3 3 2 5 3 2" xfId="10448"/>
    <cellStyle name="Comma 2 3 3 2 5 3 3" xfId="10449"/>
    <cellStyle name="Comma 2 3 3 2 5 4" xfId="10450"/>
    <cellStyle name="Comma 2 3 3 2 5 5" xfId="10451"/>
    <cellStyle name="Comma 2 3 3 2 6" xfId="10452"/>
    <cellStyle name="Comma 2 3 3 2 6 2" xfId="10453"/>
    <cellStyle name="Comma 2 3 3 2 6 2 2" xfId="10454"/>
    <cellStyle name="Comma 2 3 3 2 6 2 2 2" xfId="10455"/>
    <cellStyle name="Comma 2 3 3 2 6 2 2 3" xfId="10456"/>
    <cellStyle name="Comma 2 3 3 2 6 2 3" xfId="10457"/>
    <cellStyle name="Comma 2 3 3 2 6 2 4" xfId="10458"/>
    <cellStyle name="Comma 2 3 3 2 6 3" xfId="10459"/>
    <cellStyle name="Comma 2 3 3 2 6 3 2" xfId="10460"/>
    <cellStyle name="Comma 2 3 3 2 6 3 3" xfId="10461"/>
    <cellStyle name="Comma 2 3 3 2 6 4" xfId="10462"/>
    <cellStyle name="Comma 2 3 3 2 6 5" xfId="10463"/>
    <cellStyle name="Comma 2 3 3 2 7" xfId="10464"/>
    <cellStyle name="Comma 2 3 3 2 7 2" xfId="10465"/>
    <cellStyle name="Comma 2 3 3 2 7 2 2" xfId="10466"/>
    <cellStyle name="Comma 2 3 3 2 7 2 3" xfId="10467"/>
    <cellStyle name="Comma 2 3 3 2 7 3" xfId="10468"/>
    <cellStyle name="Comma 2 3 3 2 7 4" xfId="10469"/>
    <cellStyle name="Comma 2 3 3 2 8" xfId="10470"/>
    <cellStyle name="Comma 2 3 3 2 8 2" xfId="10471"/>
    <cellStyle name="Comma 2 3 3 2 8 2 2" xfId="10472"/>
    <cellStyle name="Comma 2 3 3 2 8 2 3" xfId="10473"/>
    <cellStyle name="Comma 2 3 3 2 8 3" xfId="10474"/>
    <cellStyle name="Comma 2 3 3 2 8 4" xfId="10475"/>
    <cellStyle name="Comma 2 3 3 2 9" xfId="10476"/>
    <cellStyle name="Comma 2 3 3 2 9 2" xfId="10477"/>
    <cellStyle name="Comma 2 3 3 2 9 3" xfId="10478"/>
    <cellStyle name="Comma 2 3 3 3" xfId="10479"/>
    <cellStyle name="Comma 2 3 3 3 10" xfId="10480"/>
    <cellStyle name="Comma 2 3 3 3 2" xfId="10481"/>
    <cellStyle name="Comma 2 3 3 3 2 2" xfId="10482"/>
    <cellStyle name="Comma 2 3 3 3 2 2 2" xfId="10483"/>
    <cellStyle name="Comma 2 3 3 3 2 2 2 2" xfId="10484"/>
    <cellStyle name="Comma 2 3 3 3 2 2 2 2 2" xfId="10485"/>
    <cellStyle name="Comma 2 3 3 3 2 2 2 2 3" xfId="10486"/>
    <cellStyle name="Comma 2 3 3 3 2 2 2 3" xfId="10487"/>
    <cellStyle name="Comma 2 3 3 3 2 2 2 4" xfId="10488"/>
    <cellStyle name="Comma 2 3 3 3 2 2 3" xfId="10489"/>
    <cellStyle name="Comma 2 3 3 3 2 2 3 2" xfId="10490"/>
    <cellStyle name="Comma 2 3 3 3 2 2 3 3" xfId="10491"/>
    <cellStyle name="Comma 2 3 3 3 2 2 4" xfId="10492"/>
    <cellStyle name="Comma 2 3 3 3 2 2 5" xfId="10493"/>
    <cellStyle name="Comma 2 3 3 3 2 3" xfId="10494"/>
    <cellStyle name="Comma 2 3 3 3 2 3 2" xfId="10495"/>
    <cellStyle name="Comma 2 3 3 3 2 3 2 2" xfId="10496"/>
    <cellStyle name="Comma 2 3 3 3 2 3 2 3" xfId="10497"/>
    <cellStyle name="Comma 2 3 3 3 2 3 3" xfId="10498"/>
    <cellStyle name="Comma 2 3 3 3 2 3 4" xfId="10499"/>
    <cellStyle name="Comma 2 3 3 3 2 4" xfId="10500"/>
    <cellStyle name="Comma 2 3 3 3 2 4 2" xfId="10501"/>
    <cellStyle name="Comma 2 3 3 3 2 4 3" xfId="10502"/>
    <cellStyle name="Comma 2 3 3 3 2 5" xfId="10503"/>
    <cellStyle name="Comma 2 3 3 3 2 5 2" xfId="10504"/>
    <cellStyle name="Comma 2 3 3 3 2 6" xfId="10505"/>
    <cellStyle name="Comma 2 3 3 3 2 7" xfId="10506"/>
    <cellStyle name="Comma 2 3 3 3 2 8" xfId="10507"/>
    <cellStyle name="Comma 2 3 3 3 2 9" xfId="10508"/>
    <cellStyle name="Comma 2 3 3 3 3" xfId="10509"/>
    <cellStyle name="Comma 2 3 3 3 3 2" xfId="10510"/>
    <cellStyle name="Comma 2 3 3 3 3 2 2" xfId="10511"/>
    <cellStyle name="Comma 2 3 3 3 3 2 2 2" xfId="10512"/>
    <cellStyle name="Comma 2 3 3 3 3 2 2 3" xfId="10513"/>
    <cellStyle name="Comma 2 3 3 3 3 2 3" xfId="10514"/>
    <cellStyle name="Comma 2 3 3 3 3 2 4" xfId="10515"/>
    <cellStyle name="Comma 2 3 3 3 3 3" xfId="10516"/>
    <cellStyle name="Comma 2 3 3 3 3 3 2" xfId="10517"/>
    <cellStyle name="Comma 2 3 3 3 3 3 3" xfId="10518"/>
    <cellStyle name="Comma 2 3 3 3 3 4" xfId="10519"/>
    <cellStyle name="Comma 2 3 3 3 3 5" xfId="10520"/>
    <cellStyle name="Comma 2 3 3 3 4" xfId="10521"/>
    <cellStyle name="Comma 2 3 3 3 4 2" xfId="10522"/>
    <cellStyle name="Comma 2 3 3 3 4 2 2" xfId="10523"/>
    <cellStyle name="Comma 2 3 3 3 4 2 3" xfId="10524"/>
    <cellStyle name="Comma 2 3 3 3 4 3" xfId="10525"/>
    <cellStyle name="Comma 2 3 3 3 4 4" xfId="10526"/>
    <cellStyle name="Comma 2 3 3 3 5" xfId="10527"/>
    <cellStyle name="Comma 2 3 3 3 5 2" xfId="10528"/>
    <cellStyle name="Comma 2 3 3 3 5 3" xfId="10529"/>
    <cellStyle name="Comma 2 3 3 3 6" xfId="10530"/>
    <cellStyle name="Comma 2 3 3 3 6 2" xfId="10531"/>
    <cellStyle name="Comma 2 3 3 3 7" xfId="10532"/>
    <cellStyle name="Comma 2 3 3 3 8" xfId="10533"/>
    <cellStyle name="Comma 2 3 3 3 9" xfId="10534"/>
    <cellStyle name="Comma 2 3 3 4" xfId="10535"/>
    <cellStyle name="Comma 2 3 3 4 2" xfId="10536"/>
    <cellStyle name="Comma 2 3 3 4 2 2" xfId="10537"/>
    <cellStyle name="Comma 2 3 3 4 2 2 2" xfId="10538"/>
    <cellStyle name="Comma 2 3 3 4 2 2 2 2" xfId="10539"/>
    <cellStyle name="Comma 2 3 3 4 2 2 2 3" xfId="10540"/>
    <cellStyle name="Comma 2 3 3 4 2 2 3" xfId="10541"/>
    <cellStyle name="Comma 2 3 3 4 2 2 4" xfId="10542"/>
    <cellStyle name="Comma 2 3 3 4 2 3" xfId="10543"/>
    <cellStyle name="Comma 2 3 3 4 2 3 2" xfId="10544"/>
    <cellStyle name="Comma 2 3 3 4 2 3 3" xfId="10545"/>
    <cellStyle name="Comma 2 3 3 4 2 4" xfId="10546"/>
    <cellStyle name="Comma 2 3 3 4 2 5" xfId="10547"/>
    <cellStyle name="Comma 2 3 3 4 3" xfId="10548"/>
    <cellStyle name="Comma 2 3 3 4 3 2" xfId="10549"/>
    <cellStyle name="Comma 2 3 3 4 3 2 2" xfId="10550"/>
    <cellStyle name="Comma 2 3 3 4 3 2 3" xfId="10551"/>
    <cellStyle name="Comma 2 3 3 4 3 3" xfId="10552"/>
    <cellStyle name="Comma 2 3 3 4 3 4" xfId="10553"/>
    <cellStyle name="Comma 2 3 3 4 4" xfId="10554"/>
    <cellStyle name="Comma 2 3 3 4 4 2" xfId="10555"/>
    <cellStyle name="Comma 2 3 3 4 4 3" xfId="10556"/>
    <cellStyle name="Comma 2 3 3 4 5" xfId="10557"/>
    <cellStyle name="Comma 2 3 3 4 5 2" xfId="10558"/>
    <cellStyle name="Comma 2 3 3 4 6" xfId="10559"/>
    <cellStyle name="Comma 2 3 3 4 7" xfId="10560"/>
    <cellStyle name="Comma 2 3 3 4 8" xfId="10561"/>
    <cellStyle name="Comma 2 3 3 4 9" xfId="10562"/>
    <cellStyle name="Comma 2 3 3 5" xfId="10563"/>
    <cellStyle name="Comma 2 3 3 5 2" xfId="10564"/>
    <cellStyle name="Comma 2 3 3 5 2 2" xfId="10565"/>
    <cellStyle name="Comma 2 3 3 5 2 2 2" xfId="10566"/>
    <cellStyle name="Comma 2 3 3 5 2 2 2 2" xfId="10567"/>
    <cellStyle name="Comma 2 3 3 5 2 2 2 3" xfId="10568"/>
    <cellStyle name="Comma 2 3 3 5 2 2 3" xfId="10569"/>
    <cellStyle name="Comma 2 3 3 5 2 2 4" xfId="10570"/>
    <cellStyle name="Comma 2 3 3 5 2 3" xfId="10571"/>
    <cellStyle name="Comma 2 3 3 5 2 3 2" xfId="10572"/>
    <cellStyle name="Comma 2 3 3 5 2 3 3" xfId="10573"/>
    <cellStyle name="Comma 2 3 3 5 2 4" xfId="10574"/>
    <cellStyle name="Comma 2 3 3 5 2 5" xfId="10575"/>
    <cellStyle name="Comma 2 3 3 5 3" xfId="10576"/>
    <cellStyle name="Comma 2 3 3 5 3 2" xfId="10577"/>
    <cellStyle name="Comma 2 3 3 5 3 2 2" xfId="10578"/>
    <cellStyle name="Comma 2 3 3 5 3 2 3" xfId="10579"/>
    <cellStyle name="Comma 2 3 3 5 3 3" xfId="10580"/>
    <cellStyle name="Comma 2 3 3 5 3 4" xfId="10581"/>
    <cellStyle name="Comma 2 3 3 5 4" xfId="10582"/>
    <cellStyle name="Comma 2 3 3 5 4 2" xfId="10583"/>
    <cellStyle name="Comma 2 3 3 5 4 3" xfId="10584"/>
    <cellStyle name="Comma 2 3 3 5 5" xfId="10585"/>
    <cellStyle name="Comma 2 3 3 5 6" xfId="10586"/>
    <cellStyle name="Comma 2 3 3 6" xfId="10587"/>
    <cellStyle name="Comma 2 3 3 6 2" xfId="10588"/>
    <cellStyle name="Comma 2 3 3 6 2 2" xfId="10589"/>
    <cellStyle name="Comma 2 3 3 6 2 2 2" xfId="10590"/>
    <cellStyle name="Comma 2 3 3 6 2 2 3" xfId="10591"/>
    <cellStyle name="Comma 2 3 3 6 2 3" xfId="10592"/>
    <cellStyle name="Comma 2 3 3 6 2 4" xfId="10593"/>
    <cellStyle name="Comma 2 3 3 6 3" xfId="10594"/>
    <cellStyle name="Comma 2 3 3 6 3 2" xfId="10595"/>
    <cellStyle name="Comma 2 3 3 6 3 3" xfId="10596"/>
    <cellStyle name="Comma 2 3 3 6 4" xfId="10597"/>
    <cellStyle name="Comma 2 3 3 6 5" xfId="10598"/>
    <cellStyle name="Comma 2 3 3 7" xfId="10599"/>
    <cellStyle name="Comma 2 3 3 7 2" xfId="10600"/>
    <cellStyle name="Comma 2 3 3 7 2 2" xfId="10601"/>
    <cellStyle name="Comma 2 3 3 7 2 2 2" xfId="10602"/>
    <cellStyle name="Comma 2 3 3 7 2 2 3" xfId="10603"/>
    <cellStyle name="Comma 2 3 3 7 2 3" xfId="10604"/>
    <cellStyle name="Comma 2 3 3 7 2 4" xfId="10605"/>
    <cellStyle name="Comma 2 3 3 7 3" xfId="10606"/>
    <cellStyle name="Comma 2 3 3 7 3 2" xfId="10607"/>
    <cellStyle name="Comma 2 3 3 7 3 3" xfId="10608"/>
    <cellStyle name="Comma 2 3 3 7 4" xfId="10609"/>
    <cellStyle name="Comma 2 3 3 7 5" xfId="10610"/>
    <cellStyle name="Comma 2 3 3 8" xfId="10611"/>
    <cellStyle name="Comma 2 3 3 8 2" xfId="10612"/>
    <cellStyle name="Comma 2 3 3 8 2 2" xfId="10613"/>
    <cellStyle name="Comma 2 3 3 8 2 3" xfId="10614"/>
    <cellStyle name="Comma 2 3 3 8 3" xfId="10615"/>
    <cellStyle name="Comma 2 3 3 8 4" xfId="10616"/>
    <cellStyle name="Comma 2 3 3 9" xfId="10617"/>
    <cellStyle name="Comma 2 3 3 9 2" xfId="10618"/>
    <cellStyle name="Comma 2 3 3 9 2 2" xfId="10619"/>
    <cellStyle name="Comma 2 3 3 9 2 3" xfId="10620"/>
    <cellStyle name="Comma 2 3 3 9 3" xfId="10621"/>
    <cellStyle name="Comma 2 3 3 9 4" xfId="10622"/>
    <cellStyle name="Comma 2 3 4" xfId="10623"/>
    <cellStyle name="Comma 2 3 4 10" xfId="10624"/>
    <cellStyle name="Comma 2 3 4 10 2" xfId="10625"/>
    <cellStyle name="Comma 2 3 4 10 2 2" xfId="10626"/>
    <cellStyle name="Comma 2 3 4 10 2 3" xfId="10627"/>
    <cellStyle name="Comma 2 3 4 10 3" xfId="10628"/>
    <cellStyle name="Comma 2 3 4 10 4" xfId="10629"/>
    <cellStyle name="Comma 2 3 4 11" xfId="10630"/>
    <cellStyle name="Comma 2 3 4 11 2" xfId="10631"/>
    <cellStyle name="Comma 2 3 4 11 3" xfId="10632"/>
    <cellStyle name="Comma 2 3 4 12" xfId="10633"/>
    <cellStyle name="Comma 2 3 4 12 2" xfId="10634"/>
    <cellStyle name="Comma 2 3 4 12 3" xfId="10635"/>
    <cellStyle name="Comma 2 3 4 13" xfId="10636"/>
    <cellStyle name="Comma 2 3 4 13 2" xfId="10637"/>
    <cellStyle name="Comma 2 3 4 13 3" xfId="10638"/>
    <cellStyle name="Comma 2 3 4 14" xfId="10639"/>
    <cellStyle name="Comma 2 3 4 14 2" xfId="10640"/>
    <cellStyle name="Comma 2 3 4 15" xfId="10641"/>
    <cellStyle name="Comma 2 3 4 16" xfId="10642"/>
    <cellStyle name="Comma 2 3 4 17" xfId="10643"/>
    <cellStyle name="Comma 2 3 4 18" xfId="10644"/>
    <cellStyle name="Comma 2 3 4 2" xfId="10645"/>
    <cellStyle name="Comma 2 3 4 2 10" xfId="10646"/>
    <cellStyle name="Comma 2 3 4 2 11" xfId="10647"/>
    <cellStyle name="Comma 2 3 4 2 2" xfId="10648"/>
    <cellStyle name="Comma 2 3 4 2 2 10" xfId="10649"/>
    <cellStyle name="Comma 2 3 4 2 2 2" xfId="10650"/>
    <cellStyle name="Comma 2 3 4 2 2 2 2" xfId="10651"/>
    <cellStyle name="Comma 2 3 4 2 2 2 2 2" xfId="10652"/>
    <cellStyle name="Comma 2 3 4 2 2 2 2 2 2" xfId="10653"/>
    <cellStyle name="Comma 2 3 4 2 2 2 2 2 2 2" xfId="10654"/>
    <cellStyle name="Comma 2 3 4 2 2 2 2 2 2 3" xfId="10655"/>
    <cellStyle name="Comma 2 3 4 2 2 2 2 2 3" xfId="10656"/>
    <cellStyle name="Comma 2 3 4 2 2 2 2 2 4" xfId="10657"/>
    <cellStyle name="Comma 2 3 4 2 2 2 2 3" xfId="10658"/>
    <cellStyle name="Comma 2 3 4 2 2 2 2 3 2" xfId="10659"/>
    <cellStyle name="Comma 2 3 4 2 2 2 2 3 3" xfId="10660"/>
    <cellStyle name="Comma 2 3 4 2 2 2 2 4" xfId="10661"/>
    <cellStyle name="Comma 2 3 4 2 2 2 2 5" xfId="10662"/>
    <cellStyle name="Comma 2 3 4 2 2 2 3" xfId="10663"/>
    <cellStyle name="Comma 2 3 4 2 2 2 3 2" xfId="10664"/>
    <cellStyle name="Comma 2 3 4 2 2 2 3 2 2" xfId="10665"/>
    <cellStyle name="Comma 2 3 4 2 2 2 3 2 3" xfId="10666"/>
    <cellStyle name="Comma 2 3 4 2 2 2 3 3" xfId="10667"/>
    <cellStyle name="Comma 2 3 4 2 2 2 3 4" xfId="10668"/>
    <cellStyle name="Comma 2 3 4 2 2 2 4" xfId="10669"/>
    <cellStyle name="Comma 2 3 4 2 2 2 4 2" xfId="10670"/>
    <cellStyle name="Comma 2 3 4 2 2 2 4 3" xfId="10671"/>
    <cellStyle name="Comma 2 3 4 2 2 2 5" xfId="10672"/>
    <cellStyle name="Comma 2 3 4 2 2 2 5 2" xfId="10673"/>
    <cellStyle name="Comma 2 3 4 2 2 2 6" xfId="10674"/>
    <cellStyle name="Comma 2 3 4 2 2 2 7" xfId="10675"/>
    <cellStyle name="Comma 2 3 4 2 2 2 8" xfId="10676"/>
    <cellStyle name="Comma 2 3 4 2 2 2 9" xfId="10677"/>
    <cellStyle name="Comma 2 3 4 2 2 3" xfId="10678"/>
    <cellStyle name="Comma 2 3 4 2 2 3 2" xfId="10679"/>
    <cellStyle name="Comma 2 3 4 2 2 3 2 2" xfId="10680"/>
    <cellStyle name="Comma 2 3 4 2 2 3 2 2 2" xfId="10681"/>
    <cellStyle name="Comma 2 3 4 2 2 3 2 2 3" xfId="10682"/>
    <cellStyle name="Comma 2 3 4 2 2 3 2 3" xfId="10683"/>
    <cellStyle name="Comma 2 3 4 2 2 3 2 4" xfId="10684"/>
    <cellStyle name="Comma 2 3 4 2 2 3 3" xfId="10685"/>
    <cellStyle name="Comma 2 3 4 2 2 3 3 2" xfId="10686"/>
    <cellStyle name="Comma 2 3 4 2 2 3 3 3" xfId="10687"/>
    <cellStyle name="Comma 2 3 4 2 2 3 4" xfId="10688"/>
    <cellStyle name="Comma 2 3 4 2 2 3 5" xfId="10689"/>
    <cellStyle name="Comma 2 3 4 2 2 4" xfId="10690"/>
    <cellStyle name="Comma 2 3 4 2 2 4 2" xfId="10691"/>
    <cellStyle name="Comma 2 3 4 2 2 4 2 2" xfId="10692"/>
    <cellStyle name="Comma 2 3 4 2 2 4 2 3" xfId="10693"/>
    <cellStyle name="Comma 2 3 4 2 2 4 3" xfId="10694"/>
    <cellStyle name="Comma 2 3 4 2 2 4 4" xfId="10695"/>
    <cellStyle name="Comma 2 3 4 2 2 5" xfId="10696"/>
    <cellStyle name="Comma 2 3 4 2 2 5 2" xfId="10697"/>
    <cellStyle name="Comma 2 3 4 2 2 5 3" xfId="10698"/>
    <cellStyle name="Comma 2 3 4 2 2 6" xfId="10699"/>
    <cellStyle name="Comma 2 3 4 2 2 6 2" xfId="10700"/>
    <cellStyle name="Comma 2 3 4 2 2 7" xfId="10701"/>
    <cellStyle name="Comma 2 3 4 2 2 8" xfId="10702"/>
    <cellStyle name="Comma 2 3 4 2 2 9" xfId="10703"/>
    <cellStyle name="Comma 2 3 4 2 3" xfId="10704"/>
    <cellStyle name="Comma 2 3 4 2 3 2" xfId="10705"/>
    <cellStyle name="Comma 2 3 4 2 3 2 2" xfId="10706"/>
    <cellStyle name="Comma 2 3 4 2 3 2 2 2" xfId="10707"/>
    <cellStyle name="Comma 2 3 4 2 3 2 2 2 2" xfId="10708"/>
    <cellStyle name="Comma 2 3 4 2 3 2 2 2 3" xfId="10709"/>
    <cellStyle name="Comma 2 3 4 2 3 2 2 3" xfId="10710"/>
    <cellStyle name="Comma 2 3 4 2 3 2 2 4" xfId="10711"/>
    <cellStyle name="Comma 2 3 4 2 3 2 3" xfId="10712"/>
    <cellStyle name="Comma 2 3 4 2 3 2 3 2" xfId="10713"/>
    <cellStyle name="Comma 2 3 4 2 3 2 3 3" xfId="10714"/>
    <cellStyle name="Comma 2 3 4 2 3 2 4" xfId="10715"/>
    <cellStyle name="Comma 2 3 4 2 3 2 5" xfId="10716"/>
    <cellStyle name="Comma 2 3 4 2 3 3" xfId="10717"/>
    <cellStyle name="Comma 2 3 4 2 3 3 2" xfId="10718"/>
    <cellStyle name="Comma 2 3 4 2 3 3 2 2" xfId="10719"/>
    <cellStyle name="Comma 2 3 4 2 3 3 2 3" xfId="10720"/>
    <cellStyle name="Comma 2 3 4 2 3 3 3" xfId="10721"/>
    <cellStyle name="Comma 2 3 4 2 3 3 4" xfId="10722"/>
    <cellStyle name="Comma 2 3 4 2 3 4" xfId="10723"/>
    <cellStyle name="Comma 2 3 4 2 3 4 2" xfId="10724"/>
    <cellStyle name="Comma 2 3 4 2 3 4 3" xfId="10725"/>
    <cellStyle name="Comma 2 3 4 2 3 5" xfId="10726"/>
    <cellStyle name="Comma 2 3 4 2 3 5 2" xfId="10727"/>
    <cellStyle name="Comma 2 3 4 2 3 6" xfId="10728"/>
    <cellStyle name="Comma 2 3 4 2 3 7" xfId="10729"/>
    <cellStyle name="Comma 2 3 4 2 3 8" xfId="10730"/>
    <cellStyle name="Comma 2 3 4 2 3 9" xfId="10731"/>
    <cellStyle name="Comma 2 3 4 2 4" xfId="10732"/>
    <cellStyle name="Comma 2 3 4 2 4 2" xfId="10733"/>
    <cellStyle name="Comma 2 3 4 2 4 2 2" xfId="10734"/>
    <cellStyle name="Comma 2 3 4 2 4 2 2 2" xfId="10735"/>
    <cellStyle name="Comma 2 3 4 2 4 2 2 3" xfId="10736"/>
    <cellStyle name="Comma 2 3 4 2 4 2 3" xfId="10737"/>
    <cellStyle name="Comma 2 3 4 2 4 2 4" xfId="10738"/>
    <cellStyle name="Comma 2 3 4 2 4 3" xfId="10739"/>
    <cellStyle name="Comma 2 3 4 2 4 3 2" xfId="10740"/>
    <cellStyle name="Comma 2 3 4 2 4 3 3" xfId="10741"/>
    <cellStyle name="Comma 2 3 4 2 4 4" xfId="10742"/>
    <cellStyle name="Comma 2 3 4 2 4 5" xfId="10743"/>
    <cellStyle name="Comma 2 3 4 2 5" xfId="10744"/>
    <cellStyle name="Comma 2 3 4 2 5 2" xfId="10745"/>
    <cellStyle name="Comma 2 3 4 2 5 2 2" xfId="10746"/>
    <cellStyle name="Comma 2 3 4 2 5 2 3" xfId="10747"/>
    <cellStyle name="Comma 2 3 4 2 5 3" xfId="10748"/>
    <cellStyle name="Comma 2 3 4 2 5 4" xfId="10749"/>
    <cellStyle name="Comma 2 3 4 2 6" xfId="10750"/>
    <cellStyle name="Comma 2 3 4 2 6 2" xfId="10751"/>
    <cellStyle name="Comma 2 3 4 2 6 3" xfId="10752"/>
    <cellStyle name="Comma 2 3 4 2 7" xfId="10753"/>
    <cellStyle name="Comma 2 3 4 2 7 2" xfId="10754"/>
    <cellStyle name="Comma 2 3 4 2 8" xfId="10755"/>
    <cellStyle name="Comma 2 3 4 2 9" xfId="10756"/>
    <cellStyle name="Comma 2 3 4 3" xfId="10757"/>
    <cellStyle name="Comma 2 3 4 3 10" xfId="10758"/>
    <cellStyle name="Comma 2 3 4 3 11" xfId="10759"/>
    <cellStyle name="Comma 2 3 4 3 12" xfId="10760"/>
    <cellStyle name="Comma 2 3 4 3 2" xfId="10761"/>
    <cellStyle name="Comma 2 3 4 3 2 10" xfId="10762"/>
    <cellStyle name="Comma 2 3 4 3 2 2" xfId="10763"/>
    <cellStyle name="Comma 2 3 4 3 2 2 2" xfId="10764"/>
    <cellStyle name="Comma 2 3 4 3 2 2 2 2" xfId="10765"/>
    <cellStyle name="Comma 2 3 4 3 2 2 2 2 2" xfId="10766"/>
    <cellStyle name="Comma 2 3 4 3 2 2 2 2 2 2" xfId="10767"/>
    <cellStyle name="Comma 2 3 4 3 2 2 2 2 2 3" xfId="10768"/>
    <cellStyle name="Comma 2 3 4 3 2 2 2 2 3" xfId="10769"/>
    <cellStyle name="Comma 2 3 4 3 2 2 2 2 4" xfId="10770"/>
    <cellStyle name="Comma 2 3 4 3 2 2 2 3" xfId="10771"/>
    <cellStyle name="Comma 2 3 4 3 2 2 2 3 2" xfId="10772"/>
    <cellStyle name="Comma 2 3 4 3 2 2 2 3 3" xfId="10773"/>
    <cellStyle name="Comma 2 3 4 3 2 2 2 4" xfId="10774"/>
    <cellStyle name="Comma 2 3 4 3 2 2 2 5" xfId="10775"/>
    <cellStyle name="Comma 2 3 4 3 2 2 3" xfId="10776"/>
    <cellStyle name="Comma 2 3 4 3 2 2 3 2" xfId="10777"/>
    <cellStyle name="Comma 2 3 4 3 2 2 3 2 2" xfId="10778"/>
    <cellStyle name="Comma 2 3 4 3 2 2 3 2 3" xfId="10779"/>
    <cellStyle name="Comma 2 3 4 3 2 2 3 3" xfId="10780"/>
    <cellStyle name="Comma 2 3 4 3 2 2 3 4" xfId="10781"/>
    <cellStyle name="Comma 2 3 4 3 2 2 4" xfId="10782"/>
    <cellStyle name="Comma 2 3 4 3 2 2 4 2" xfId="10783"/>
    <cellStyle name="Comma 2 3 4 3 2 2 4 3" xfId="10784"/>
    <cellStyle name="Comma 2 3 4 3 2 2 5" xfId="10785"/>
    <cellStyle name="Comma 2 3 4 3 2 2 5 2" xfId="10786"/>
    <cellStyle name="Comma 2 3 4 3 2 2 6" xfId="10787"/>
    <cellStyle name="Comma 2 3 4 3 2 2 7" xfId="10788"/>
    <cellStyle name="Comma 2 3 4 3 2 2 8" xfId="10789"/>
    <cellStyle name="Comma 2 3 4 3 2 2 9" xfId="10790"/>
    <cellStyle name="Comma 2 3 4 3 2 3" xfId="10791"/>
    <cellStyle name="Comma 2 3 4 3 2 3 2" xfId="10792"/>
    <cellStyle name="Comma 2 3 4 3 2 3 2 2" xfId="10793"/>
    <cellStyle name="Comma 2 3 4 3 2 3 2 2 2" xfId="10794"/>
    <cellStyle name="Comma 2 3 4 3 2 3 2 2 3" xfId="10795"/>
    <cellStyle name="Comma 2 3 4 3 2 3 2 3" xfId="10796"/>
    <cellStyle name="Comma 2 3 4 3 2 3 2 4" xfId="10797"/>
    <cellStyle name="Comma 2 3 4 3 2 3 3" xfId="10798"/>
    <cellStyle name="Comma 2 3 4 3 2 3 3 2" xfId="10799"/>
    <cellStyle name="Comma 2 3 4 3 2 3 3 3" xfId="10800"/>
    <cellStyle name="Comma 2 3 4 3 2 3 4" xfId="10801"/>
    <cellStyle name="Comma 2 3 4 3 2 3 4 2" xfId="10802"/>
    <cellStyle name="Comma 2 3 4 3 2 3 5" xfId="10803"/>
    <cellStyle name="Comma 2 3 4 3 2 3 6" xfId="10804"/>
    <cellStyle name="Comma 2 3 4 3 2 3 7" xfId="10805"/>
    <cellStyle name="Comma 2 3 4 3 2 3 8" xfId="10806"/>
    <cellStyle name="Comma 2 3 4 3 2 4" xfId="10807"/>
    <cellStyle name="Comma 2 3 4 3 2 4 2" xfId="10808"/>
    <cellStyle name="Comma 2 3 4 3 2 4 2 2" xfId="10809"/>
    <cellStyle name="Comma 2 3 4 3 2 4 2 3" xfId="10810"/>
    <cellStyle name="Comma 2 3 4 3 2 4 3" xfId="10811"/>
    <cellStyle name="Comma 2 3 4 3 2 4 4" xfId="10812"/>
    <cellStyle name="Comma 2 3 4 3 2 5" xfId="10813"/>
    <cellStyle name="Comma 2 3 4 3 2 5 2" xfId="10814"/>
    <cellStyle name="Comma 2 3 4 3 2 5 3" xfId="10815"/>
    <cellStyle name="Comma 2 3 4 3 2 6" xfId="10816"/>
    <cellStyle name="Comma 2 3 4 3 2 6 2" xfId="10817"/>
    <cellStyle name="Comma 2 3 4 3 2 7" xfId="10818"/>
    <cellStyle name="Comma 2 3 4 3 2 8" xfId="10819"/>
    <cellStyle name="Comma 2 3 4 3 2 9" xfId="10820"/>
    <cellStyle name="Comma 2 3 4 3 3" xfId="10821"/>
    <cellStyle name="Comma 2 3 4 3 3 10" xfId="10822"/>
    <cellStyle name="Comma 2 3 4 3 3 2" xfId="10823"/>
    <cellStyle name="Comma 2 3 4 3 3 2 2" xfId="10824"/>
    <cellStyle name="Comma 2 3 4 3 3 2 2 2" xfId="10825"/>
    <cellStyle name="Comma 2 3 4 3 3 2 2 2 2" xfId="10826"/>
    <cellStyle name="Comma 2 3 4 3 3 2 2 2 2 2" xfId="10827"/>
    <cellStyle name="Comma 2 3 4 3 3 2 2 2 2 3" xfId="10828"/>
    <cellStyle name="Comma 2 3 4 3 3 2 2 2 3" xfId="10829"/>
    <cellStyle name="Comma 2 3 4 3 3 2 2 2 4" xfId="10830"/>
    <cellStyle name="Comma 2 3 4 3 3 2 2 3" xfId="10831"/>
    <cellStyle name="Comma 2 3 4 3 3 2 2 3 2" xfId="10832"/>
    <cellStyle name="Comma 2 3 4 3 3 2 2 3 3" xfId="10833"/>
    <cellStyle name="Comma 2 3 4 3 3 2 2 4" xfId="10834"/>
    <cellStyle name="Comma 2 3 4 3 3 2 2 5" xfId="10835"/>
    <cellStyle name="Comma 2 3 4 3 3 2 3" xfId="10836"/>
    <cellStyle name="Comma 2 3 4 3 3 2 3 2" xfId="10837"/>
    <cellStyle name="Comma 2 3 4 3 3 2 3 2 2" xfId="10838"/>
    <cellStyle name="Comma 2 3 4 3 3 2 3 2 2 2" xfId="10839"/>
    <cellStyle name="Comma 2 3 4 3 3 2 3 2 2 3" xfId="10840"/>
    <cellStyle name="Comma 2 3 4 3 3 2 3 2 3" xfId="10841"/>
    <cellStyle name="Comma 2 3 4 3 3 2 3 2 4" xfId="10842"/>
    <cellStyle name="Comma 2 3 4 3 3 2 3 3" xfId="10843"/>
    <cellStyle name="Comma 2 3 4 3 3 2 3 3 2" xfId="10844"/>
    <cellStyle name="Comma 2 3 4 3 3 2 3 3 3" xfId="10845"/>
    <cellStyle name="Comma 2 3 4 3 3 2 3 4" xfId="10846"/>
    <cellStyle name="Comma 2 3 4 3 3 2 3 5" xfId="10847"/>
    <cellStyle name="Comma 2 3 4 3 3 2 4" xfId="10848"/>
    <cellStyle name="Comma 2 3 4 3 3 2 4 2" xfId="10849"/>
    <cellStyle name="Comma 2 3 4 3 3 2 4 2 2" xfId="10850"/>
    <cellStyle name="Comma 2 3 4 3 3 2 4 2 3" xfId="10851"/>
    <cellStyle name="Comma 2 3 4 3 3 2 4 3" xfId="10852"/>
    <cellStyle name="Comma 2 3 4 3 3 2 4 4" xfId="10853"/>
    <cellStyle name="Comma 2 3 4 3 3 2 5" xfId="10854"/>
    <cellStyle name="Comma 2 3 4 3 3 2 5 2" xfId="10855"/>
    <cellStyle name="Comma 2 3 4 3 3 2 6" xfId="10856"/>
    <cellStyle name="Comma 2 3 4 3 3 2 7" xfId="10857"/>
    <cellStyle name="Comma 2 3 4 3 3 2 8" xfId="10858"/>
    <cellStyle name="Comma 2 3 4 3 3 2 9" xfId="10859"/>
    <cellStyle name="Comma 2 3 4 3 3 3" xfId="10860"/>
    <cellStyle name="Comma 2 3 4 3 3 3 2" xfId="10861"/>
    <cellStyle name="Comma 2 3 4 3 3 3 2 2" xfId="10862"/>
    <cellStyle name="Comma 2 3 4 3 3 3 2 2 2" xfId="10863"/>
    <cellStyle name="Comma 2 3 4 3 3 3 2 2 3" xfId="10864"/>
    <cellStyle name="Comma 2 3 4 3 3 3 2 3" xfId="10865"/>
    <cellStyle name="Comma 2 3 4 3 3 3 2 4" xfId="10866"/>
    <cellStyle name="Comma 2 3 4 3 3 3 3" xfId="10867"/>
    <cellStyle name="Comma 2 3 4 3 3 3 3 2" xfId="10868"/>
    <cellStyle name="Comma 2 3 4 3 3 3 3 3" xfId="10869"/>
    <cellStyle name="Comma 2 3 4 3 3 3 4" xfId="10870"/>
    <cellStyle name="Comma 2 3 4 3 3 3 4 2" xfId="10871"/>
    <cellStyle name="Comma 2 3 4 3 3 3 5" xfId="10872"/>
    <cellStyle name="Comma 2 3 4 3 3 3 6" xfId="10873"/>
    <cellStyle name="Comma 2 3 4 3 3 3 7" xfId="10874"/>
    <cellStyle name="Comma 2 3 4 3 3 3 8" xfId="10875"/>
    <cellStyle name="Comma 2 3 4 3 3 4" xfId="10876"/>
    <cellStyle name="Comma 2 3 4 3 3 4 2" xfId="10877"/>
    <cellStyle name="Comma 2 3 4 3 3 4 2 2" xfId="10878"/>
    <cellStyle name="Comma 2 3 4 3 3 4 2 2 2" xfId="10879"/>
    <cellStyle name="Comma 2 3 4 3 3 4 2 2 3" xfId="10880"/>
    <cellStyle name="Comma 2 3 4 3 3 4 2 3" xfId="10881"/>
    <cellStyle name="Comma 2 3 4 3 3 4 2 4" xfId="10882"/>
    <cellStyle name="Comma 2 3 4 3 3 4 3" xfId="10883"/>
    <cellStyle name="Comma 2 3 4 3 3 4 3 2" xfId="10884"/>
    <cellStyle name="Comma 2 3 4 3 3 4 3 3" xfId="10885"/>
    <cellStyle name="Comma 2 3 4 3 3 4 4" xfId="10886"/>
    <cellStyle name="Comma 2 3 4 3 3 4 5" xfId="10887"/>
    <cellStyle name="Comma 2 3 4 3 3 5" xfId="10888"/>
    <cellStyle name="Comma 2 3 4 3 3 5 2" xfId="10889"/>
    <cellStyle name="Comma 2 3 4 3 3 5 2 2" xfId="10890"/>
    <cellStyle name="Comma 2 3 4 3 3 5 2 3" xfId="10891"/>
    <cellStyle name="Comma 2 3 4 3 3 5 3" xfId="10892"/>
    <cellStyle name="Comma 2 3 4 3 3 5 4" xfId="10893"/>
    <cellStyle name="Comma 2 3 4 3 3 6" xfId="10894"/>
    <cellStyle name="Comma 2 3 4 3 3 6 2" xfId="10895"/>
    <cellStyle name="Comma 2 3 4 3 3 7" xfId="10896"/>
    <cellStyle name="Comma 2 3 4 3 3 8" xfId="10897"/>
    <cellStyle name="Comma 2 3 4 3 3 9" xfId="10898"/>
    <cellStyle name="Comma 2 3 4 3 4" xfId="10899"/>
    <cellStyle name="Comma 2 3 4 3 4 2" xfId="10900"/>
    <cellStyle name="Comma 2 3 4 3 4 2 2" xfId="10901"/>
    <cellStyle name="Comma 2 3 4 3 4 2 2 2" xfId="10902"/>
    <cellStyle name="Comma 2 3 4 3 4 2 2 2 2" xfId="10903"/>
    <cellStyle name="Comma 2 3 4 3 4 2 2 2 3" xfId="10904"/>
    <cellStyle name="Comma 2 3 4 3 4 2 2 3" xfId="10905"/>
    <cellStyle name="Comma 2 3 4 3 4 2 2 4" xfId="10906"/>
    <cellStyle name="Comma 2 3 4 3 4 2 3" xfId="10907"/>
    <cellStyle name="Comma 2 3 4 3 4 2 3 2" xfId="10908"/>
    <cellStyle name="Comma 2 3 4 3 4 2 3 3" xfId="10909"/>
    <cellStyle name="Comma 2 3 4 3 4 2 4" xfId="10910"/>
    <cellStyle name="Comma 2 3 4 3 4 2 5" xfId="10911"/>
    <cellStyle name="Comma 2 3 4 3 4 3" xfId="10912"/>
    <cellStyle name="Comma 2 3 4 3 4 3 2" xfId="10913"/>
    <cellStyle name="Comma 2 3 4 3 4 3 2 2" xfId="10914"/>
    <cellStyle name="Comma 2 3 4 3 4 3 2 3" xfId="10915"/>
    <cellStyle name="Comma 2 3 4 3 4 3 3" xfId="10916"/>
    <cellStyle name="Comma 2 3 4 3 4 3 4" xfId="10917"/>
    <cellStyle name="Comma 2 3 4 3 4 4" xfId="10918"/>
    <cellStyle name="Comma 2 3 4 3 4 4 2" xfId="10919"/>
    <cellStyle name="Comma 2 3 4 3 4 4 3" xfId="10920"/>
    <cellStyle name="Comma 2 3 4 3 4 5" xfId="10921"/>
    <cellStyle name="Comma 2 3 4 3 4 5 2" xfId="10922"/>
    <cellStyle name="Comma 2 3 4 3 4 6" xfId="10923"/>
    <cellStyle name="Comma 2 3 4 3 4 7" xfId="10924"/>
    <cellStyle name="Comma 2 3 4 3 4 8" xfId="10925"/>
    <cellStyle name="Comma 2 3 4 3 4 9" xfId="10926"/>
    <cellStyle name="Comma 2 3 4 3 5" xfId="10927"/>
    <cellStyle name="Comma 2 3 4 3 5 2" xfId="10928"/>
    <cellStyle name="Comma 2 3 4 3 5 2 2" xfId="10929"/>
    <cellStyle name="Comma 2 3 4 3 5 2 2 2" xfId="10930"/>
    <cellStyle name="Comma 2 3 4 3 5 2 2 3" xfId="10931"/>
    <cellStyle name="Comma 2 3 4 3 5 2 3" xfId="10932"/>
    <cellStyle name="Comma 2 3 4 3 5 2 4" xfId="10933"/>
    <cellStyle name="Comma 2 3 4 3 5 3" xfId="10934"/>
    <cellStyle name="Comma 2 3 4 3 5 3 2" xfId="10935"/>
    <cellStyle name="Comma 2 3 4 3 5 3 3" xfId="10936"/>
    <cellStyle name="Comma 2 3 4 3 5 4" xfId="10937"/>
    <cellStyle name="Comma 2 3 4 3 5 4 2" xfId="10938"/>
    <cellStyle name="Comma 2 3 4 3 5 5" xfId="10939"/>
    <cellStyle name="Comma 2 3 4 3 5 6" xfId="10940"/>
    <cellStyle name="Comma 2 3 4 3 5 7" xfId="10941"/>
    <cellStyle name="Comma 2 3 4 3 5 8" xfId="10942"/>
    <cellStyle name="Comma 2 3 4 3 6" xfId="10943"/>
    <cellStyle name="Comma 2 3 4 3 6 2" xfId="10944"/>
    <cellStyle name="Comma 2 3 4 3 6 2 2" xfId="10945"/>
    <cellStyle name="Comma 2 3 4 3 6 2 3" xfId="10946"/>
    <cellStyle name="Comma 2 3 4 3 6 3" xfId="10947"/>
    <cellStyle name="Comma 2 3 4 3 6 4" xfId="10948"/>
    <cellStyle name="Comma 2 3 4 3 7" xfId="10949"/>
    <cellStyle name="Comma 2 3 4 3 7 2" xfId="10950"/>
    <cellStyle name="Comma 2 3 4 3 7 3" xfId="10951"/>
    <cellStyle name="Comma 2 3 4 3 8" xfId="10952"/>
    <cellStyle name="Comma 2 3 4 3 8 2" xfId="10953"/>
    <cellStyle name="Comma 2 3 4 3 9" xfId="10954"/>
    <cellStyle name="Comma 2 3 4 4" xfId="10955"/>
    <cellStyle name="Comma 2 3 4 4 10" xfId="10956"/>
    <cellStyle name="Comma 2 3 4 4 2" xfId="10957"/>
    <cellStyle name="Comma 2 3 4 4 2 2" xfId="10958"/>
    <cellStyle name="Comma 2 3 4 4 2 2 2" xfId="10959"/>
    <cellStyle name="Comma 2 3 4 4 2 2 2 2" xfId="10960"/>
    <cellStyle name="Comma 2 3 4 4 2 2 2 2 2" xfId="10961"/>
    <cellStyle name="Comma 2 3 4 4 2 2 2 2 3" xfId="10962"/>
    <cellStyle name="Comma 2 3 4 4 2 2 2 3" xfId="10963"/>
    <cellStyle name="Comma 2 3 4 4 2 2 2 4" xfId="10964"/>
    <cellStyle name="Comma 2 3 4 4 2 2 3" xfId="10965"/>
    <cellStyle name="Comma 2 3 4 4 2 2 3 2" xfId="10966"/>
    <cellStyle name="Comma 2 3 4 4 2 2 3 3" xfId="10967"/>
    <cellStyle name="Comma 2 3 4 4 2 2 4" xfId="10968"/>
    <cellStyle name="Comma 2 3 4 4 2 2 5" xfId="10969"/>
    <cellStyle name="Comma 2 3 4 4 2 3" xfId="10970"/>
    <cellStyle name="Comma 2 3 4 4 2 3 2" xfId="10971"/>
    <cellStyle name="Comma 2 3 4 4 2 3 2 2" xfId="10972"/>
    <cellStyle name="Comma 2 3 4 4 2 3 2 3" xfId="10973"/>
    <cellStyle name="Comma 2 3 4 4 2 3 3" xfId="10974"/>
    <cellStyle name="Comma 2 3 4 4 2 3 4" xfId="10975"/>
    <cellStyle name="Comma 2 3 4 4 2 4" xfId="10976"/>
    <cellStyle name="Comma 2 3 4 4 2 4 2" xfId="10977"/>
    <cellStyle name="Comma 2 3 4 4 2 4 3" xfId="10978"/>
    <cellStyle name="Comma 2 3 4 4 2 5" xfId="10979"/>
    <cellStyle name="Comma 2 3 4 4 2 5 2" xfId="10980"/>
    <cellStyle name="Comma 2 3 4 4 2 6" xfId="10981"/>
    <cellStyle name="Comma 2 3 4 4 2 7" xfId="10982"/>
    <cellStyle name="Comma 2 3 4 4 2 8" xfId="10983"/>
    <cellStyle name="Comma 2 3 4 4 2 9" xfId="10984"/>
    <cellStyle name="Comma 2 3 4 4 3" xfId="10985"/>
    <cellStyle name="Comma 2 3 4 4 3 2" xfId="10986"/>
    <cellStyle name="Comma 2 3 4 4 3 2 2" xfId="10987"/>
    <cellStyle name="Comma 2 3 4 4 3 2 2 2" xfId="10988"/>
    <cellStyle name="Comma 2 3 4 4 3 2 2 3" xfId="10989"/>
    <cellStyle name="Comma 2 3 4 4 3 2 3" xfId="10990"/>
    <cellStyle name="Comma 2 3 4 4 3 2 4" xfId="10991"/>
    <cellStyle name="Comma 2 3 4 4 3 3" xfId="10992"/>
    <cellStyle name="Comma 2 3 4 4 3 3 2" xfId="10993"/>
    <cellStyle name="Comma 2 3 4 4 3 3 3" xfId="10994"/>
    <cellStyle name="Comma 2 3 4 4 3 4" xfId="10995"/>
    <cellStyle name="Comma 2 3 4 4 3 5" xfId="10996"/>
    <cellStyle name="Comma 2 3 4 4 4" xfId="10997"/>
    <cellStyle name="Comma 2 3 4 4 4 2" xfId="10998"/>
    <cellStyle name="Comma 2 3 4 4 4 2 2" xfId="10999"/>
    <cellStyle name="Comma 2 3 4 4 4 2 3" xfId="11000"/>
    <cellStyle name="Comma 2 3 4 4 4 3" xfId="11001"/>
    <cellStyle name="Comma 2 3 4 4 4 4" xfId="11002"/>
    <cellStyle name="Comma 2 3 4 4 5" xfId="11003"/>
    <cellStyle name="Comma 2 3 4 4 5 2" xfId="11004"/>
    <cellStyle name="Comma 2 3 4 4 5 3" xfId="11005"/>
    <cellStyle name="Comma 2 3 4 4 6" xfId="11006"/>
    <cellStyle name="Comma 2 3 4 4 6 2" xfId="11007"/>
    <cellStyle name="Comma 2 3 4 4 7" xfId="11008"/>
    <cellStyle name="Comma 2 3 4 4 8" xfId="11009"/>
    <cellStyle name="Comma 2 3 4 4 9" xfId="11010"/>
    <cellStyle name="Comma 2 3 4 5" xfId="11011"/>
    <cellStyle name="Comma 2 3 4 5 2" xfId="11012"/>
    <cellStyle name="Comma 2 3 4 5 2 2" xfId="11013"/>
    <cellStyle name="Comma 2 3 4 5 2 2 2" xfId="11014"/>
    <cellStyle name="Comma 2 3 4 5 2 2 2 2" xfId="11015"/>
    <cellStyle name="Comma 2 3 4 5 2 2 2 3" xfId="11016"/>
    <cellStyle name="Comma 2 3 4 5 2 2 3" xfId="11017"/>
    <cellStyle name="Comma 2 3 4 5 2 2 4" xfId="11018"/>
    <cellStyle name="Comma 2 3 4 5 2 3" xfId="11019"/>
    <cellStyle name="Comma 2 3 4 5 2 3 2" xfId="11020"/>
    <cellStyle name="Comma 2 3 4 5 2 3 3" xfId="11021"/>
    <cellStyle name="Comma 2 3 4 5 2 4" xfId="11022"/>
    <cellStyle name="Comma 2 3 4 5 2 5" xfId="11023"/>
    <cellStyle name="Comma 2 3 4 5 3" xfId="11024"/>
    <cellStyle name="Comma 2 3 4 5 3 2" xfId="11025"/>
    <cellStyle name="Comma 2 3 4 5 3 2 2" xfId="11026"/>
    <cellStyle name="Comma 2 3 4 5 3 2 3" xfId="11027"/>
    <cellStyle name="Comma 2 3 4 5 3 3" xfId="11028"/>
    <cellStyle name="Comma 2 3 4 5 3 4" xfId="11029"/>
    <cellStyle name="Comma 2 3 4 5 4" xfId="11030"/>
    <cellStyle name="Comma 2 3 4 5 4 2" xfId="11031"/>
    <cellStyle name="Comma 2 3 4 5 4 3" xfId="11032"/>
    <cellStyle name="Comma 2 3 4 5 5" xfId="11033"/>
    <cellStyle name="Comma 2 3 4 5 5 2" xfId="11034"/>
    <cellStyle name="Comma 2 3 4 5 6" xfId="11035"/>
    <cellStyle name="Comma 2 3 4 5 7" xfId="11036"/>
    <cellStyle name="Comma 2 3 4 5 8" xfId="11037"/>
    <cellStyle name="Comma 2 3 4 5 9" xfId="11038"/>
    <cellStyle name="Comma 2 3 4 6" xfId="11039"/>
    <cellStyle name="Comma 2 3 4 6 2" xfId="11040"/>
    <cellStyle name="Comma 2 3 4 6 2 2" xfId="11041"/>
    <cellStyle name="Comma 2 3 4 6 2 2 2" xfId="11042"/>
    <cellStyle name="Comma 2 3 4 6 2 2 2 2" xfId="11043"/>
    <cellStyle name="Comma 2 3 4 6 2 2 2 3" xfId="11044"/>
    <cellStyle name="Comma 2 3 4 6 2 2 3" xfId="11045"/>
    <cellStyle name="Comma 2 3 4 6 2 2 4" xfId="11046"/>
    <cellStyle name="Comma 2 3 4 6 2 3" xfId="11047"/>
    <cellStyle name="Comma 2 3 4 6 2 3 2" xfId="11048"/>
    <cellStyle name="Comma 2 3 4 6 2 3 3" xfId="11049"/>
    <cellStyle name="Comma 2 3 4 6 2 4" xfId="11050"/>
    <cellStyle name="Comma 2 3 4 6 2 5" xfId="11051"/>
    <cellStyle name="Comma 2 3 4 6 3" xfId="11052"/>
    <cellStyle name="Comma 2 3 4 6 3 2" xfId="11053"/>
    <cellStyle name="Comma 2 3 4 6 3 2 2" xfId="11054"/>
    <cellStyle name="Comma 2 3 4 6 3 2 3" xfId="11055"/>
    <cellStyle name="Comma 2 3 4 6 3 3" xfId="11056"/>
    <cellStyle name="Comma 2 3 4 6 3 4" xfId="11057"/>
    <cellStyle name="Comma 2 3 4 6 4" xfId="11058"/>
    <cellStyle name="Comma 2 3 4 6 4 2" xfId="11059"/>
    <cellStyle name="Comma 2 3 4 6 4 3" xfId="11060"/>
    <cellStyle name="Comma 2 3 4 6 5" xfId="11061"/>
    <cellStyle name="Comma 2 3 4 6 6" xfId="11062"/>
    <cellStyle name="Comma 2 3 4 7" xfId="11063"/>
    <cellStyle name="Comma 2 3 4 7 2" xfId="11064"/>
    <cellStyle name="Comma 2 3 4 7 2 2" xfId="11065"/>
    <cellStyle name="Comma 2 3 4 7 2 2 2" xfId="11066"/>
    <cellStyle name="Comma 2 3 4 7 2 2 3" xfId="11067"/>
    <cellStyle name="Comma 2 3 4 7 2 3" xfId="11068"/>
    <cellStyle name="Comma 2 3 4 7 2 4" xfId="11069"/>
    <cellStyle name="Comma 2 3 4 7 3" xfId="11070"/>
    <cellStyle name="Comma 2 3 4 7 3 2" xfId="11071"/>
    <cellStyle name="Comma 2 3 4 7 3 3" xfId="11072"/>
    <cellStyle name="Comma 2 3 4 7 4" xfId="11073"/>
    <cellStyle name="Comma 2 3 4 7 5" xfId="11074"/>
    <cellStyle name="Comma 2 3 4 8" xfId="11075"/>
    <cellStyle name="Comma 2 3 4 8 2" xfId="11076"/>
    <cellStyle name="Comma 2 3 4 8 2 2" xfId="11077"/>
    <cellStyle name="Comma 2 3 4 8 2 2 2" xfId="11078"/>
    <cellStyle name="Comma 2 3 4 8 2 2 3" xfId="11079"/>
    <cellStyle name="Comma 2 3 4 8 2 3" xfId="11080"/>
    <cellStyle name="Comma 2 3 4 8 2 4" xfId="11081"/>
    <cellStyle name="Comma 2 3 4 8 3" xfId="11082"/>
    <cellStyle name="Comma 2 3 4 8 3 2" xfId="11083"/>
    <cellStyle name="Comma 2 3 4 8 3 3" xfId="11084"/>
    <cellStyle name="Comma 2 3 4 8 4" xfId="11085"/>
    <cellStyle name="Comma 2 3 4 8 5" xfId="11086"/>
    <cellStyle name="Comma 2 3 4 9" xfId="11087"/>
    <cellStyle name="Comma 2 3 4 9 2" xfId="11088"/>
    <cellStyle name="Comma 2 3 4 9 2 2" xfId="11089"/>
    <cellStyle name="Comma 2 3 4 9 2 3" xfId="11090"/>
    <cellStyle name="Comma 2 3 4 9 3" xfId="11091"/>
    <cellStyle name="Comma 2 3 4 9 4" xfId="11092"/>
    <cellStyle name="Comma 2 3 5" xfId="11093"/>
    <cellStyle name="Comma 2 3 5 10" xfId="11094"/>
    <cellStyle name="Comma 2 3 5 11" xfId="11095"/>
    <cellStyle name="Comma 2 3 5 12" xfId="11096"/>
    <cellStyle name="Comma 2 3 5 13" xfId="11097"/>
    <cellStyle name="Comma 2 3 5 2" xfId="11098"/>
    <cellStyle name="Comma 2 3 5 2 2" xfId="11099"/>
    <cellStyle name="Comma 2 3 5 2 2 2" xfId="11100"/>
    <cellStyle name="Comma 2 3 5 2 2 2 2" xfId="11101"/>
    <cellStyle name="Comma 2 3 5 2 2 2 2 2" xfId="11102"/>
    <cellStyle name="Comma 2 3 5 2 2 2 2 3" xfId="11103"/>
    <cellStyle name="Comma 2 3 5 2 2 2 3" xfId="11104"/>
    <cellStyle name="Comma 2 3 5 2 2 2 4" xfId="11105"/>
    <cellStyle name="Comma 2 3 5 2 2 3" xfId="11106"/>
    <cellStyle name="Comma 2 3 5 2 2 3 2" xfId="11107"/>
    <cellStyle name="Comma 2 3 5 2 2 3 3" xfId="11108"/>
    <cellStyle name="Comma 2 3 5 2 2 4" xfId="11109"/>
    <cellStyle name="Comma 2 3 5 2 2 5" xfId="11110"/>
    <cellStyle name="Comma 2 3 5 2 3" xfId="11111"/>
    <cellStyle name="Comma 2 3 5 2 3 2" xfId="11112"/>
    <cellStyle name="Comma 2 3 5 2 3 2 2" xfId="11113"/>
    <cellStyle name="Comma 2 3 5 2 3 2 3" xfId="11114"/>
    <cellStyle name="Comma 2 3 5 2 3 3" xfId="11115"/>
    <cellStyle name="Comma 2 3 5 2 3 4" xfId="11116"/>
    <cellStyle name="Comma 2 3 5 2 4" xfId="11117"/>
    <cellStyle name="Comma 2 3 5 2 4 2" xfId="11118"/>
    <cellStyle name="Comma 2 3 5 2 4 3" xfId="11119"/>
    <cellStyle name="Comma 2 3 5 2 5" xfId="11120"/>
    <cellStyle name="Comma 2 3 5 2 5 2" xfId="11121"/>
    <cellStyle name="Comma 2 3 5 2 6" xfId="11122"/>
    <cellStyle name="Comma 2 3 5 2 7" xfId="11123"/>
    <cellStyle name="Comma 2 3 5 2 8" xfId="11124"/>
    <cellStyle name="Comma 2 3 5 2 9" xfId="11125"/>
    <cellStyle name="Comma 2 3 5 3" xfId="11126"/>
    <cellStyle name="Comma 2 3 5 3 2" xfId="11127"/>
    <cellStyle name="Comma 2 3 5 3 2 2" xfId="11128"/>
    <cellStyle name="Comma 2 3 5 3 2 2 2" xfId="11129"/>
    <cellStyle name="Comma 2 3 5 3 2 2 3" xfId="11130"/>
    <cellStyle name="Comma 2 3 5 3 2 3" xfId="11131"/>
    <cellStyle name="Comma 2 3 5 3 2 4" xfId="11132"/>
    <cellStyle name="Comma 2 3 5 3 3" xfId="11133"/>
    <cellStyle name="Comma 2 3 5 3 3 2" xfId="11134"/>
    <cellStyle name="Comma 2 3 5 3 3 3" xfId="11135"/>
    <cellStyle name="Comma 2 3 5 3 4" xfId="11136"/>
    <cellStyle name="Comma 2 3 5 3 4 2" xfId="11137"/>
    <cellStyle name="Comma 2 3 5 3 5" xfId="11138"/>
    <cellStyle name="Comma 2 3 5 3 6" xfId="11139"/>
    <cellStyle name="Comma 2 3 5 3 7" xfId="11140"/>
    <cellStyle name="Comma 2 3 5 3 8" xfId="11141"/>
    <cellStyle name="Comma 2 3 5 4" xfId="11142"/>
    <cellStyle name="Comma 2 3 5 4 2" xfId="11143"/>
    <cellStyle name="Comma 2 3 5 4 2 2" xfId="11144"/>
    <cellStyle name="Comma 2 3 5 4 2 3" xfId="11145"/>
    <cellStyle name="Comma 2 3 5 4 3" xfId="11146"/>
    <cellStyle name="Comma 2 3 5 4 4" xfId="11147"/>
    <cellStyle name="Comma 2 3 5 5" xfId="11148"/>
    <cellStyle name="Comma 2 3 5 5 2" xfId="11149"/>
    <cellStyle name="Comma 2 3 5 5 2 2" xfId="11150"/>
    <cellStyle name="Comma 2 3 5 5 2 3" xfId="11151"/>
    <cellStyle name="Comma 2 3 5 5 3" xfId="11152"/>
    <cellStyle name="Comma 2 3 5 5 4" xfId="11153"/>
    <cellStyle name="Comma 2 3 5 6" xfId="11154"/>
    <cellStyle name="Comma 2 3 5 6 2" xfId="11155"/>
    <cellStyle name="Comma 2 3 5 6 3" xfId="11156"/>
    <cellStyle name="Comma 2 3 5 7" xfId="11157"/>
    <cellStyle name="Comma 2 3 5 7 2" xfId="11158"/>
    <cellStyle name="Comma 2 3 5 7 3" xfId="11159"/>
    <cellStyle name="Comma 2 3 5 8" xfId="11160"/>
    <cellStyle name="Comma 2 3 5 8 2" xfId="11161"/>
    <cellStyle name="Comma 2 3 5 8 3" xfId="11162"/>
    <cellStyle name="Comma 2 3 5 9" xfId="11163"/>
    <cellStyle name="Comma 2 3 5 9 2" xfId="11164"/>
    <cellStyle name="Comma 2 3 6" xfId="11165"/>
    <cellStyle name="Comma 2 3 6 10" xfId="11166"/>
    <cellStyle name="Comma 2 3 6 11" xfId="11167"/>
    <cellStyle name="Comma 2 3 6 12" xfId="11168"/>
    <cellStyle name="Comma 2 3 6 13" xfId="11169"/>
    <cellStyle name="Comma 2 3 6 2" xfId="11170"/>
    <cellStyle name="Comma 2 3 6 2 10" xfId="11171"/>
    <cellStyle name="Comma 2 3 6 2 11" xfId="11172"/>
    <cellStyle name="Comma 2 3 6 2 12" xfId="11173"/>
    <cellStyle name="Comma 2 3 6 2 2" xfId="11174"/>
    <cellStyle name="Comma 2 3 6 2 2 2" xfId="11175"/>
    <cellStyle name="Comma 2 3 6 2 2 2 2" xfId="11176"/>
    <cellStyle name="Comma 2 3 6 2 2 2 2 2" xfId="11177"/>
    <cellStyle name="Comma 2 3 6 2 2 2 2 3" xfId="11178"/>
    <cellStyle name="Comma 2 3 6 2 2 2 3" xfId="11179"/>
    <cellStyle name="Comma 2 3 6 2 2 2 4" xfId="11180"/>
    <cellStyle name="Comma 2 3 6 2 2 3" xfId="11181"/>
    <cellStyle name="Comma 2 3 6 2 2 3 2" xfId="11182"/>
    <cellStyle name="Comma 2 3 6 2 2 3 3" xfId="11183"/>
    <cellStyle name="Comma 2 3 6 2 2 4" xfId="11184"/>
    <cellStyle name="Comma 2 3 6 2 2 5" xfId="11185"/>
    <cellStyle name="Comma 2 3 6 2 3" xfId="11186"/>
    <cellStyle name="Comma 2 3 6 2 3 2" xfId="11187"/>
    <cellStyle name="Comma 2 3 6 2 3 2 2" xfId="11188"/>
    <cellStyle name="Comma 2 3 6 2 3 2 2 2" xfId="11189"/>
    <cellStyle name="Comma 2 3 6 2 3 2 2 3" xfId="11190"/>
    <cellStyle name="Comma 2 3 6 2 3 2 3" xfId="11191"/>
    <cellStyle name="Comma 2 3 6 2 3 2 4" xfId="11192"/>
    <cellStyle name="Comma 2 3 6 2 3 3" xfId="11193"/>
    <cellStyle name="Comma 2 3 6 2 3 3 2" xfId="11194"/>
    <cellStyle name="Comma 2 3 6 2 3 3 3" xfId="11195"/>
    <cellStyle name="Comma 2 3 6 2 3 4" xfId="11196"/>
    <cellStyle name="Comma 2 3 6 2 3 5" xfId="11197"/>
    <cellStyle name="Comma 2 3 6 2 4" xfId="11198"/>
    <cellStyle name="Comma 2 3 6 2 4 2" xfId="11199"/>
    <cellStyle name="Comma 2 3 6 2 4 2 2" xfId="11200"/>
    <cellStyle name="Comma 2 3 6 2 4 2 3" xfId="11201"/>
    <cellStyle name="Comma 2 3 6 2 4 3" xfId="11202"/>
    <cellStyle name="Comma 2 3 6 2 4 4" xfId="11203"/>
    <cellStyle name="Comma 2 3 6 2 5" xfId="11204"/>
    <cellStyle name="Comma 2 3 6 2 5 2" xfId="11205"/>
    <cellStyle name="Comma 2 3 6 2 5 3" xfId="11206"/>
    <cellStyle name="Comma 2 3 6 2 6" xfId="11207"/>
    <cellStyle name="Comma 2 3 6 2 6 2" xfId="11208"/>
    <cellStyle name="Comma 2 3 6 2 6 2 2" xfId="11209"/>
    <cellStyle name="Comma 2 3 6 2 6 2 3" xfId="11210"/>
    <cellStyle name="Comma 2 3 6 2 6 3" xfId="11211"/>
    <cellStyle name="Comma 2 3 6 2 6 4" xfId="11212"/>
    <cellStyle name="Comma 2 3 6 2 7" xfId="11213"/>
    <cellStyle name="Comma 2 3 6 2 7 2" xfId="11214"/>
    <cellStyle name="Comma 2 3 6 2 7 3" xfId="11215"/>
    <cellStyle name="Comma 2 3 6 2 8" xfId="11216"/>
    <cellStyle name="Comma 2 3 6 2 8 2" xfId="11217"/>
    <cellStyle name="Comma 2 3 6 2 9" xfId="11218"/>
    <cellStyle name="Comma 2 3 6 3" xfId="11219"/>
    <cellStyle name="Comma 2 3 6 3 2" xfId="11220"/>
    <cellStyle name="Comma 2 3 6 3 2 2" xfId="11221"/>
    <cellStyle name="Comma 2 3 6 3 2 2 2" xfId="11222"/>
    <cellStyle name="Comma 2 3 6 3 2 2 3" xfId="11223"/>
    <cellStyle name="Comma 2 3 6 3 2 3" xfId="11224"/>
    <cellStyle name="Comma 2 3 6 3 2 4" xfId="11225"/>
    <cellStyle name="Comma 2 3 6 3 3" xfId="11226"/>
    <cellStyle name="Comma 2 3 6 3 3 2" xfId="11227"/>
    <cellStyle name="Comma 2 3 6 3 3 3" xfId="11228"/>
    <cellStyle name="Comma 2 3 6 3 4" xfId="11229"/>
    <cellStyle name="Comma 2 3 6 3 4 2" xfId="11230"/>
    <cellStyle name="Comma 2 3 6 3 5" xfId="11231"/>
    <cellStyle name="Comma 2 3 6 3 6" xfId="11232"/>
    <cellStyle name="Comma 2 3 6 3 7" xfId="11233"/>
    <cellStyle name="Comma 2 3 6 3 8" xfId="11234"/>
    <cellStyle name="Comma 2 3 6 4" xfId="11235"/>
    <cellStyle name="Comma 2 3 6 4 2" xfId="11236"/>
    <cellStyle name="Comma 2 3 6 4 2 2" xfId="11237"/>
    <cellStyle name="Comma 2 3 6 4 2 2 2" xfId="11238"/>
    <cellStyle name="Comma 2 3 6 4 2 2 3" xfId="11239"/>
    <cellStyle name="Comma 2 3 6 4 2 3" xfId="11240"/>
    <cellStyle name="Comma 2 3 6 4 2 4" xfId="11241"/>
    <cellStyle name="Comma 2 3 6 4 3" xfId="11242"/>
    <cellStyle name="Comma 2 3 6 4 3 2" xfId="11243"/>
    <cellStyle name="Comma 2 3 6 4 3 3" xfId="11244"/>
    <cellStyle name="Comma 2 3 6 4 4" xfId="11245"/>
    <cellStyle name="Comma 2 3 6 4 5" xfId="11246"/>
    <cellStyle name="Comma 2 3 6 5" xfId="11247"/>
    <cellStyle name="Comma 2 3 6 5 2" xfId="11248"/>
    <cellStyle name="Comma 2 3 6 5 2 2" xfId="11249"/>
    <cellStyle name="Comma 2 3 6 5 2 2 2" xfId="11250"/>
    <cellStyle name="Comma 2 3 6 5 2 2 3" xfId="11251"/>
    <cellStyle name="Comma 2 3 6 5 2 3" xfId="11252"/>
    <cellStyle name="Comma 2 3 6 5 2 4" xfId="11253"/>
    <cellStyle name="Comma 2 3 6 5 3" xfId="11254"/>
    <cellStyle name="Comma 2 3 6 5 3 2" xfId="11255"/>
    <cellStyle name="Comma 2 3 6 5 3 3" xfId="11256"/>
    <cellStyle name="Comma 2 3 6 5 4" xfId="11257"/>
    <cellStyle name="Comma 2 3 6 5 5" xfId="11258"/>
    <cellStyle name="Comma 2 3 6 6" xfId="11259"/>
    <cellStyle name="Comma 2 3 6 6 2" xfId="11260"/>
    <cellStyle name="Comma 2 3 6 6 2 2" xfId="11261"/>
    <cellStyle name="Comma 2 3 6 6 2 3" xfId="11262"/>
    <cellStyle name="Comma 2 3 6 6 3" xfId="11263"/>
    <cellStyle name="Comma 2 3 6 6 4" xfId="11264"/>
    <cellStyle name="Comma 2 3 6 7" xfId="11265"/>
    <cellStyle name="Comma 2 3 6 7 2" xfId="11266"/>
    <cellStyle name="Comma 2 3 6 7 2 2" xfId="11267"/>
    <cellStyle name="Comma 2 3 6 7 2 3" xfId="11268"/>
    <cellStyle name="Comma 2 3 6 7 3" xfId="11269"/>
    <cellStyle name="Comma 2 3 6 7 4" xfId="11270"/>
    <cellStyle name="Comma 2 3 6 8" xfId="11271"/>
    <cellStyle name="Comma 2 3 6 8 2" xfId="11272"/>
    <cellStyle name="Comma 2 3 6 8 3" xfId="11273"/>
    <cellStyle name="Comma 2 3 6 8 4" xfId="11274"/>
    <cellStyle name="Comma 2 3 6 8 5" xfId="40913"/>
    <cellStyle name="Comma 2 3 6 9" xfId="11275"/>
    <cellStyle name="Comma 2 3 6 9 2" xfId="11276"/>
    <cellStyle name="Comma 2 3 7" xfId="11277"/>
    <cellStyle name="Comma 2 3 7 2" xfId="11278"/>
    <cellStyle name="Comma 2 3 7 2 2" xfId="11279"/>
    <cellStyle name="Comma 2 3 7 2 2 2" xfId="11280"/>
    <cellStyle name="Comma 2 3 7 2 2 2 2" xfId="11281"/>
    <cellStyle name="Comma 2 3 7 2 2 2 3" xfId="11282"/>
    <cellStyle name="Comma 2 3 7 2 2 3" xfId="11283"/>
    <cellStyle name="Comma 2 3 7 2 2 4" xfId="11284"/>
    <cellStyle name="Comma 2 3 7 2 3" xfId="11285"/>
    <cellStyle name="Comma 2 3 7 2 3 2" xfId="11286"/>
    <cellStyle name="Comma 2 3 7 2 3 3" xfId="11287"/>
    <cellStyle name="Comma 2 3 7 2 4" xfId="11288"/>
    <cellStyle name="Comma 2 3 7 2 5" xfId="11289"/>
    <cellStyle name="Comma 2 3 7 3" xfId="11290"/>
    <cellStyle name="Comma 2 3 7 3 2" xfId="11291"/>
    <cellStyle name="Comma 2 3 7 3 2 2" xfId="11292"/>
    <cellStyle name="Comma 2 3 7 3 2 3" xfId="11293"/>
    <cellStyle name="Comma 2 3 7 3 3" xfId="11294"/>
    <cellStyle name="Comma 2 3 7 3 4" xfId="11295"/>
    <cellStyle name="Comma 2 3 7 4" xfId="11296"/>
    <cellStyle name="Comma 2 3 7 4 2" xfId="11297"/>
    <cellStyle name="Comma 2 3 7 4 3" xfId="11298"/>
    <cellStyle name="Comma 2 3 7 5" xfId="11299"/>
    <cellStyle name="Comma 2 3 7 5 2" xfId="11300"/>
    <cellStyle name="Comma 2 3 7 6" xfId="11301"/>
    <cellStyle name="Comma 2 3 7 7" xfId="11302"/>
    <cellStyle name="Comma 2 3 7 8" xfId="11303"/>
    <cellStyle name="Comma 2 3 7 9" xfId="11304"/>
    <cellStyle name="Comma 2 3 8" xfId="11305"/>
    <cellStyle name="Comma 2 3 8 2" xfId="11306"/>
    <cellStyle name="Comma 2 3 8 2 2" xfId="11307"/>
    <cellStyle name="Comma 2 3 8 2 2 2" xfId="11308"/>
    <cellStyle name="Comma 2 3 8 2 2 2 2" xfId="11309"/>
    <cellStyle name="Comma 2 3 8 2 2 2 3" xfId="11310"/>
    <cellStyle name="Comma 2 3 8 2 2 3" xfId="11311"/>
    <cellStyle name="Comma 2 3 8 2 2 4" xfId="11312"/>
    <cellStyle name="Comma 2 3 8 2 3" xfId="11313"/>
    <cellStyle name="Comma 2 3 8 2 3 2" xfId="11314"/>
    <cellStyle name="Comma 2 3 8 2 3 3" xfId="11315"/>
    <cellStyle name="Comma 2 3 8 2 4" xfId="11316"/>
    <cellStyle name="Comma 2 3 8 2 5" xfId="11317"/>
    <cellStyle name="Comma 2 3 8 3" xfId="11318"/>
    <cellStyle name="Comma 2 3 8 3 2" xfId="11319"/>
    <cellStyle name="Comma 2 3 8 3 2 2" xfId="11320"/>
    <cellStyle name="Comma 2 3 8 3 2 3" xfId="11321"/>
    <cellStyle name="Comma 2 3 8 3 3" xfId="11322"/>
    <cellStyle name="Comma 2 3 8 3 4" xfId="11323"/>
    <cellStyle name="Comma 2 3 8 4" xfId="11324"/>
    <cellStyle name="Comma 2 3 8 4 2" xfId="11325"/>
    <cellStyle name="Comma 2 3 8 4 3" xfId="11326"/>
    <cellStyle name="Comma 2 3 8 5" xfId="11327"/>
    <cellStyle name="Comma 2 3 8 6" xfId="11328"/>
    <cellStyle name="Comma 2 3 9" xfId="11329"/>
    <cellStyle name="Comma 2 3 9 2" xfId="11330"/>
    <cellStyle name="Comma 2 3 9 2 2" xfId="11331"/>
    <cellStyle name="Comma 2 3 9 2 2 2" xfId="11332"/>
    <cellStyle name="Comma 2 3 9 2 2 3" xfId="11333"/>
    <cellStyle name="Comma 2 3 9 2 3" xfId="11334"/>
    <cellStyle name="Comma 2 3 9 2 4" xfId="11335"/>
    <cellStyle name="Comma 2 3 9 3" xfId="11336"/>
    <cellStyle name="Comma 2 3 9 3 2" xfId="11337"/>
    <cellStyle name="Comma 2 3 9 3 3" xfId="11338"/>
    <cellStyle name="Comma 2 3 9 4" xfId="11339"/>
    <cellStyle name="Comma 2 3 9 5" xfId="11340"/>
    <cellStyle name="Comma 2 4" xfId="11341"/>
    <cellStyle name="Comma 2 4 10" xfId="11342"/>
    <cellStyle name="Comma 2 4 10 2" xfId="11343"/>
    <cellStyle name="Comma 2 4 10 2 2" xfId="11344"/>
    <cellStyle name="Comma 2 4 10 2 3" xfId="11345"/>
    <cellStyle name="Comma 2 4 10 3" xfId="11346"/>
    <cellStyle name="Comma 2 4 10 4" xfId="11347"/>
    <cellStyle name="Comma 2 4 11" xfId="11348"/>
    <cellStyle name="Comma 2 4 11 2" xfId="11349"/>
    <cellStyle name="Comma 2 4 11 2 2" xfId="11350"/>
    <cellStyle name="Comma 2 4 11 2 3" xfId="11351"/>
    <cellStyle name="Comma 2 4 11 3" xfId="11352"/>
    <cellStyle name="Comma 2 4 11 4" xfId="11353"/>
    <cellStyle name="Comma 2 4 12" xfId="11354"/>
    <cellStyle name="Comma 2 4 12 2" xfId="11355"/>
    <cellStyle name="Comma 2 4 12 3" xfId="11356"/>
    <cellStyle name="Comma 2 4 13" xfId="11357"/>
    <cellStyle name="Comma 2 4 13 2" xfId="11358"/>
    <cellStyle name="Comma 2 4 13 3" xfId="11359"/>
    <cellStyle name="Comma 2 4 14" xfId="11360"/>
    <cellStyle name="Comma 2 4 14 2" xfId="11361"/>
    <cellStyle name="Comma 2 4 14 3" xfId="11362"/>
    <cellStyle name="Comma 2 4 15" xfId="11363"/>
    <cellStyle name="Comma 2 4 15 2" xfId="11364"/>
    <cellStyle name="Comma 2 4 16" xfId="11365"/>
    <cellStyle name="Comma 2 4 17" xfId="11366"/>
    <cellStyle name="Comma 2 4 18" xfId="11367"/>
    <cellStyle name="Comma 2 4 19" xfId="11368"/>
    <cellStyle name="Comma 2 4 2" xfId="11369"/>
    <cellStyle name="Comma 2 4 2 10" xfId="11370"/>
    <cellStyle name="Comma 2 4 2 10 2" xfId="11371"/>
    <cellStyle name="Comma 2 4 2 10 3" xfId="11372"/>
    <cellStyle name="Comma 2 4 2 11" xfId="11373"/>
    <cellStyle name="Comma 2 4 2 11 2" xfId="11374"/>
    <cellStyle name="Comma 2 4 2 11 3" xfId="11375"/>
    <cellStyle name="Comma 2 4 2 12" xfId="11376"/>
    <cellStyle name="Comma 2 4 2 12 2" xfId="11377"/>
    <cellStyle name="Comma 2 4 2 12 3" xfId="11378"/>
    <cellStyle name="Comma 2 4 2 13" xfId="11379"/>
    <cellStyle name="Comma 2 4 2 13 2" xfId="11380"/>
    <cellStyle name="Comma 2 4 2 14" xfId="11381"/>
    <cellStyle name="Comma 2 4 2 15" xfId="11382"/>
    <cellStyle name="Comma 2 4 2 16" xfId="11383"/>
    <cellStyle name="Comma 2 4 2 17" xfId="11384"/>
    <cellStyle name="Comma 2 4 2 2" xfId="11385"/>
    <cellStyle name="Comma 2 4 2 2 10" xfId="11386"/>
    <cellStyle name="Comma 2 4 2 2 10 2" xfId="11387"/>
    <cellStyle name="Comma 2 4 2 2 10 3" xfId="11388"/>
    <cellStyle name="Comma 2 4 2 2 11" xfId="11389"/>
    <cellStyle name="Comma 2 4 2 2 11 2" xfId="11390"/>
    <cellStyle name="Comma 2 4 2 2 11 3" xfId="11391"/>
    <cellStyle name="Comma 2 4 2 2 12" xfId="11392"/>
    <cellStyle name="Comma 2 4 2 2 12 2" xfId="11393"/>
    <cellStyle name="Comma 2 4 2 2 13" xfId="11394"/>
    <cellStyle name="Comma 2 4 2 2 14" xfId="11395"/>
    <cellStyle name="Comma 2 4 2 2 15" xfId="11396"/>
    <cellStyle name="Comma 2 4 2 2 16" xfId="11397"/>
    <cellStyle name="Comma 2 4 2 2 2" xfId="11398"/>
    <cellStyle name="Comma 2 4 2 2 2 10" xfId="11399"/>
    <cellStyle name="Comma 2 4 2 2 2 2" xfId="11400"/>
    <cellStyle name="Comma 2 4 2 2 2 2 2" xfId="11401"/>
    <cellStyle name="Comma 2 4 2 2 2 2 2 2" xfId="11402"/>
    <cellStyle name="Comma 2 4 2 2 2 2 2 2 2" xfId="11403"/>
    <cellStyle name="Comma 2 4 2 2 2 2 2 2 2 2" xfId="11404"/>
    <cellStyle name="Comma 2 4 2 2 2 2 2 2 2 3" xfId="11405"/>
    <cellStyle name="Comma 2 4 2 2 2 2 2 2 3" xfId="11406"/>
    <cellStyle name="Comma 2 4 2 2 2 2 2 2 4" xfId="11407"/>
    <cellStyle name="Comma 2 4 2 2 2 2 2 3" xfId="11408"/>
    <cellStyle name="Comma 2 4 2 2 2 2 2 3 2" xfId="11409"/>
    <cellStyle name="Comma 2 4 2 2 2 2 2 3 3" xfId="11410"/>
    <cellStyle name="Comma 2 4 2 2 2 2 2 4" xfId="11411"/>
    <cellStyle name="Comma 2 4 2 2 2 2 2 5" xfId="11412"/>
    <cellStyle name="Comma 2 4 2 2 2 2 3" xfId="11413"/>
    <cellStyle name="Comma 2 4 2 2 2 2 3 2" xfId="11414"/>
    <cellStyle name="Comma 2 4 2 2 2 2 3 2 2" xfId="11415"/>
    <cellStyle name="Comma 2 4 2 2 2 2 3 2 3" xfId="11416"/>
    <cellStyle name="Comma 2 4 2 2 2 2 3 3" xfId="11417"/>
    <cellStyle name="Comma 2 4 2 2 2 2 3 4" xfId="11418"/>
    <cellStyle name="Comma 2 4 2 2 2 2 4" xfId="11419"/>
    <cellStyle name="Comma 2 4 2 2 2 2 4 2" xfId="11420"/>
    <cellStyle name="Comma 2 4 2 2 2 2 4 3" xfId="11421"/>
    <cellStyle name="Comma 2 4 2 2 2 2 5" xfId="11422"/>
    <cellStyle name="Comma 2 4 2 2 2 2 5 2" xfId="11423"/>
    <cellStyle name="Comma 2 4 2 2 2 2 6" xfId="11424"/>
    <cellStyle name="Comma 2 4 2 2 2 2 7" xfId="11425"/>
    <cellStyle name="Comma 2 4 2 2 2 2 8" xfId="11426"/>
    <cellStyle name="Comma 2 4 2 2 2 2 9" xfId="11427"/>
    <cellStyle name="Comma 2 4 2 2 2 3" xfId="11428"/>
    <cellStyle name="Comma 2 4 2 2 2 3 2" xfId="11429"/>
    <cellStyle name="Comma 2 4 2 2 2 3 2 2" xfId="11430"/>
    <cellStyle name="Comma 2 4 2 2 2 3 2 2 2" xfId="11431"/>
    <cellStyle name="Comma 2 4 2 2 2 3 2 2 3" xfId="11432"/>
    <cellStyle name="Comma 2 4 2 2 2 3 2 3" xfId="11433"/>
    <cellStyle name="Comma 2 4 2 2 2 3 2 4" xfId="11434"/>
    <cellStyle name="Comma 2 4 2 2 2 3 3" xfId="11435"/>
    <cellStyle name="Comma 2 4 2 2 2 3 3 2" xfId="11436"/>
    <cellStyle name="Comma 2 4 2 2 2 3 3 3" xfId="11437"/>
    <cellStyle name="Comma 2 4 2 2 2 3 4" xfId="11438"/>
    <cellStyle name="Comma 2 4 2 2 2 3 5" xfId="11439"/>
    <cellStyle name="Comma 2 4 2 2 2 4" xfId="11440"/>
    <cellStyle name="Comma 2 4 2 2 2 4 2" xfId="11441"/>
    <cellStyle name="Comma 2 4 2 2 2 4 2 2" xfId="11442"/>
    <cellStyle name="Comma 2 4 2 2 2 4 2 3" xfId="11443"/>
    <cellStyle name="Comma 2 4 2 2 2 4 3" xfId="11444"/>
    <cellStyle name="Comma 2 4 2 2 2 4 4" xfId="11445"/>
    <cellStyle name="Comma 2 4 2 2 2 5" xfId="11446"/>
    <cellStyle name="Comma 2 4 2 2 2 5 2" xfId="11447"/>
    <cellStyle name="Comma 2 4 2 2 2 5 3" xfId="11448"/>
    <cellStyle name="Comma 2 4 2 2 2 6" xfId="11449"/>
    <cellStyle name="Comma 2 4 2 2 2 6 2" xfId="11450"/>
    <cellStyle name="Comma 2 4 2 2 2 7" xfId="11451"/>
    <cellStyle name="Comma 2 4 2 2 2 8" xfId="11452"/>
    <cellStyle name="Comma 2 4 2 2 2 9" xfId="11453"/>
    <cellStyle name="Comma 2 4 2 2 3" xfId="11454"/>
    <cellStyle name="Comma 2 4 2 2 3 2" xfId="11455"/>
    <cellStyle name="Comma 2 4 2 2 3 2 2" xfId="11456"/>
    <cellStyle name="Comma 2 4 2 2 3 2 2 2" xfId="11457"/>
    <cellStyle name="Comma 2 4 2 2 3 2 2 2 2" xfId="11458"/>
    <cellStyle name="Comma 2 4 2 2 3 2 2 2 3" xfId="11459"/>
    <cellStyle name="Comma 2 4 2 2 3 2 2 3" xfId="11460"/>
    <cellStyle name="Comma 2 4 2 2 3 2 2 4" xfId="11461"/>
    <cellStyle name="Comma 2 4 2 2 3 2 3" xfId="11462"/>
    <cellStyle name="Comma 2 4 2 2 3 2 3 2" xfId="11463"/>
    <cellStyle name="Comma 2 4 2 2 3 2 3 3" xfId="11464"/>
    <cellStyle name="Comma 2 4 2 2 3 2 4" xfId="11465"/>
    <cellStyle name="Comma 2 4 2 2 3 2 5" xfId="11466"/>
    <cellStyle name="Comma 2 4 2 2 3 3" xfId="11467"/>
    <cellStyle name="Comma 2 4 2 2 3 3 2" xfId="11468"/>
    <cellStyle name="Comma 2 4 2 2 3 3 2 2" xfId="11469"/>
    <cellStyle name="Comma 2 4 2 2 3 3 2 3" xfId="11470"/>
    <cellStyle name="Comma 2 4 2 2 3 3 3" xfId="11471"/>
    <cellStyle name="Comma 2 4 2 2 3 3 4" xfId="11472"/>
    <cellStyle name="Comma 2 4 2 2 3 4" xfId="11473"/>
    <cellStyle name="Comma 2 4 2 2 3 4 2" xfId="11474"/>
    <cellStyle name="Comma 2 4 2 2 3 4 3" xfId="11475"/>
    <cellStyle name="Comma 2 4 2 2 3 5" xfId="11476"/>
    <cellStyle name="Comma 2 4 2 2 3 5 2" xfId="11477"/>
    <cellStyle name="Comma 2 4 2 2 3 6" xfId="11478"/>
    <cellStyle name="Comma 2 4 2 2 3 7" xfId="11479"/>
    <cellStyle name="Comma 2 4 2 2 3 8" xfId="11480"/>
    <cellStyle name="Comma 2 4 2 2 3 9" xfId="11481"/>
    <cellStyle name="Comma 2 4 2 2 4" xfId="11482"/>
    <cellStyle name="Comma 2 4 2 2 4 2" xfId="11483"/>
    <cellStyle name="Comma 2 4 2 2 4 2 2" xfId="11484"/>
    <cellStyle name="Comma 2 4 2 2 4 2 2 2" xfId="11485"/>
    <cellStyle name="Comma 2 4 2 2 4 2 2 2 2" xfId="11486"/>
    <cellStyle name="Comma 2 4 2 2 4 2 2 2 3" xfId="11487"/>
    <cellStyle name="Comma 2 4 2 2 4 2 2 3" xfId="11488"/>
    <cellStyle name="Comma 2 4 2 2 4 2 2 4" xfId="11489"/>
    <cellStyle name="Comma 2 4 2 2 4 2 3" xfId="11490"/>
    <cellStyle name="Comma 2 4 2 2 4 2 3 2" xfId="11491"/>
    <cellStyle name="Comma 2 4 2 2 4 2 3 3" xfId="11492"/>
    <cellStyle name="Comma 2 4 2 2 4 2 4" xfId="11493"/>
    <cellStyle name="Comma 2 4 2 2 4 2 5" xfId="11494"/>
    <cellStyle name="Comma 2 4 2 2 4 3" xfId="11495"/>
    <cellStyle name="Comma 2 4 2 2 4 3 2" xfId="11496"/>
    <cellStyle name="Comma 2 4 2 2 4 3 2 2" xfId="11497"/>
    <cellStyle name="Comma 2 4 2 2 4 3 2 3" xfId="11498"/>
    <cellStyle name="Comma 2 4 2 2 4 3 3" xfId="11499"/>
    <cellStyle name="Comma 2 4 2 2 4 3 4" xfId="11500"/>
    <cellStyle name="Comma 2 4 2 2 4 4" xfId="11501"/>
    <cellStyle name="Comma 2 4 2 2 4 4 2" xfId="11502"/>
    <cellStyle name="Comma 2 4 2 2 4 4 3" xfId="11503"/>
    <cellStyle name="Comma 2 4 2 2 4 5" xfId="11504"/>
    <cellStyle name="Comma 2 4 2 2 4 6" xfId="11505"/>
    <cellStyle name="Comma 2 4 2 2 5" xfId="11506"/>
    <cellStyle name="Comma 2 4 2 2 5 2" xfId="11507"/>
    <cellStyle name="Comma 2 4 2 2 5 2 2" xfId="11508"/>
    <cellStyle name="Comma 2 4 2 2 5 2 2 2" xfId="11509"/>
    <cellStyle name="Comma 2 4 2 2 5 2 2 3" xfId="11510"/>
    <cellStyle name="Comma 2 4 2 2 5 2 3" xfId="11511"/>
    <cellStyle name="Comma 2 4 2 2 5 2 4" xfId="11512"/>
    <cellStyle name="Comma 2 4 2 2 5 3" xfId="11513"/>
    <cellStyle name="Comma 2 4 2 2 5 3 2" xfId="11514"/>
    <cellStyle name="Comma 2 4 2 2 5 3 3" xfId="11515"/>
    <cellStyle name="Comma 2 4 2 2 5 4" xfId="11516"/>
    <cellStyle name="Comma 2 4 2 2 5 5" xfId="11517"/>
    <cellStyle name="Comma 2 4 2 2 6" xfId="11518"/>
    <cellStyle name="Comma 2 4 2 2 6 2" xfId="11519"/>
    <cellStyle name="Comma 2 4 2 2 6 2 2" xfId="11520"/>
    <cellStyle name="Comma 2 4 2 2 6 2 2 2" xfId="11521"/>
    <cellStyle name="Comma 2 4 2 2 6 2 2 3" xfId="11522"/>
    <cellStyle name="Comma 2 4 2 2 6 2 3" xfId="11523"/>
    <cellStyle name="Comma 2 4 2 2 6 2 4" xfId="11524"/>
    <cellStyle name="Comma 2 4 2 2 6 3" xfId="11525"/>
    <cellStyle name="Comma 2 4 2 2 6 3 2" xfId="11526"/>
    <cellStyle name="Comma 2 4 2 2 6 3 3" xfId="11527"/>
    <cellStyle name="Comma 2 4 2 2 6 4" xfId="11528"/>
    <cellStyle name="Comma 2 4 2 2 6 5" xfId="11529"/>
    <cellStyle name="Comma 2 4 2 2 7" xfId="11530"/>
    <cellStyle name="Comma 2 4 2 2 7 2" xfId="11531"/>
    <cellStyle name="Comma 2 4 2 2 7 2 2" xfId="11532"/>
    <cellStyle name="Comma 2 4 2 2 7 2 3" xfId="11533"/>
    <cellStyle name="Comma 2 4 2 2 7 3" xfId="11534"/>
    <cellStyle name="Comma 2 4 2 2 7 4" xfId="11535"/>
    <cellStyle name="Comma 2 4 2 2 8" xfId="11536"/>
    <cellStyle name="Comma 2 4 2 2 8 2" xfId="11537"/>
    <cellStyle name="Comma 2 4 2 2 8 2 2" xfId="11538"/>
    <cellStyle name="Comma 2 4 2 2 8 2 3" xfId="11539"/>
    <cellStyle name="Comma 2 4 2 2 8 3" xfId="11540"/>
    <cellStyle name="Comma 2 4 2 2 8 4" xfId="11541"/>
    <cellStyle name="Comma 2 4 2 2 9" xfId="11542"/>
    <cellStyle name="Comma 2 4 2 2 9 2" xfId="11543"/>
    <cellStyle name="Comma 2 4 2 2 9 3" xfId="11544"/>
    <cellStyle name="Comma 2 4 2 3" xfId="11545"/>
    <cellStyle name="Comma 2 4 2 3 10" xfId="11546"/>
    <cellStyle name="Comma 2 4 2 3 2" xfId="11547"/>
    <cellStyle name="Comma 2 4 2 3 2 2" xfId="11548"/>
    <cellStyle name="Comma 2 4 2 3 2 2 2" xfId="11549"/>
    <cellStyle name="Comma 2 4 2 3 2 2 2 2" xfId="11550"/>
    <cellStyle name="Comma 2 4 2 3 2 2 2 2 2" xfId="11551"/>
    <cellStyle name="Comma 2 4 2 3 2 2 2 2 3" xfId="11552"/>
    <cellStyle name="Comma 2 4 2 3 2 2 2 3" xfId="11553"/>
    <cellStyle name="Comma 2 4 2 3 2 2 2 4" xfId="11554"/>
    <cellStyle name="Comma 2 4 2 3 2 2 3" xfId="11555"/>
    <cellStyle name="Comma 2 4 2 3 2 2 3 2" xfId="11556"/>
    <cellStyle name="Comma 2 4 2 3 2 2 3 3" xfId="11557"/>
    <cellStyle name="Comma 2 4 2 3 2 2 4" xfId="11558"/>
    <cellStyle name="Comma 2 4 2 3 2 2 5" xfId="11559"/>
    <cellStyle name="Comma 2 4 2 3 2 3" xfId="11560"/>
    <cellStyle name="Comma 2 4 2 3 2 3 2" xfId="11561"/>
    <cellStyle name="Comma 2 4 2 3 2 3 2 2" xfId="11562"/>
    <cellStyle name="Comma 2 4 2 3 2 3 2 3" xfId="11563"/>
    <cellStyle name="Comma 2 4 2 3 2 3 3" xfId="11564"/>
    <cellStyle name="Comma 2 4 2 3 2 3 4" xfId="11565"/>
    <cellStyle name="Comma 2 4 2 3 2 4" xfId="11566"/>
    <cellStyle name="Comma 2 4 2 3 2 4 2" xfId="11567"/>
    <cellStyle name="Comma 2 4 2 3 2 4 3" xfId="11568"/>
    <cellStyle name="Comma 2 4 2 3 2 5" xfId="11569"/>
    <cellStyle name="Comma 2 4 2 3 2 5 2" xfId="11570"/>
    <cellStyle name="Comma 2 4 2 3 2 6" xfId="11571"/>
    <cellStyle name="Comma 2 4 2 3 2 7" xfId="11572"/>
    <cellStyle name="Comma 2 4 2 3 2 8" xfId="11573"/>
    <cellStyle name="Comma 2 4 2 3 2 9" xfId="11574"/>
    <cellStyle name="Comma 2 4 2 3 3" xfId="11575"/>
    <cellStyle name="Comma 2 4 2 3 3 2" xfId="11576"/>
    <cellStyle name="Comma 2 4 2 3 3 2 2" xfId="11577"/>
    <cellStyle name="Comma 2 4 2 3 3 2 2 2" xfId="11578"/>
    <cellStyle name="Comma 2 4 2 3 3 2 2 3" xfId="11579"/>
    <cellStyle name="Comma 2 4 2 3 3 2 3" xfId="11580"/>
    <cellStyle name="Comma 2 4 2 3 3 2 4" xfId="11581"/>
    <cellStyle name="Comma 2 4 2 3 3 3" xfId="11582"/>
    <cellStyle name="Comma 2 4 2 3 3 3 2" xfId="11583"/>
    <cellStyle name="Comma 2 4 2 3 3 3 3" xfId="11584"/>
    <cellStyle name="Comma 2 4 2 3 3 4" xfId="11585"/>
    <cellStyle name="Comma 2 4 2 3 3 5" xfId="11586"/>
    <cellStyle name="Comma 2 4 2 3 4" xfId="11587"/>
    <cellStyle name="Comma 2 4 2 3 4 2" xfId="11588"/>
    <cellStyle name="Comma 2 4 2 3 4 2 2" xfId="11589"/>
    <cellStyle name="Comma 2 4 2 3 4 2 3" xfId="11590"/>
    <cellStyle name="Comma 2 4 2 3 4 3" xfId="11591"/>
    <cellStyle name="Comma 2 4 2 3 4 4" xfId="11592"/>
    <cellStyle name="Comma 2 4 2 3 5" xfId="11593"/>
    <cellStyle name="Comma 2 4 2 3 5 2" xfId="11594"/>
    <cellStyle name="Comma 2 4 2 3 5 3" xfId="11595"/>
    <cellStyle name="Comma 2 4 2 3 6" xfId="11596"/>
    <cellStyle name="Comma 2 4 2 3 6 2" xfId="11597"/>
    <cellStyle name="Comma 2 4 2 3 7" xfId="11598"/>
    <cellStyle name="Comma 2 4 2 3 8" xfId="11599"/>
    <cellStyle name="Comma 2 4 2 3 9" xfId="11600"/>
    <cellStyle name="Comma 2 4 2 4" xfId="11601"/>
    <cellStyle name="Comma 2 4 2 4 2" xfId="11602"/>
    <cellStyle name="Comma 2 4 2 4 2 2" xfId="11603"/>
    <cellStyle name="Comma 2 4 2 4 2 2 2" xfId="11604"/>
    <cellStyle name="Comma 2 4 2 4 2 2 2 2" xfId="11605"/>
    <cellStyle name="Comma 2 4 2 4 2 2 2 3" xfId="11606"/>
    <cellStyle name="Comma 2 4 2 4 2 2 3" xfId="11607"/>
    <cellStyle name="Comma 2 4 2 4 2 2 4" xfId="11608"/>
    <cellStyle name="Comma 2 4 2 4 2 3" xfId="11609"/>
    <cellStyle name="Comma 2 4 2 4 2 3 2" xfId="11610"/>
    <cellStyle name="Comma 2 4 2 4 2 3 3" xfId="11611"/>
    <cellStyle name="Comma 2 4 2 4 2 4" xfId="11612"/>
    <cellStyle name="Comma 2 4 2 4 2 5" xfId="11613"/>
    <cellStyle name="Comma 2 4 2 4 3" xfId="11614"/>
    <cellStyle name="Comma 2 4 2 4 3 2" xfId="11615"/>
    <cellStyle name="Comma 2 4 2 4 3 2 2" xfId="11616"/>
    <cellStyle name="Comma 2 4 2 4 3 2 3" xfId="11617"/>
    <cellStyle name="Comma 2 4 2 4 3 3" xfId="11618"/>
    <cellStyle name="Comma 2 4 2 4 3 4" xfId="11619"/>
    <cellStyle name="Comma 2 4 2 4 4" xfId="11620"/>
    <cellStyle name="Comma 2 4 2 4 4 2" xfId="11621"/>
    <cellStyle name="Comma 2 4 2 4 4 3" xfId="11622"/>
    <cellStyle name="Comma 2 4 2 4 5" xfId="11623"/>
    <cellStyle name="Comma 2 4 2 4 5 2" xfId="11624"/>
    <cellStyle name="Comma 2 4 2 4 6" xfId="11625"/>
    <cellStyle name="Comma 2 4 2 4 7" xfId="11626"/>
    <cellStyle name="Comma 2 4 2 4 8" xfId="11627"/>
    <cellStyle name="Comma 2 4 2 4 9" xfId="11628"/>
    <cellStyle name="Comma 2 4 2 5" xfId="11629"/>
    <cellStyle name="Comma 2 4 2 5 2" xfId="11630"/>
    <cellStyle name="Comma 2 4 2 5 2 2" xfId="11631"/>
    <cellStyle name="Comma 2 4 2 5 2 2 2" xfId="11632"/>
    <cellStyle name="Comma 2 4 2 5 2 2 2 2" xfId="11633"/>
    <cellStyle name="Comma 2 4 2 5 2 2 2 3" xfId="11634"/>
    <cellStyle name="Comma 2 4 2 5 2 2 3" xfId="11635"/>
    <cellStyle name="Comma 2 4 2 5 2 2 4" xfId="11636"/>
    <cellStyle name="Comma 2 4 2 5 2 3" xfId="11637"/>
    <cellStyle name="Comma 2 4 2 5 2 3 2" xfId="11638"/>
    <cellStyle name="Comma 2 4 2 5 2 3 3" xfId="11639"/>
    <cellStyle name="Comma 2 4 2 5 2 4" xfId="11640"/>
    <cellStyle name="Comma 2 4 2 5 2 5" xfId="11641"/>
    <cellStyle name="Comma 2 4 2 5 3" xfId="11642"/>
    <cellStyle name="Comma 2 4 2 5 3 2" xfId="11643"/>
    <cellStyle name="Comma 2 4 2 5 3 2 2" xfId="11644"/>
    <cellStyle name="Comma 2 4 2 5 3 2 3" xfId="11645"/>
    <cellStyle name="Comma 2 4 2 5 3 3" xfId="11646"/>
    <cellStyle name="Comma 2 4 2 5 3 4" xfId="11647"/>
    <cellStyle name="Comma 2 4 2 5 4" xfId="11648"/>
    <cellStyle name="Comma 2 4 2 5 4 2" xfId="11649"/>
    <cellStyle name="Comma 2 4 2 5 4 3" xfId="11650"/>
    <cellStyle name="Comma 2 4 2 5 5" xfId="11651"/>
    <cellStyle name="Comma 2 4 2 5 6" xfId="11652"/>
    <cellStyle name="Comma 2 4 2 6" xfId="11653"/>
    <cellStyle name="Comma 2 4 2 6 2" xfId="11654"/>
    <cellStyle name="Comma 2 4 2 6 2 2" xfId="11655"/>
    <cellStyle name="Comma 2 4 2 6 2 2 2" xfId="11656"/>
    <cellStyle name="Comma 2 4 2 6 2 2 3" xfId="11657"/>
    <cellStyle name="Comma 2 4 2 6 2 3" xfId="11658"/>
    <cellStyle name="Comma 2 4 2 6 2 4" xfId="11659"/>
    <cellStyle name="Comma 2 4 2 6 3" xfId="11660"/>
    <cellStyle name="Comma 2 4 2 6 3 2" xfId="11661"/>
    <cellStyle name="Comma 2 4 2 6 3 3" xfId="11662"/>
    <cellStyle name="Comma 2 4 2 6 4" xfId="11663"/>
    <cellStyle name="Comma 2 4 2 6 5" xfId="11664"/>
    <cellStyle name="Comma 2 4 2 7" xfId="11665"/>
    <cellStyle name="Comma 2 4 2 7 2" xfId="11666"/>
    <cellStyle name="Comma 2 4 2 7 2 2" xfId="11667"/>
    <cellStyle name="Comma 2 4 2 7 2 2 2" xfId="11668"/>
    <cellStyle name="Comma 2 4 2 7 2 2 3" xfId="11669"/>
    <cellStyle name="Comma 2 4 2 7 2 3" xfId="11670"/>
    <cellStyle name="Comma 2 4 2 7 2 4" xfId="11671"/>
    <cellStyle name="Comma 2 4 2 7 3" xfId="11672"/>
    <cellStyle name="Comma 2 4 2 7 3 2" xfId="11673"/>
    <cellStyle name="Comma 2 4 2 7 3 3" xfId="11674"/>
    <cellStyle name="Comma 2 4 2 7 4" xfId="11675"/>
    <cellStyle name="Comma 2 4 2 7 5" xfId="11676"/>
    <cellStyle name="Comma 2 4 2 8" xfId="11677"/>
    <cellStyle name="Comma 2 4 2 8 2" xfId="11678"/>
    <cellStyle name="Comma 2 4 2 8 2 2" xfId="11679"/>
    <cellStyle name="Comma 2 4 2 8 2 3" xfId="11680"/>
    <cellStyle name="Comma 2 4 2 8 3" xfId="11681"/>
    <cellStyle name="Comma 2 4 2 8 4" xfId="11682"/>
    <cellStyle name="Comma 2 4 2 9" xfId="11683"/>
    <cellStyle name="Comma 2 4 2 9 2" xfId="11684"/>
    <cellStyle name="Comma 2 4 2 9 2 2" xfId="11685"/>
    <cellStyle name="Comma 2 4 2 9 2 3" xfId="11686"/>
    <cellStyle name="Comma 2 4 2 9 3" xfId="11687"/>
    <cellStyle name="Comma 2 4 2 9 4" xfId="11688"/>
    <cellStyle name="Comma 2 4 3" xfId="11689"/>
    <cellStyle name="Comma 2 4 3 10" xfId="11690"/>
    <cellStyle name="Comma 2 4 3 10 2" xfId="11691"/>
    <cellStyle name="Comma 2 4 3 10 2 2" xfId="11692"/>
    <cellStyle name="Comma 2 4 3 10 2 3" xfId="11693"/>
    <cellStyle name="Comma 2 4 3 10 3" xfId="11694"/>
    <cellStyle name="Comma 2 4 3 10 4" xfId="11695"/>
    <cellStyle name="Comma 2 4 3 11" xfId="11696"/>
    <cellStyle name="Comma 2 4 3 11 2" xfId="11697"/>
    <cellStyle name="Comma 2 4 3 11 3" xfId="11698"/>
    <cellStyle name="Comma 2 4 3 12" xfId="11699"/>
    <cellStyle name="Comma 2 4 3 12 2" xfId="11700"/>
    <cellStyle name="Comma 2 4 3 12 3" xfId="11701"/>
    <cellStyle name="Comma 2 4 3 13" xfId="11702"/>
    <cellStyle name="Comma 2 4 3 13 2" xfId="11703"/>
    <cellStyle name="Comma 2 4 3 13 3" xfId="11704"/>
    <cellStyle name="Comma 2 4 3 14" xfId="11705"/>
    <cellStyle name="Comma 2 4 3 14 2" xfId="11706"/>
    <cellStyle name="Comma 2 4 3 15" xfId="11707"/>
    <cellStyle name="Comma 2 4 3 16" xfId="11708"/>
    <cellStyle name="Comma 2 4 3 17" xfId="11709"/>
    <cellStyle name="Comma 2 4 3 18" xfId="11710"/>
    <cellStyle name="Comma 2 4 3 2" xfId="11711"/>
    <cellStyle name="Comma 2 4 3 2 10" xfId="11712"/>
    <cellStyle name="Comma 2 4 3 2 11" xfId="11713"/>
    <cellStyle name="Comma 2 4 3 2 2" xfId="11714"/>
    <cellStyle name="Comma 2 4 3 2 2 10" xfId="11715"/>
    <cellStyle name="Comma 2 4 3 2 2 2" xfId="11716"/>
    <cellStyle name="Comma 2 4 3 2 2 2 2" xfId="11717"/>
    <cellStyle name="Comma 2 4 3 2 2 2 2 2" xfId="11718"/>
    <cellStyle name="Comma 2 4 3 2 2 2 2 2 2" xfId="11719"/>
    <cellStyle name="Comma 2 4 3 2 2 2 2 2 2 2" xfId="11720"/>
    <cellStyle name="Comma 2 4 3 2 2 2 2 2 2 3" xfId="11721"/>
    <cellStyle name="Comma 2 4 3 2 2 2 2 2 3" xfId="11722"/>
    <cellStyle name="Comma 2 4 3 2 2 2 2 2 4" xfId="11723"/>
    <cellStyle name="Comma 2 4 3 2 2 2 2 3" xfId="11724"/>
    <cellStyle name="Comma 2 4 3 2 2 2 2 3 2" xfId="11725"/>
    <cellStyle name="Comma 2 4 3 2 2 2 2 3 3" xfId="11726"/>
    <cellStyle name="Comma 2 4 3 2 2 2 2 4" xfId="11727"/>
    <cellStyle name="Comma 2 4 3 2 2 2 2 5" xfId="11728"/>
    <cellStyle name="Comma 2 4 3 2 2 2 3" xfId="11729"/>
    <cellStyle name="Comma 2 4 3 2 2 2 3 2" xfId="11730"/>
    <cellStyle name="Comma 2 4 3 2 2 2 3 2 2" xfId="11731"/>
    <cellStyle name="Comma 2 4 3 2 2 2 3 2 3" xfId="11732"/>
    <cellStyle name="Comma 2 4 3 2 2 2 3 3" xfId="11733"/>
    <cellStyle name="Comma 2 4 3 2 2 2 3 4" xfId="11734"/>
    <cellStyle name="Comma 2 4 3 2 2 2 4" xfId="11735"/>
    <cellStyle name="Comma 2 4 3 2 2 2 4 2" xfId="11736"/>
    <cellStyle name="Comma 2 4 3 2 2 2 4 3" xfId="11737"/>
    <cellStyle name="Comma 2 4 3 2 2 2 5" xfId="11738"/>
    <cellStyle name="Comma 2 4 3 2 2 2 5 2" xfId="11739"/>
    <cellStyle name="Comma 2 4 3 2 2 2 6" xfId="11740"/>
    <cellStyle name="Comma 2 4 3 2 2 2 7" xfId="11741"/>
    <cellStyle name="Comma 2 4 3 2 2 2 8" xfId="11742"/>
    <cellStyle name="Comma 2 4 3 2 2 2 9" xfId="11743"/>
    <cellStyle name="Comma 2 4 3 2 2 3" xfId="11744"/>
    <cellStyle name="Comma 2 4 3 2 2 3 2" xfId="11745"/>
    <cellStyle name="Comma 2 4 3 2 2 3 2 2" xfId="11746"/>
    <cellStyle name="Comma 2 4 3 2 2 3 2 2 2" xfId="11747"/>
    <cellStyle name="Comma 2 4 3 2 2 3 2 2 3" xfId="11748"/>
    <cellStyle name="Comma 2 4 3 2 2 3 2 3" xfId="11749"/>
    <cellStyle name="Comma 2 4 3 2 2 3 2 4" xfId="11750"/>
    <cellStyle name="Comma 2 4 3 2 2 3 3" xfId="11751"/>
    <cellStyle name="Comma 2 4 3 2 2 3 3 2" xfId="11752"/>
    <cellStyle name="Comma 2 4 3 2 2 3 3 3" xfId="11753"/>
    <cellStyle name="Comma 2 4 3 2 2 3 4" xfId="11754"/>
    <cellStyle name="Comma 2 4 3 2 2 3 5" xfId="11755"/>
    <cellStyle name="Comma 2 4 3 2 2 4" xfId="11756"/>
    <cellStyle name="Comma 2 4 3 2 2 4 2" xfId="11757"/>
    <cellStyle name="Comma 2 4 3 2 2 4 2 2" xfId="11758"/>
    <cellStyle name="Comma 2 4 3 2 2 4 2 3" xfId="11759"/>
    <cellStyle name="Comma 2 4 3 2 2 4 3" xfId="11760"/>
    <cellStyle name="Comma 2 4 3 2 2 4 4" xfId="11761"/>
    <cellStyle name="Comma 2 4 3 2 2 5" xfId="11762"/>
    <cellStyle name="Comma 2 4 3 2 2 5 2" xfId="11763"/>
    <cellStyle name="Comma 2 4 3 2 2 5 3" xfId="11764"/>
    <cellStyle name="Comma 2 4 3 2 2 6" xfId="11765"/>
    <cellStyle name="Comma 2 4 3 2 2 6 2" xfId="11766"/>
    <cellStyle name="Comma 2 4 3 2 2 7" xfId="11767"/>
    <cellStyle name="Comma 2 4 3 2 2 8" xfId="11768"/>
    <cellStyle name="Comma 2 4 3 2 2 9" xfId="11769"/>
    <cellStyle name="Comma 2 4 3 2 3" xfId="11770"/>
    <cellStyle name="Comma 2 4 3 2 3 2" xfId="11771"/>
    <cellStyle name="Comma 2 4 3 2 3 2 2" xfId="11772"/>
    <cellStyle name="Comma 2 4 3 2 3 2 2 2" xfId="11773"/>
    <cellStyle name="Comma 2 4 3 2 3 2 2 2 2" xfId="11774"/>
    <cellStyle name="Comma 2 4 3 2 3 2 2 2 3" xfId="11775"/>
    <cellStyle name="Comma 2 4 3 2 3 2 2 3" xfId="11776"/>
    <cellStyle name="Comma 2 4 3 2 3 2 2 4" xfId="11777"/>
    <cellStyle name="Comma 2 4 3 2 3 2 3" xfId="11778"/>
    <cellStyle name="Comma 2 4 3 2 3 2 3 2" xfId="11779"/>
    <cellStyle name="Comma 2 4 3 2 3 2 3 3" xfId="11780"/>
    <cellStyle name="Comma 2 4 3 2 3 2 4" xfId="11781"/>
    <cellStyle name="Comma 2 4 3 2 3 2 5" xfId="11782"/>
    <cellStyle name="Comma 2 4 3 2 3 3" xfId="11783"/>
    <cellStyle name="Comma 2 4 3 2 3 3 2" xfId="11784"/>
    <cellStyle name="Comma 2 4 3 2 3 3 2 2" xfId="11785"/>
    <cellStyle name="Comma 2 4 3 2 3 3 2 3" xfId="11786"/>
    <cellStyle name="Comma 2 4 3 2 3 3 3" xfId="11787"/>
    <cellStyle name="Comma 2 4 3 2 3 3 4" xfId="11788"/>
    <cellStyle name="Comma 2 4 3 2 3 4" xfId="11789"/>
    <cellStyle name="Comma 2 4 3 2 3 4 2" xfId="11790"/>
    <cellStyle name="Comma 2 4 3 2 3 4 3" xfId="11791"/>
    <cellStyle name="Comma 2 4 3 2 3 5" xfId="11792"/>
    <cellStyle name="Comma 2 4 3 2 3 5 2" xfId="11793"/>
    <cellStyle name="Comma 2 4 3 2 3 6" xfId="11794"/>
    <cellStyle name="Comma 2 4 3 2 3 7" xfId="11795"/>
    <cellStyle name="Comma 2 4 3 2 3 8" xfId="11796"/>
    <cellStyle name="Comma 2 4 3 2 3 9" xfId="11797"/>
    <cellStyle name="Comma 2 4 3 2 4" xfId="11798"/>
    <cellStyle name="Comma 2 4 3 2 4 2" xfId="11799"/>
    <cellStyle name="Comma 2 4 3 2 4 2 2" xfId="11800"/>
    <cellStyle name="Comma 2 4 3 2 4 2 2 2" xfId="11801"/>
    <cellStyle name="Comma 2 4 3 2 4 2 2 3" xfId="11802"/>
    <cellStyle name="Comma 2 4 3 2 4 2 3" xfId="11803"/>
    <cellStyle name="Comma 2 4 3 2 4 2 4" xfId="11804"/>
    <cellStyle name="Comma 2 4 3 2 4 3" xfId="11805"/>
    <cellStyle name="Comma 2 4 3 2 4 3 2" xfId="11806"/>
    <cellStyle name="Comma 2 4 3 2 4 3 3" xfId="11807"/>
    <cellStyle name="Comma 2 4 3 2 4 4" xfId="11808"/>
    <cellStyle name="Comma 2 4 3 2 4 5" xfId="11809"/>
    <cellStyle name="Comma 2 4 3 2 5" xfId="11810"/>
    <cellStyle name="Comma 2 4 3 2 5 2" xfId="11811"/>
    <cellStyle name="Comma 2 4 3 2 5 2 2" xfId="11812"/>
    <cellStyle name="Comma 2 4 3 2 5 2 3" xfId="11813"/>
    <cellStyle name="Comma 2 4 3 2 5 3" xfId="11814"/>
    <cellStyle name="Comma 2 4 3 2 5 4" xfId="11815"/>
    <cellStyle name="Comma 2 4 3 2 6" xfId="11816"/>
    <cellStyle name="Comma 2 4 3 2 6 2" xfId="11817"/>
    <cellStyle name="Comma 2 4 3 2 6 3" xfId="11818"/>
    <cellStyle name="Comma 2 4 3 2 7" xfId="11819"/>
    <cellStyle name="Comma 2 4 3 2 7 2" xfId="11820"/>
    <cellStyle name="Comma 2 4 3 2 8" xfId="11821"/>
    <cellStyle name="Comma 2 4 3 2 9" xfId="11822"/>
    <cellStyle name="Comma 2 4 3 3" xfId="11823"/>
    <cellStyle name="Comma 2 4 3 3 10" xfId="11824"/>
    <cellStyle name="Comma 2 4 3 3 11" xfId="11825"/>
    <cellStyle name="Comma 2 4 3 3 12" xfId="11826"/>
    <cellStyle name="Comma 2 4 3 3 2" xfId="11827"/>
    <cellStyle name="Comma 2 4 3 3 2 10" xfId="11828"/>
    <cellStyle name="Comma 2 4 3 3 2 2" xfId="11829"/>
    <cellStyle name="Comma 2 4 3 3 2 2 2" xfId="11830"/>
    <cellStyle name="Comma 2 4 3 3 2 2 2 2" xfId="11831"/>
    <cellStyle name="Comma 2 4 3 3 2 2 2 2 2" xfId="11832"/>
    <cellStyle name="Comma 2 4 3 3 2 2 2 2 2 2" xfId="11833"/>
    <cellStyle name="Comma 2 4 3 3 2 2 2 2 2 3" xfId="11834"/>
    <cellStyle name="Comma 2 4 3 3 2 2 2 2 3" xfId="11835"/>
    <cellStyle name="Comma 2 4 3 3 2 2 2 2 4" xfId="11836"/>
    <cellStyle name="Comma 2 4 3 3 2 2 2 3" xfId="11837"/>
    <cellStyle name="Comma 2 4 3 3 2 2 2 3 2" xfId="11838"/>
    <cellStyle name="Comma 2 4 3 3 2 2 2 3 3" xfId="11839"/>
    <cellStyle name="Comma 2 4 3 3 2 2 2 4" xfId="11840"/>
    <cellStyle name="Comma 2 4 3 3 2 2 2 5" xfId="11841"/>
    <cellStyle name="Comma 2 4 3 3 2 2 3" xfId="11842"/>
    <cellStyle name="Comma 2 4 3 3 2 2 3 2" xfId="11843"/>
    <cellStyle name="Comma 2 4 3 3 2 2 3 2 2" xfId="11844"/>
    <cellStyle name="Comma 2 4 3 3 2 2 3 2 3" xfId="11845"/>
    <cellStyle name="Comma 2 4 3 3 2 2 3 3" xfId="11846"/>
    <cellStyle name="Comma 2 4 3 3 2 2 3 4" xfId="11847"/>
    <cellStyle name="Comma 2 4 3 3 2 2 4" xfId="11848"/>
    <cellStyle name="Comma 2 4 3 3 2 2 4 2" xfId="11849"/>
    <cellStyle name="Comma 2 4 3 3 2 2 4 3" xfId="11850"/>
    <cellStyle name="Comma 2 4 3 3 2 2 5" xfId="11851"/>
    <cellStyle name="Comma 2 4 3 3 2 2 5 2" xfId="11852"/>
    <cellStyle name="Comma 2 4 3 3 2 2 6" xfId="11853"/>
    <cellStyle name="Comma 2 4 3 3 2 2 7" xfId="11854"/>
    <cellStyle name="Comma 2 4 3 3 2 2 8" xfId="11855"/>
    <cellStyle name="Comma 2 4 3 3 2 2 9" xfId="11856"/>
    <cellStyle name="Comma 2 4 3 3 2 3" xfId="11857"/>
    <cellStyle name="Comma 2 4 3 3 2 3 2" xfId="11858"/>
    <cellStyle name="Comma 2 4 3 3 2 3 2 2" xfId="11859"/>
    <cellStyle name="Comma 2 4 3 3 2 3 2 2 2" xfId="11860"/>
    <cellStyle name="Comma 2 4 3 3 2 3 2 2 3" xfId="11861"/>
    <cellStyle name="Comma 2 4 3 3 2 3 2 3" xfId="11862"/>
    <cellStyle name="Comma 2 4 3 3 2 3 2 4" xfId="11863"/>
    <cellStyle name="Comma 2 4 3 3 2 3 3" xfId="11864"/>
    <cellStyle name="Comma 2 4 3 3 2 3 3 2" xfId="11865"/>
    <cellStyle name="Comma 2 4 3 3 2 3 3 3" xfId="11866"/>
    <cellStyle name="Comma 2 4 3 3 2 3 4" xfId="11867"/>
    <cellStyle name="Comma 2 4 3 3 2 3 4 2" xfId="11868"/>
    <cellStyle name="Comma 2 4 3 3 2 3 5" xfId="11869"/>
    <cellStyle name="Comma 2 4 3 3 2 3 6" xfId="11870"/>
    <cellStyle name="Comma 2 4 3 3 2 3 7" xfId="11871"/>
    <cellStyle name="Comma 2 4 3 3 2 3 8" xfId="11872"/>
    <cellStyle name="Comma 2 4 3 3 2 4" xfId="11873"/>
    <cellStyle name="Comma 2 4 3 3 2 4 2" xfId="11874"/>
    <cellStyle name="Comma 2 4 3 3 2 4 2 2" xfId="11875"/>
    <cellStyle name="Comma 2 4 3 3 2 4 2 3" xfId="11876"/>
    <cellStyle name="Comma 2 4 3 3 2 4 3" xfId="11877"/>
    <cellStyle name="Comma 2 4 3 3 2 4 4" xfId="11878"/>
    <cellStyle name="Comma 2 4 3 3 2 5" xfId="11879"/>
    <cellStyle name="Comma 2 4 3 3 2 5 2" xfId="11880"/>
    <cellStyle name="Comma 2 4 3 3 2 5 3" xfId="11881"/>
    <cellStyle name="Comma 2 4 3 3 2 6" xfId="11882"/>
    <cellStyle name="Comma 2 4 3 3 2 6 2" xfId="11883"/>
    <cellStyle name="Comma 2 4 3 3 2 7" xfId="11884"/>
    <cellStyle name="Comma 2 4 3 3 2 8" xfId="11885"/>
    <cellStyle name="Comma 2 4 3 3 2 9" xfId="11886"/>
    <cellStyle name="Comma 2 4 3 3 3" xfId="11887"/>
    <cellStyle name="Comma 2 4 3 3 3 10" xfId="11888"/>
    <cellStyle name="Comma 2 4 3 3 3 2" xfId="11889"/>
    <cellStyle name="Comma 2 4 3 3 3 2 2" xfId="11890"/>
    <cellStyle name="Comma 2 4 3 3 3 2 2 2" xfId="11891"/>
    <cellStyle name="Comma 2 4 3 3 3 2 2 2 2" xfId="11892"/>
    <cellStyle name="Comma 2 4 3 3 3 2 2 2 2 2" xfId="11893"/>
    <cellStyle name="Comma 2 4 3 3 3 2 2 2 2 3" xfId="11894"/>
    <cellStyle name="Comma 2 4 3 3 3 2 2 2 3" xfId="11895"/>
    <cellStyle name="Comma 2 4 3 3 3 2 2 2 4" xfId="11896"/>
    <cellStyle name="Comma 2 4 3 3 3 2 2 3" xfId="11897"/>
    <cellStyle name="Comma 2 4 3 3 3 2 2 3 2" xfId="11898"/>
    <cellStyle name="Comma 2 4 3 3 3 2 2 3 3" xfId="11899"/>
    <cellStyle name="Comma 2 4 3 3 3 2 2 4" xfId="11900"/>
    <cellStyle name="Comma 2 4 3 3 3 2 2 5" xfId="11901"/>
    <cellStyle name="Comma 2 4 3 3 3 2 3" xfId="11902"/>
    <cellStyle name="Comma 2 4 3 3 3 2 3 2" xfId="11903"/>
    <cellStyle name="Comma 2 4 3 3 3 2 3 2 2" xfId="11904"/>
    <cellStyle name="Comma 2 4 3 3 3 2 3 2 2 2" xfId="11905"/>
    <cellStyle name="Comma 2 4 3 3 3 2 3 2 2 3" xfId="11906"/>
    <cellStyle name="Comma 2 4 3 3 3 2 3 2 3" xfId="11907"/>
    <cellStyle name="Comma 2 4 3 3 3 2 3 2 4" xfId="11908"/>
    <cellStyle name="Comma 2 4 3 3 3 2 3 3" xfId="11909"/>
    <cellStyle name="Comma 2 4 3 3 3 2 3 3 2" xfId="11910"/>
    <cellStyle name="Comma 2 4 3 3 3 2 3 3 3" xfId="11911"/>
    <cellStyle name="Comma 2 4 3 3 3 2 3 4" xfId="11912"/>
    <cellStyle name="Comma 2 4 3 3 3 2 3 5" xfId="11913"/>
    <cellStyle name="Comma 2 4 3 3 3 2 4" xfId="11914"/>
    <cellStyle name="Comma 2 4 3 3 3 2 4 2" xfId="11915"/>
    <cellStyle name="Comma 2 4 3 3 3 2 4 2 2" xfId="11916"/>
    <cellStyle name="Comma 2 4 3 3 3 2 4 2 3" xfId="11917"/>
    <cellStyle name="Comma 2 4 3 3 3 2 4 3" xfId="11918"/>
    <cellStyle name="Comma 2 4 3 3 3 2 4 4" xfId="11919"/>
    <cellStyle name="Comma 2 4 3 3 3 2 5" xfId="11920"/>
    <cellStyle name="Comma 2 4 3 3 3 2 5 2" xfId="11921"/>
    <cellStyle name="Comma 2 4 3 3 3 2 6" xfId="11922"/>
    <cellStyle name="Comma 2 4 3 3 3 2 7" xfId="11923"/>
    <cellStyle name="Comma 2 4 3 3 3 2 8" xfId="11924"/>
    <cellStyle name="Comma 2 4 3 3 3 2 9" xfId="11925"/>
    <cellStyle name="Comma 2 4 3 3 3 3" xfId="11926"/>
    <cellStyle name="Comma 2 4 3 3 3 3 2" xfId="11927"/>
    <cellStyle name="Comma 2 4 3 3 3 3 2 2" xfId="11928"/>
    <cellStyle name="Comma 2 4 3 3 3 3 2 2 2" xfId="11929"/>
    <cellStyle name="Comma 2 4 3 3 3 3 2 2 3" xfId="11930"/>
    <cellStyle name="Comma 2 4 3 3 3 3 2 3" xfId="11931"/>
    <cellStyle name="Comma 2 4 3 3 3 3 2 4" xfId="11932"/>
    <cellStyle name="Comma 2 4 3 3 3 3 3" xfId="11933"/>
    <cellStyle name="Comma 2 4 3 3 3 3 3 2" xfId="11934"/>
    <cellStyle name="Comma 2 4 3 3 3 3 3 3" xfId="11935"/>
    <cellStyle name="Comma 2 4 3 3 3 3 4" xfId="11936"/>
    <cellStyle name="Comma 2 4 3 3 3 3 4 2" xfId="11937"/>
    <cellStyle name="Comma 2 4 3 3 3 3 5" xfId="11938"/>
    <cellStyle name="Comma 2 4 3 3 3 3 6" xfId="11939"/>
    <cellStyle name="Comma 2 4 3 3 3 3 7" xfId="11940"/>
    <cellStyle name="Comma 2 4 3 3 3 3 8" xfId="11941"/>
    <cellStyle name="Comma 2 4 3 3 3 4" xfId="11942"/>
    <cellStyle name="Comma 2 4 3 3 3 4 2" xfId="11943"/>
    <cellStyle name="Comma 2 4 3 3 3 4 2 2" xfId="11944"/>
    <cellStyle name="Comma 2 4 3 3 3 4 2 2 2" xfId="11945"/>
    <cellStyle name="Comma 2 4 3 3 3 4 2 2 3" xfId="11946"/>
    <cellStyle name="Comma 2 4 3 3 3 4 2 3" xfId="11947"/>
    <cellStyle name="Comma 2 4 3 3 3 4 2 4" xfId="11948"/>
    <cellStyle name="Comma 2 4 3 3 3 4 3" xfId="11949"/>
    <cellStyle name="Comma 2 4 3 3 3 4 3 2" xfId="11950"/>
    <cellStyle name="Comma 2 4 3 3 3 4 3 3" xfId="11951"/>
    <cellStyle name="Comma 2 4 3 3 3 4 4" xfId="11952"/>
    <cellStyle name="Comma 2 4 3 3 3 4 5" xfId="11953"/>
    <cellStyle name="Comma 2 4 3 3 3 5" xfId="11954"/>
    <cellStyle name="Comma 2 4 3 3 3 5 2" xfId="11955"/>
    <cellStyle name="Comma 2 4 3 3 3 5 2 2" xfId="11956"/>
    <cellStyle name="Comma 2 4 3 3 3 5 2 3" xfId="11957"/>
    <cellStyle name="Comma 2 4 3 3 3 5 3" xfId="11958"/>
    <cellStyle name="Comma 2 4 3 3 3 5 4" xfId="11959"/>
    <cellStyle name="Comma 2 4 3 3 3 6" xfId="11960"/>
    <cellStyle name="Comma 2 4 3 3 3 6 2" xfId="11961"/>
    <cellStyle name="Comma 2 4 3 3 3 7" xfId="11962"/>
    <cellStyle name="Comma 2 4 3 3 3 8" xfId="11963"/>
    <cellStyle name="Comma 2 4 3 3 3 9" xfId="11964"/>
    <cellStyle name="Comma 2 4 3 3 4" xfId="11965"/>
    <cellStyle name="Comma 2 4 3 3 4 2" xfId="11966"/>
    <cellStyle name="Comma 2 4 3 3 4 2 2" xfId="11967"/>
    <cellStyle name="Comma 2 4 3 3 4 2 2 2" xfId="11968"/>
    <cellStyle name="Comma 2 4 3 3 4 2 2 2 2" xfId="11969"/>
    <cellStyle name="Comma 2 4 3 3 4 2 2 2 3" xfId="11970"/>
    <cellStyle name="Comma 2 4 3 3 4 2 2 3" xfId="11971"/>
    <cellStyle name="Comma 2 4 3 3 4 2 2 4" xfId="11972"/>
    <cellStyle name="Comma 2 4 3 3 4 2 3" xfId="11973"/>
    <cellStyle name="Comma 2 4 3 3 4 2 3 2" xfId="11974"/>
    <cellStyle name="Comma 2 4 3 3 4 2 3 3" xfId="11975"/>
    <cellStyle name="Comma 2 4 3 3 4 2 4" xfId="11976"/>
    <cellStyle name="Comma 2 4 3 3 4 2 5" xfId="11977"/>
    <cellStyle name="Comma 2 4 3 3 4 3" xfId="11978"/>
    <cellStyle name="Comma 2 4 3 3 4 3 2" xfId="11979"/>
    <cellStyle name="Comma 2 4 3 3 4 3 2 2" xfId="11980"/>
    <cellStyle name="Comma 2 4 3 3 4 3 2 3" xfId="11981"/>
    <cellStyle name="Comma 2 4 3 3 4 3 3" xfId="11982"/>
    <cellStyle name="Comma 2 4 3 3 4 3 4" xfId="11983"/>
    <cellStyle name="Comma 2 4 3 3 4 4" xfId="11984"/>
    <cellStyle name="Comma 2 4 3 3 4 4 2" xfId="11985"/>
    <cellStyle name="Comma 2 4 3 3 4 4 3" xfId="11986"/>
    <cellStyle name="Comma 2 4 3 3 4 5" xfId="11987"/>
    <cellStyle name="Comma 2 4 3 3 4 5 2" xfId="11988"/>
    <cellStyle name="Comma 2 4 3 3 4 6" xfId="11989"/>
    <cellStyle name="Comma 2 4 3 3 4 7" xfId="11990"/>
    <cellStyle name="Comma 2 4 3 3 4 8" xfId="11991"/>
    <cellStyle name="Comma 2 4 3 3 4 9" xfId="11992"/>
    <cellStyle name="Comma 2 4 3 3 5" xfId="11993"/>
    <cellStyle name="Comma 2 4 3 3 5 2" xfId="11994"/>
    <cellStyle name="Comma 2 4 3 3 5 2 2" xfId="11995"/>
    <cellStyle name="Comma 2 4 3 3 5 2 2 2" xfId="11996"/>
    <cellStyle name="Comma 2 4 3 3 5 2 2 3" xfId="11997"/>
    <cellStyle name="Comma 2 4 3 3 5 2 3" xfId="11998"/>
    <cellStyle name="Comma 2 4 3 3 5 2 4" xfId="11999"/>
    <cellStyle name="Comma 2 4 3 3 5 3" xfId="12000"/>
    <cellStyle name="Comma 2 4 3 3 5 3 2" xfId="12001"/>
    <cellStyle name="Comma 2 4 3 3 5 3 3" xfId="12002"/>
    <cellStyle name="Comma 2 4 3 3 5 4" xfId="12003"/>
    <cellStyle name="Comma 2 4 3 3 5 4 2" xfId="12004"/>
    <cellStyle name="Comma 2 4 3 3 5 5" xfId="12005"/>
    <cellStyle name="Comma 2 4 3 3 5 6" xfId="12006"/>
    <cellStyle name="Comma 2 4 3 3 5 7" xfId="12007"/>
    <cellStyle name="Comma 2 4 3 3 5 8" xfId="12008"/>
    <cellStyle name="Comma 2 4 3 3 6" xfId="12009"/>
    <cellStyle name="Comma 2 4 3 3 6 2" xfId="12010"/>
    <cellStyle name="Comma 2 4 3 3 6 2 2" xfId="12011"/>
    <cellStyle name="Comma 2 4 3 3 6 2 3" xfId="12012"/>
    <cellStyle name="Comma 2 4 3 3 6 3" xfId="12013"/>
    <cellStyle name="Comma 2 4 3 3 6 4" xfId="12014"/>
    <cellStyle name="Comma 2 4 3 3 7" xfId="12015"/>
    <cellStyle name="Comma 2 4 3 3 7 2" xfId="12016"/>
    <cellStyle name="Comma 2 4 3 3 7 3" xfId="12017"/>
    <cellStyle name="Comma 2 4 3 3 8" xfId="12018"/>
    <cellStyle name="Comma 2 4 3 3 8 2" xfId="12019"/>
    <cellStyle name="Comma 2 4 3 3 9" xfId="12020"/>
    <cellStyle name="Comma 2 4 3 4" xfId="12021"/>
    <cellStyle name="Comma 2 4 3 4 10" xfId="12022"/>
    <cellStyle name="Comma 2 4 3 4 2" xfId="12023"/>
    <cellStyle name="Comma 2 4 3 4 2 2" xfId="12024"/>
    <cellStyle name="Comma 2 4 3 4 2 2 2" xfId="12025"/>
    <cellStyle name="Comma 2 4 3 4 2 2 2 2" xfId="12026"/>
    <cellStyle name="Comma 2 4 3 4 2 2 2 2 2" xfId="12027"/>
    <cellStyle name="Comma 2 4 3 4 2 2 2 2 3" xfId="12028"/>
    <cellStyle name="Comma 2 4 3 4 2 2 2 3" xfId="12029"/>
    <cellStyle name="Comma 2 4 3 4 2 2 2 4" xfId="12030"/>
    <cellStyle name="Comma 2 4 3 4 2 2 3" xfId="12031"/>
    <cellStyle name="Comma 2 4 3 4 2 2 3 2" xfId="12032"/>
    <cellStyle name="Comma 2 4 3 4 2 2 3 3" xfId="12033"/>
    <cellStyle name="Comma 2 4 3 4 2 2 4" xfId="12034"/>
    <cellStyle name="Comma 2 4 3 4 2 2 5" xfId="12035"/>
    <cellStyle name="Comma 2 4 3 4 2 3" xfId="12036"/>
    <cellStyle name="Comma 2 4 3 4 2 3 2" xfId="12037"/>
    <cellStyle name="Comma 2 4 3 4 2 3 2 2" xfId="12038"/>
    <cellStyle name="Comma 2 4 3 4 2 3 2 3" xfId="12039"/>
    <cellStyle name="Comma 2 4 3 4 2 3 3" xfId="12040"/>
    <cellStyle name="Comma 2 4 3 4 2 3 4" xfId="12041"/>
    <cellStyle name="Comma 2 4 3 4 2 4" xfId="12042"/>
    <cellStyle name="Comma 2 4 3 4 2 4 2" xfId="12043"/>
    <cellStyle name="Comma 2 4 3 4 2 4 3" xfId="12044"/>
    <cellStyle name="Comma 2 4 3 4 2 5" xfId="12045"/>
    <cellStyle name="Comma 2 4 3 4 2 5 2" xfId="12046"/>
    <cellStyle name="Comma 2 4 3 4 2 6" xfId="12047"/>
    <cellStyle name="Comma 2 4 3 4 2 7" xfId="12048"/>
    <cellStyle name="Comma 2 4 3 4 2 8" xfId="12049"/>
    <cellStyle name="Comma 2 4 3 4 2 9" xfId="12050"/>
    <cellStyle name="Comma 2 4 3 4 3" xfId="12051"/>
    <cellStyle name="Comma 2 4 3 4 3 2" xfId="12052"/>
    <cellStyle name="Comma 2 4 3 4 3 2 2" xfId="12053"/>
    <cellStyle name="Comma 2 4 3 4 3 2 2 2" xfId="12054"/>
    <cellStyle name="Comma 2 4 3 4 3 2 2 3" xfId="12055"/>
    <cellStyle name="Comma 2 4 3 4 3 2 3" xfId="12056"/>
    <cellStyle name="Comma 2 4 3 4 3 2 4" xfId="12057"/>
    <cellStyle name="Comma 2 4 3 4 3 3" xfId="12058"/>
    <cellStyle name="Comma 2 4 3 4 3 3 2" xfId="12059"/>
    <cellStyle name="Comma 2 4 3 4 3 3 3" xfId="12060"/>
    <cellStyle name="Comma 2 4 3 4 3 4" xfId="12061"/>
    <cellStyle name="Comma 2 4 3 4 3 5" xfId="12062"/>
    <cellStyle name="Comma 2 4 3 4 4" xfId="12063"/>
    <cellStyle name="Comma 2 4 3 4 4 2" xfId="12064"/>
    <cellStyle name="Comma 2 4 3 4 4 2 2" xfId="12065"/>
    <cellStyle name="Comma 2 4 3 4 4 2 3" xfId="12066"/>
    <cellStyle name="Comma 2 4 3 4 4 3" xfId="12067"/>
    <cellStyle name="Comma 2 4 3 4 4 4" xfId="12068"/>
    <cellStyle name="Comma 2 4 3 4 5" xfId="12069"/>
    <cellStyle name="Comma 2 4 3 4 5 2" xfId="12070"/>
    <cellStyle name="Comma 2 4 3 4 5 3" xfId="12071"/>
    <cellStyle name="Comma 2 4 3 4 6" xfId="12072"/>
    <cellStyle name="Comma 2 4 3 4 6 2" xfId="12073"/>
    <cellStyle name="Comma 2 4 3 4 7" xfId="12074"/>
    <cellStyle name="Comma 2 4 3 4 8" xfId="12075"/>
    <cellStyle name="Comma 2 4 3 4 9" xfId="12076"/>
    <cellStyle name="Comma 2 4 3 5" xfId="12077"/>
    <cellStyle name="Comma 2 4 3 5 2" xfId="12078"/>
    <cellStyle name="Comma 2 4 3 5 2 2" xfId="12079"/>
    <cellStyle name="Comma 2 4 3 5 2 2 2" xfId="12080"/>
    <cellStyle name="Comma 2 4 3 5 2 2 2 2" xfId="12081"/>
    <cellStyle name="Comma 2 4 3 5 2 2 2 3" xfId="12082"/>
    <cellStyle name="Comma 2 4 3 5 2 2 3" xfId="12083"/>
    <cellStyle name="Comma 2 4 3 5 2 2 4" xfId="12084"/>
    <cellStyle name="Comma 2 4 3 5 2 3" xfId="12085"/>
    <cellStyle name="Comma 2 4 3 5 2 3 2" xfId="12086"/>
    <cellStyle name="Comma 2 4 3 5 2 3 3" xfId="12087"/>
    <cellStyle name="Comma 2 4 3 5 2 4" xfId="12088"/>
    <cellStyle name="Comma 2 4 3 5 2 5" xfId="12089"/>
    <cellStyle name="Comma 2 4 3 5 3" xfId="12090"/>
    <cellStyle name="Comma 2 4 3 5 3 2" xfId="12091"/>
    <cellStyle name="Comma 2 4 3 5 3 2 2" xfId="12092"/>
    <cellStyle name="Comma 2 4 3 5 3 2 3" xfId="12093"/>
    <cellStyle name="Comma 2 4 3 5 3 3" xfId="12094"/>
    <cellStyle name="Comma 2 4 3 5 3 4" xfId="12095"/>
    <cellStyle name="Comma 2 4 3 5 4" xfId="12096"/>
    <cellStyle name="Comma 2 4 3 5 4 2" xfId="12097"/>
    <cellStyle name="Comma 2 4 3 5 4 3" xfId="12098"/>
    <cellStyle name="Comma 2 4 3 5 5" xfId="12099"/>
    <cellStyle name="Comma 2 4 3 5 5 2" xfId="12100"/>
    <cellStyle name="Comma 2 4 3 5 6" xfId="12101"/>
    <cellStyle name="Comma 2 4 3 5 7" xfId="12102"/>
    <cellStyle name="Comma 2 4 3 5 8" xfId="12103"/>
    <cellStyle name="Comma 2 4 3 5 9" xfId="12104"/>
    <cellStyle name="Comma 2 4 3 6" xfId="12105"/>
    <cellStyle name="Comma 2 4 3 6 2" xfId="12106"/>
    <cellStyle name="Comma 2 4 3 6 2 2" xfId="12107"/>
    <cellStyle name="Comma 2 4 3 6 2 2 2" xfId="12108"/>
    <cellStyle name="Comma 2 4 3 6 2 2 2 2" xfId="12109"/>
    <cellStyle name="Comma 2 4 3 6 2 2 2 3" xfId="12110"/>
    <cellStyle name="Comma 2 4 3 6 2 2 3" xfId="12111"/>
    <cellStyle name="Comma 2 4 3 6 2 2 4" xfId="12112"/>
    <cellStyle name="Comma 2 4 3 6 2 3" xfId="12113"/>
    <cellStyle name="Comma 2 4 3 6 2 3 2" xfId="12114"/>
    <cellStyle name="Comma 2 4 3 6 2 3 3" xfId="12115"/>
    <cellStyle name="Comma 2 4 3 6 2 4" xfId="12116"/>
    <cellStyle name="Comma 2 4 3 6 2 5" xfId="12117"/>
    <cellStyle name="Comma 2 4 3 6 3" xfId="12118"/>
    <cellStyle name="Comma 2 4 3 6 3 2" xfId="12119"/>
    <cellStyle name="Comma 2 4 3 6 3 2 2" xfId="12120"/>
    <cellStyle name="Comma 2 4 3 6 3 2 3" xfId="12121"/>
    <cellStyle name="Comma 2 4 3 6 3 3" xfId="12122"/>
    <cellStyle name="Comma 2 4 3 6 3 4" xfId="12123"/>
    <cellStyle name="Comma 2 4 3 6 4" xfId="12124"/>
    <cellStyle name="Comma 2 4 3 6 4 2" xfId="12125"/>
    <cellStyle name="Comma 2 4 3 6 4 3" xfId="12126"/>
    <cellStyle name="Comma 2 4 3 6 5" xfId="12127"/>
    <cellStyle name="Comma 2 4 3 6 6" xfId="12128"/>
    <cellStyle name="Comma 2 4 3 7" xfId="12129"/>
    <cellStyle name="Comma 2 4 3 7 2" xfId="12130"/>
    <cellStyle name="Comma 2 4 3 7 2 2" xfId="12131"/>
    <cellStyle name="Comma 2 4 3 7 2 2 2" xfId="12132"/>
    <cellStyle name="Comma 2 4 3 7 2 2 3" xfId="12133"/>
    <cellStyle name="Comma 2 4 3 7 2 3" xfId="12134"/>
    <cellStyle name="Comma 2 4 3 7 2 4" xfId="12135"/>
    <cellStyle name="Comma 2 4 3 7 3" xfId="12136"/>
    <cellStyle name="Comma 2 4 3 7 3 2" xfId="12137"/>
    <cellStyle name="Comma 2 4 3 7 3 3" xfId="12138"/>
    <cellStyle name="Comma 2 4 3 7 4" xfId="12139"/>
    <cellStyle name="Comma 2 4 3 7 5" xfId="12140"/>
    <cellStyle name="Comma 2 4 3 8" xfId="12141"/>
    <cellStyle name="Comma 2 4 3 8 2" xfId="12142"/>
    <cellStyle name="Comma 2 4 3 8 2 2" xfId="12143"/>
    <cellStyle name="Comma 2 4 3 8 2 2 2" xfId="12144"/>
    <cellStyle name="Comma 2 4 3 8 2 2 3" xfId="12145"/>
    <cellStyle name="Comma 2 4 3 8 2 3" xfId="12146"/>
    <cellStyle name="Comma 2 4 3 8 2 4" xfId="12147"/>
    <cellStyle name="Comma 2 4 3 8 3" xfId="12148"/>
    <cellStyle name="Comma 2 4 3 8 3 2" xfId="12149"/>
    <cellStyle name="Comma 2 4 3 8 3 3" xfId="12150"/>
    <cellStyle name="Comma 2 4 3 8 4" xfId="12151"/>
    <cellStyle name="Comma 2 4 3 8 5" xfId="12152"/>
    <cellStyle name="Comma 2 4 3 9" xfId="12153"/>
    <cellStyle name="Comma 2 4 3 9 2" xfId="12154"/>
    <cellStyle name="Comma 2 4 3 9 2 2" xfId="12155"/>
    <cellStyle name="Comma 2 4 3 9 2 3" xfId="12156"/>
    <cellStyle name="Comma 2 4 3 9 3" xfId="12157"/>
    <cellStyle name="Comma 2 4 3 9 4" xfId="12158"/>
    <cellStyle name="Comma 2 4 4" xfId="12159"/>
    <cellStyle name="Comma 2 4 4 10" xfId="12160"/>
    <cellStyle name="Comma 2 4 4 2" xfId="12161"/>
    <cellStyle name="Comma 2 4 4 2 2" xfId="12162"/>
    <cellStyle name="Comma 2 4 4 2 2 2" xfId="12163"/>
    <cellStyle name="Comma 2 4 4 2 2 2 2" xfId="12164"/>
    <cellStyle name="Comma 2 4 4 2 2 2 2 2" xfId="12165"/>
    <cellStyle name="Comma 2 4 4 2 2 2 2 3" xfId="12166"/>
    <cellStyle name="Comma 2 4 4 2 2 2 3" xfId="12167"/>
    <cellStyle name="Comma 2 4 4 2 2 2 4" xfId="12168"/>
    <cellStyle name="Comma 2 4 4 2 2 3" xfId="12169"/>
    <cellStyle name="Comma 2 4 4 2 2 3 2" xfId="12170"/>
    <cellStyle name="Comma 2 4 4 2 2 3 3" xfId="12171"/>
    <cellStyle name="Comma 2 4 4 2 2 4" xfId="12172"/>
    <cellStyle name="Comma 2 4 4 2 2 5" xfId="12173"/>
    <cellStyle name="Comma 2 4 4 2 3" xfId="12174"/>
    <cellStyle name="Comma 2 4 4 2 3 2" xfId="12175"/>
    <cellStyle name="Comma 2 4 4 2 3 2 2" xfId="12176"/>
    <cellStyle name="Comma 2 4 4 2 3 2 3" xfId="12177"/>
    <cellStyle name="Comma 2 4 4 2 3 3" xfId="12178"/>
    <cellStyle name="Comma 2 4 4 2 3 4" xfId="12179"/>
    <cellStyle name="Comma 2 4 4 2 4" xfId="12180"/>
    <cellStyle name="Comma 2 4 4 2 4 2" xfId="12181"/>
    <cellStyle name="Comma 2 4 4 2 4 3" xfId="12182"/>
    <cellStyle name="Comma 2 4 4 2 5" xfId="12183"/>
    <cellStyle name="Comma 2 4 4 2 5 2" xfId="12184"/>
    <cellStyle name="Comma 2 4 4 2 6" xfId="12185"/>
    <cellStyle name="Comma 2 4 4 2 7" xfId="12186"/>
    <cellStyle name="Comma 2 4 4 2 8" xfId="12187"/>
    <cellStyle name="Comma 2 4 4 2 9" xfId="12188"/>
    <cellStyle name="Comma 2 4 4 3" xfId="12189"/>
    <cellStyle name="Comma 2 4 4 3 2" xfId="12190"/>
    <cellStyle name="Comma 2 4 4 3 2 2" xfId="12191"/>
    <cellStyle name="Comma 2 4 4 3 2 2 2" xfId="12192"/>
    <cellStyle name="Comma 2 4 4 3 2 2 3" xfId="12193"/>
    <cellStyle name="Comma 2 4 4 3 2 3" xfId="12194"/>
    <cellStyle name="Comma 2 4 4 3 2 4" xfId="12195"/>
    <cellStyle name="Comma 2 4 4 3 3" xfId="12196"/>
    <cellStyle name="Comma 2 4 4 3 3 2" xfId="12197"/>
    <cellStyle name="Comma 2 4 4 3 3 3" xfId="12198"/>
    <cellStyle name="Comma 2 4 4 3 4" xfId="12199"/>
    <cellStyle name="Comma 2 4 4 3 4 2" xfId="12200"/>
    <cellStyle name="Comma 2 4 4 3 5" xfId="12201"/>
    <cellStyle name="Comma 2 4 4 3 6" xfId="12202"/>
    <cellStyle name="Comma 2 4 4 3 7" xfId="12203"/>
    <cellStyle name="Comma 2 4 4 3 8" xfId="12204"/>
    <cellStyle name="Comma 2 4 4 4" xfId="12205"/>
    <cellStyle name="Comma 2 4 4 4 2" xfId="12206"/>
    <cellStyle name="Comma 2 4 4 4 2 2" xfId="12207"/>
    <cellStyle name="Comma 2 4 4 4 2 3" xfId="12208"/>
    <cellStyle name="Comma 2 4 4 4 3" xfId="12209"/>
    <cellStyle name="Comma 2 4 4 4 4" xfId="12210"/>
    <cellStyle name="Comma 2 4 4 5" xfId="12211"/>
    <cellStyle name="Comma 2 4 4 5 2" xfId="12212"/>
    <cellStyle name="Comma 2 4 4 5 3" xfId="12213"/>
    <cellStyle name="Comma 2 4 4 6" xfId="12214"/>
    <cellStyle name="Comma 2 4 4 6 2" xfId="12215"/>
    <cellStyle name="Comma 2 4 4 7" xfId="12216"/>
    <cellStyle name="Comma 2 4 4 8" xfId="12217"/>
    <cellStyle name="Comma 2 4 4 9" xfId="12218"/>
    <cellStyle name="Comma 2 4 5" xfId="12219"/>
    <cellStyle name="Comma 2 4 5 10" xfId="12220"/>
    <cellStyle name="Comma 2 4 5 2" xfId="12221"/>
    <cellStyle name="Comma 2 4 5 2 2" xfId="12222"/>
    <cellStyle name="Comma 2 4 5 2 2 2" xfId="12223"/>
    <cellStyle name="Comma 2 4 5 2 2 2 2" xfId="12224"/>
    <cellStyle name="Comma 2 4 5 2 2 2 2 2" xfId="12225"/>
    <cellStyle name="Comma 2 4 5 2 2 2 2 3" xfId="12226"/>
    <cellStyle name="Comma 2 4 5 2 2 2 3" xfId="12227"/>
    <cellStyle name="Comma 2 4 5 2 2 2 4" xfId="12228"/>
    <cellStyle name="Comma 2 4 5 2 2 3" xfId="12229"/>
    <cellStyle name="Comma 2 4 5 2 2 3 2" xfId="12230"/>
    <cellStyle name="Comma 2 4 5 2 2 3 3" xfId="12231"/>
    <cellStyle name="Comma 2 4 5 2 2 4" xfId="12232"/>
    <cellStyle name="Comma 2 4 5 2 2 5" xfId="12233"/>
    <cellStyle name="Comma 2 4 5 2 3" xfId="12234"/>
    <cellStyle name="Comma 2 4 5 2 3 2" xfId="12235"/>
    <cellStyle name="Comma 2 4 5 2 3 2 2" xfId="12236"/>
    <cellStyle name="Comma 2 4 5 2 3 2 2 2" xfId="12237"/>
    <cellStyle name="Comma 2 4 5 2 3 2 2 3" xfId="12238"/>
    <cellStyle name="Comma 2 4 5 2 3 2 3" xfId="12239"/>
    <cellStyle name="Comma 2 4 5 2 3 2 4" xfId="12240"/>
    <cellStyle name="Comma 2 4 5 2 3 3" xfId="12241"/>
    <cellStyle name="Comma 2 4 5 2 3 3 2" xfId="12242"/>
    <cellStyle name="Comma 2 4 5 2 3 3 3" xfId="12243"/>
    <cellStyle name="Comma 2 4 5 2 3 4" xfId="12244"/>
    <cellStyle name="Comma 2 4 5 2 3 5" xfId="12245"/>
    <cellStyle name="Comma 2 4 5 2 4" xfId="12246"/>
    <cellStyle name="Comma 2 4 5 2 4 2" xfId="12247"/>
    <cellStyle name="Comma 2 4 5 2 4 2 2" xfId="12248"/>
    <cellStyle name="Comma 2 4 5 2 4 2 3" xfId="12249"/>
    <cellStyle name="Comma 2 4 5 2 4 3" xfId="12250"/>
    <cellStyle name="Comma 2 4 5 2 4 4" xfId="12251"/>
    <cellStyle name="Comma 2 4 5 2 5" xfId="12252"/>
    <cellStyle name="Comma 2 4 5 2 5 2" xfId="12253"/>
    <cellStyle name="Comma 2 4 5 2 6" xfId="12254"/>
    <cellStyle name="Comma 2 4 5 2 7" xfId="12255"/>
    <cellStyle name="Comma 2 4 5 2 8" xfId="12256"/>
    <cellStyle name="Comma 2 4 5 2 9" xfId="12257"/>
    <cellStyle name="Comma 2 4 5 3" xfId="12258"/>
    <cellStyle name="Comma 2 4 5 3 2" xfId="12259"/>
    <cellStyle name="Comma 2 4 5 3 2 2" xfId="12260"/>
    <cellStyle name="Comma 2 4 5 3 2 2 2" xfId="12261"/>
    <cellStyle name="Comma 2 4 5 3 2 2 3" xfId="12262"/>
    <cellStyle name="Comma 2 4 5 3 2 3" xfId="12263"/>
    <cellStyle name="Comma 2 4 5 3 2 4" xfId="12264"/>
    <cellStyle name="Comma 2 4 5 3 3" xfId="12265"/>
    <cellStyle name="Comma 2 4 5 3 3 2" xfId="12266"/>
    <cellStyle name="Comma 2 4 5 3 3 3" xfId="12267"/>
    <cellStyle name="Comma 2 4 5 3 4" xfId="12268"/>
    <cellStyle name="Comma 2 4 5 3 4 2" xfId="12269"/>
    <cellStyle name="Comma 2 4 5 3 5" xfId="12270"/>
    <cellStyle name="Comma 2 4 5 3 6" xfId="12271"/>
    <cellStyle name="Comma 2 4 5 3 7" xfId="12272"/>
    <cellStyle name="Comma 2 4 5 3 8" xfId="12273"/>
    <cellStyle name="Comma 2 4 5 4" xfId="12274"/>
    <cellStyle name="Comma 2 4 5 4 2" xfId="12275"/>
    <cellStyle name="Comma 2 4 5 4 2 2" xfId="12276"/>
    <cellStyle name="Comma 2 4 5 4 2 2 2" xfId="12277"/>
    <cellStyle name="Comma 2 4 5 4 2 2 3" xfId="12278"/>
    <cellStyle name="Comma 2 4 5 4 2 3" xfId="12279"/>
    <cellStyle name="Comma 2 4 5 4 2 4" xfId="12280"/>
    <cellStyle name="Comma 2 4 5 4 3" xfId="12281"/>
    <cellStyle name="Comma 2 4 5 4 3 2" xfId="12282"/>
    <cellStyle name="Comma 2 4 5 4 3 3" xfId="12283"/>
    <cellStyle name="Comma 2 4 5 4 4" xfId="12284"/>
    <cellStyle name="Comma 2 4 5 4 5" xfId="12285"/>
    <cellStyle name="Comma 2 4 5 5" xfId="12286"/>
    <cellStyle name="Comma 2 4 5 5 2" xfId="12287"/>
    <cellStyle name="Comma 2 4 5 5 2 2" xfId="12288"/>
    <cellStyle name="Comma 2 4 5 5 2 3" xfId="12289"/>
    <cellStyle name="Comma 2 4 5 5 3" xfId="12290"/>
    <cellStyle name="Comma 2 4 5 5 4" xfId="12291"/>
    <cellStyle name="Comma 2 4 5 6" xfId="12292"/>
    <cellStyle name="Comma 2 4 5 6 2" xfId="12293"/>
    <cellStyle name="Comma 2 4 5 7" xfId="12294"/>
    <cellStyle name="Comma 2 4 5 8" xfId="12295"/>
    <cellStyle name="Comma 2 4 5 9" xfId="12296"/>
    <cellStyle name="Comma 2 4 6" xfId="12297"/>
    <cellStyle name="Comma 2 4 6 2" xfId="12298"/>
    <cellStyle name="Comma 2 4 6 2 2" xfId="12299"/>
    <cellStyle name="Comma 2 4 6 2 2 2" xfId="12300"/>
    <cellStyle name="Comma 2 4 6 2 2 2 2" xfId="12301"/>
    <cellStyle name="Comma 2 4 6 2 2 2 3" xfId="12302"/>
    <cellStyle name="Comma 2 4 6 2 2 3" xfId="12303"/>
    <cellStyle name="Comma 2 4 6 2 2 4" xfId="12304"/>
    <cellStyle name="Comma 2 4 6 2 3" xfId="12305"/>
    <cellStyle name="Comma 2 4 6 2 3 2" xfId="12306"/>
    <cellStyle name="Comma 2 4 6 2 3 3" xfId="12307"/>
    <cellStyle name="Comma 2 4 6 2 4" xfId="12308"/>
    <cellStyle name="Comma 2 4 6 2 5" xfId="12309"/>
    <cellStyle name="Comma 2 4 6 3" xfId="12310"/>
    <cellStyle name="Comma 2 4 6 3 2" xfId="12311"/>
    <cellStyle name="Comma 2 4 6 3 2 2" xfId="12312"/>
    <cellStyle name="Comma 2 4 6 3 2 3" xfId="12313"/>
    <cellStyle name="Comma 2 4 6 3 3" xfId="12314"/>
    <cellStyle name="Comma 2 4 6 3 4" xfId="12315"/>
    <cellStyle name="Comma 2 4 6 4" xfId="12316"/>
    <cellStyle name="Comma 2 4 6 4 2" xfId="12317"/>
    <cellStyle name="Comma 2 4 6 4 3" xfId="12318"/>
    <cellStyle name="Comma 2 4 6 5" xfId="12319"/>
    <cellStyle name="Comma 2 4 6 5 2" xfId="12320"/>
    <cellStyle name="Comma 2 4 6 6" xfId="12321"/>
    <cellStyle name="Comma 2 4 6 7" xfId="12322"/>
    <cellStyle name="Comma 2 4 6 8" xfId="12323"/>
    <cellStyle name="Comma 2 4 6 9" xfId="12324"/>
    <cellStyle name="Comma 2 4 7" xfId="12325"/>
    <cellStyle name="Comma 2 4 7 2" xfId="12326"/>
    <cellStyle name="Comma 2 4 7 2 2" xfId="12327"/>
    <cellStyle name="Comma 2 4 7 2 2 2" xfId="12328"/>
    <cellStyle name="Comma 2 4 7 2 2 2 2" xfId="12329"/>
    <cellStyle name="Comma 2 4 7 2 2 2 3" xfId="12330"/>
    <cellStyle name="Comma 2 4 7 2 2 3" xfId="12331"/>
    <cellStyle name="Comma 2 4 7 2 2 4" xfId="12332"/>
    <cellStyle name="Comma 2 4 7 2 3" xfId="12333"/>
    <cellStyle name="Comma 2 4 7 2 3 2" xfId="12334"/>
    <cellStyle name="Comma 2 4 7 2 3 3" xfId="12335"/>
    <cellStyle name="Comma 2 4 7 2 4" xfId="12336"/>
    <cellStyle name="Comma 2 4 7 2 5" xfId="12337"/>
    <cellStyle name="Comma 2 4 7 3" xfId="12338"/>
    <cellStyle name="Comma 2 4 7 3 2" xfId="12339"/>
    <cellStyle name="Comma 2 4 7 3 2 2" xfId="12340"/>
    <cellStyle name="Comma 2 4 7 3 2 3" xfId="12341"/>
    <cellStyle name="Comma 2 4 7 3 3" xfId="12342"/>
    <cellStyle name="Comma 2 4 7 3 4" xfId="12343"/>
    <cellStyle name="Comma 2 4 7 4" xfId="12344"/>
    <cellStyle name="Comma 2 4 7 4 2" xfId="12345"/>
    <cellStyle name="Comma 2 4 7 4 3" xfId="12346"/>
    <cellStyle name="Comma 2 4 7 5" xfId="12347"/>
    <cellStyle name="Comma 2 4 7 6" xfId="12348"/>
    <cellStyle name="Comma 2 4 8" xfId="12349"/>
    <cellStyle name="Comma 2 4 8 2" xfId="12350"/>
    <cellStyle name="Comma 2 4 8 2 2" xfId="12351"/>
    <cellStyle name="Comma 2 4 8 2 2 2" xfId="12352"/>
    <cellStyle name="Comma 2 4 8 2 2 3" xfId="12353"/>
    <cellStyle name="Comma 2 4 8 2 3" xfId="12354"/>
    <cellStyle name="Comma 2 4 8 2 4" xfId="12355"/>
    <cellStyle name="Comma 2 4 8 3" xfId="12356"/>
    <cellStyle name="Comma 2 4 8 3 2" xfId="12357"/>
    <cellStyle name="Comma 2 4 8 3 3" xfId="12358"/>
    <cellStyle name="Comma 2 4 8 4" xfId="12359"/>
    <cellStyle name="Comma 2 4 8 5" xfId="12360"/>
    <cellStyle name="Comma 2 4 9" xfId="12361"/>
    <cellStyle name="Comma 2 4 9 2" xfId="12362"/>
    <cellStyle name="Comma 2 4 9 2 2" xfId="12363"/>
    <cellStyle name="Comma 2 4 9 2 2 2" xfId="12364"/>
    <cellStyle name="Comma 2 4 9 2 2 3" xfId="12365"/>
    <cellStyle name="Comma 2 4 9 2 3" xfId="12366"/>
    <cellStyle name="Comma 2 4 9 2 4" xfId="12367"/>
    <cellStyle name="Comma 2 4 9 3" xfId="12368"/>
    <cellStyle name="Comma 2 4 9 3 2" xfId="12369"/>
    <cellStyle name="Comma 2 4 9 3 3" xfId="12370"/>
    <cellStyle name="Comma 2 4 9 4" xfId="12371"/>
    <cellStyle name="Comma 2 4 9 5" xfId="12372"/>
    <cellStyle name="Comma 2 5" xfId="12373"/>
    <cellStyle name="Comma 2 5 10" xfId="12374"/>
    <cellStyle name="Comma 2 5 10 2" xfId="12375"/>
    <cellStyle name="Comma 2 5 10 2 2" xfId="12376"/>
    <cellStyle name="Comma 2 5 10 2 3" xfId="12377"/>
    <cellStyle name="Comma 2 5 10 3" xfId="12378"/>
    <cellStyle name="Comma 2 5 10 4" xfId="12379"/>
    <cellStyle name="Comma 2 5 11" xfId="12380"/>
    <cellStyle name="Comma 2 5 11 2" xfId="12381"/>
    <cellStyle name="Comma 2 5 11 2 2" xfId="12382"/>
    <cellStyle name="Comma 2 5 11 2 3" xfId="12383"/>
    <cellStyle name="Comma 2 5 11 3" xfId="12384"/>
    <cellStyle name="Comma 2 5 11 4" xfId="12385"/>
    <cellStyle name="Comma 2 5 12" xfId="12386"/>
    <cellStyle name="Comma 2 5 12 2" xfId="12387"/>
    <cellStyle name="Comma 2 5 12 3" xfId="12388"/>
    <cellStyle name="Comma 2 5 13" xfId="12389"/>
    <cellStyle name="Comma 2 5 13 2" xfId="12390"/>
    <cellStyle name="Comma 2 5 13 3" xfId="12391"/>
    <cellStyle name="Comma 2 5 14" xfId="12392"/>
    <cellStyle name="Comma 2 5 14 2" xfId="12393"/>
    <cellStyle name="Comma 2 5 14 3" xfId="12394"/>
    <cellStyle name="Comma 2 5 15" xfId="12395"/>
    <cellStyle name="Comma 2 5 15 2" xfId="12396"/>
    <cellStyle name="Comma 2 5 16" xfId="12397"/>
    <cellStyle name="Comma 2 5 17" xfId="12398"/>
    <cellStyle name="Comma 2 5 18" xfId="12399"/>
    <cellStyle name="Comma 2 5 19" xfId="12400"/>
    <cellStyle name="Comma 2 5 2" xfId="12401"/>
    <cellStyle name="Comma 2 5 2 10" xfId="12402"/>
    <cellStyle name="Comma 2 5 2 10 2" xfId="12403"/>
    <cellStyle name="Comma 2 5 2 10 3" xfId="12404"/>
    <cellStyle name="Comma 2 5 2 11" xfId="12405"/>
    <cellStyle name="Comma 2 5 2 11 2" xfId="12406"/>
    <cellStyle name="Comma 2 5 2 11 3" xfId="12407"/>
    <cellStyle name="Comma 2 5 2 12" xfId="12408"/>
    <cellStyle name="Comma 2 5 2 12 2" xfId="12409"/>
    <cellStyle name="Comma 2 5 2 12 3" xfId="12410"/>
    <cellStyle name="Comma 2 5 2 13" xfId="12411"/>
    <cellStyle name="Comma 2 5 2 13 2" xfId="12412"/>
    <cellStyle name="Comma 2 5 2 14" xfId="12413"/>
    <cellStyle name="Comma 2 5 2 15" xfId="12414"/>
    <cellStyle name="Comma 2 5 2 16" xfId="12415"/>
    <cellStyle name="Comma 2 5 2 17" xfId="12416"/>
    <cellStyle name="Comma 2 5 2 2" xfId="12417"/>
    <cellStyle name="Comma 2 5 2 2 10" xfId="12418"/>
    <cellStyle name="Comma 2 5 2 2 11" xfId="12419"/>
    <cellStyle name="Comma 2 5 2 2 2" xfId="12420"/>
    <cellStyle name="Comma 2 5 2 2 2 10" xfId="12421"/>
    <cellStyle name="Comma 2 5 2 2 2 2" xfId="12422"/>
    <cellStyle name="Comma 2 5 2 2 2 2 2" xfId="12423"/>
    <cellStyle name="Comma 2 5 2 2 2 2 2 2" xfId="12424"/>
    <cellStyle name="Comma 2 5 2 2 2 2 2 2 2" xfId="12425"/>
    <cellStyle name="Comma 2 5 2 2 2 2 2 2 2 2" xfId="12426"/>
    <cellStyle name="Comma 2 5 2 2 2 2 2 2 2 3" xfId="12427"/>
    <cellStyle name="Comma 2 5 2 2 2 2 2 2 3" xfId="12428"/>
    <cellStyle name="Comma 2 5 2 2 2 2 2 2 4" xfId="12429"/>
    <cellStyle name="Comma 2 5 2 2 2 2 2 3" xfId="12430"/>
    <cellStyle name="Comma 2 5 2 2 2 2 2 3 2" xfId="12431"/>
    <cellStyle name="Comma 2 5 2 2 2 2 2 3 3" xfId="12432"/>
    <cellStyle name="Comma 2 5 2 2 2 2 2 4" xfId="12433"/>
    <cellStyle name="Comma 2 5 2 2 2 2 2 5" xfId="12434"/>
    <cellStyle name="Comma 2 5 2 2 2 2 3" xfId="12435"/>
    <cellStyle name="Comma 2 5 2 2 2 2 3 2" xfId="12436"/>
    <cellStyle name="Comma 2 5 2 2 2 2 3 2 2" xfId="12437"/>
    <cellStyle name="Comma 2 5 2 2 2 2 3 2 3" xfId="12438"/>
    <cellStyle name="Comma 2 5 2 2 2 2 3 3" xfId="12439"/>
    <cellStyle name="Comma 2 5 2 2 2 2 3 4" xfId="12440"/>
    <cellStyle name="Comma 2 5 2 2 2 2 4" xfId="12441"/>
    <cellStyle name="Comma 2 5 2 2 2 2 4 2" xfId="12442"/>
    <cellStyle name="Comma 2 5 2 2 2 2 4 3" xfId="12443"/>
    <cellStyle name="Comma 2 5 2 2 2 2 5" xfId="12444"/>
    <cellStyle name="Comma 2 5 2 2 2 2 5 2" xfId="12445"/>
    <cellStyle name="Comma 2 5 2 2 2 2 6" xfId="12446"/>
    <cellStyle name="Comma 2 5 2 2 2 2 7" xfId="12447"/>
    <cellStyle name="Comma 2 5 2 2 2 2 8" xfId="12448"/>
    <cellStyle name="Comma 2 5 2 2 2 2 9" xfId="12449"/>
    <cellStyle name="Comma 2 5 2 2 2 3" xfId="12450"/>
    <cellStyle name="Comma 2 5 2 2 2 3 2" xfId="12451"/>
    <cellStyle name="Comma 2 5 2 2 2 3 2 2" xfId="12452"/>
    <cellStyle name="Comma 2 5 2 2 2 3 2 2 2" xfId="12453"/>
    <cellStyle name="Comma 2 5 2 2 2 3 2 2 3" xfId="12454"/>
    <cellStyle name="Comma 2 5 2 2 2 3 2 3" xfId="12455"/>
    <cellStyle name="Comma 2 5 2 2 2 3 2 4" xfId="12456"/>
    <cellStyle name="Comma 2 5 2 2 2 3 3" xfId="12457"/>
    <cellStyle name="Comma 2 5 2 2 2 3 3 2" xfId="12458"/>
    <cellStyle name="Comma 2 5 2 2 2 3 3 3" xfId="12459"/>
    <cellStyle name="Comma 2 5 2 2 2 3 4" xfId="12460"/>
    <cellStyle name="Comma 2 5 2 2 2 3 5" xfId="12461"/>
    <cellStyle name="Comma 2 5 2 2 2 4" xfId="12462"/>
    <cellStyle name="Comma 2 5 2 2 2 4 2" xfId="12463"/>
    <cellStyle name="Comma 2 5 2 2 2 4 2 2" xfId="12464"/>
    <cellStyle name="Comma 2 5 2 2 2 4 2 3" xfId="12465"/>
    <cellStyle name="Comma 2 5 2 2 2 4 3" xfId="12466"/>
    <cellStyle name="Comma 2 5 2 2 2 4 4" xfId="12467"/>
    <cellStyle name="Comma 2 5 2 2 2 5" xfId="12468"/>
    <cellStyle name="Comma 2 5 2 2 2 5 2" xfId="12469"/>
    <cellStyle name="Comma 2 5 2 2 2 5 3" xfId="12470"/>
    <cellStyle name="Comma 2 5 2 2 2 6" xfId="12471"/>
    <cellStyle name="Comma 2 5 2 2 2 6 2" xfId="12472"/>
    <cellStyle name="Comma 2 5 2 2 2 7" xfId="12473"/>
    <cellStyle name="Comma 2 5 2 2 2 8" xfId="12474"/>
    <cellStyle name="Comma 2 5 2 2 2 9" xfId="12475"/>
    <cellStyle name="Comma 2 5 2 2 3" xfId="12476"/>
    <cellStyle name="Comma 2 5 2 2 3 2" xfId="12477"/>
    <cellStyle name="Comma 2 5 2 2 3 2 2" xfId="12478"/>
    <cellStyle name="Comma 2 5 2 2 3 2 2 2" xfId="12479"/>
    <cellStyle name="Comma 2 5 2 2 3 2 2 2 2" xfId="12480"/>
    <cellStyle name="Comma 2 5 2 2 3 2 2 2 3" xfId="12481"/>
    <cellStyle name="Comma 2 5 2 2 3 2 2 3" xfId="12482"/>
    <cellStyle name="Comma 2 5 2 2 3 2 2 4" xfId="12483"/>
    <cellStyle name="Comma 2 5 2 2 3 2 3" xfId="12484"/>
    <cellStyle name="Comma 2 5 2 2 3 2 3 2" xfId="12485"/>
    <cellStyle name="Comma 2 5 2 2 3 2 3 3" xfId="12486"/>
    <cellStyle name="Comma 2 5 2 2 3 2 4" xfId="12487"/>
    <cellStyle name="Comma 2 5 2 2 3 2 5" xfId="12488"/>
    <cellStyle name="Comma 2 5 2 2 3 3" xfId="12489"/>
    <cellStyle name="Comma 2 5 2 2 3 3 2" xfId="12490"/>
    <cellStyle name="Comma 2 5 2 2 3 3 2 2" xfId="12491"/>
    <cellStyle name="Comma 2 5 2 2 3 3 2 3" xfId="12492"/>
    <cellStyle name="Comma 2 5 2 2 3 3 3" xfId="12493"/>
    <cellStyle name="Comma 2 5 2 2 3 3 4" xfId="12494"/>
    <cellStyle name="Comma 2 5 2 2 3 4" xfId="12495"/>
    <cellStyle name="Comma 2 5 2 2 3 4 2" xfId="12496"/>
    <cellStyle name="Comma 2 5 2 2 3 4 3" xfId="12497"/>
    <cellStyle name="Comma 2 5 2 2 3 5" xfId="12498"/>
    <cellStyle name="Comma 2 5 2 2 3 5 2" xfId="12499"/>
    <cellStyle name="Comma 2 5 2 2 3 6" xfId="12500"/>
    <cellStyle name="Comma 2 5 2 2 3 7" xfId="12501"/>
    <cellStyle name="Comma 2 5 2 2 3 8" xfId="12502"/>
    <cellStyle name="Comma 2 5 2 2 3 9" xfId="12503"/>
    <cellStyle name="Comma 2 5 2 2 4" xfId="12504"/>
    <cellStyle name="Comma 2 5 2 2 4 2" xfId="12505"/>
    <cellStyle name="Comma 2 5 2 2 4 2 2" xfId="12506"/>
    <cellStyle name="Comma 2 5 2 2 4 2 2 2" xfId="12507"/>
    <cellStyle name="Comma 2 5 2 2 4 2 2 3" xfId="12508"/>
    <cellStyle name="Comma 2 5 2 2 4 2 3" xfId="12509"/>
    <cellStyle name="Comma 2 5 2 2 4 2 4" xfId="12510"/>
    <cellStyle name="Comma 2 5 2 2 4 3" xfId="12511"/>
    <cellStyle name="Comma 2 5 2 2 4 3 2" xfId="12512"/>
    <cellStyle name="Comma 2 5 2 2 4 3 3" xfId="12513"/>
    <cellStyle name="Comma 2 5 2 2 4 4" xfId="12514"/>
    <cellStyle name="Comma 2 5 2 2 4 5" xfId="12515"/>
    <cellStyle name="Comma 2 5 2 2 5" xfId="12516"/>
    <cellStyle name="Comma 2 5 2 2 5 2" xfId="12517"/>
    <cellStyle name="Comma 2 5 2 2 5 2 2" xfId="12518"/>
    <cellStyle name="Comma 2 5 2 2 5 2 3" xfId="12519"/>
    <cellStyle name="Comma 2 5 2 2 5 3" xfId="12520"/>
    <cellStyle name="Comma 2 5 2 2 5 4" xfId="12521"/>
    <cellStyle name="Comma 2 5 2 2 6" xfId="12522"/>
    <cellStyle name="Comma 2 5 2 2 6 2" xfId="12523"/>
    <cellStyle name="Comma 2 5 2 2 6 3" xfId="12524"/>
    <cellStyle name="Comma 2 5 2 2 7" xfId="12525"/>
    <cellStyle name="Comma 2 5 2 2 7 2" xfId="12526"/>
    <cellStyle name="Comma 2 5 2 2 8" xfId="12527"/>
    <cellStyle name="Comma 2 5 2 2 9" xfId="12528"/>
    <cellStyle name="Comma 2 5 2 3" xfId="12529"/>
    <cellStyle name="Comma 2 5 2 3 10" xfId="12530"/>
    <cellStyle name="Comma 2 5 2 3 2" xfId="12531"/>
    <cellStyle name="Comma 2 5 2 3 2 2" xfId="12532"/>
    <cellStyle name="Comma 2 5 2 3 2 2 2" xfId="12533"/>
    <cellStyle name="Comma 2 5 2 3 2 2 2 2" xfId="12534"/>
    <cellStyle name="Comma 2 5 2 3 2 2 2 2 2" xfId="12535"/>
    <cellStyle name="Comma 2 5 2 3 2 2 2 2 3" xfId="12536"/>
    <cellStyle name="Comma 2 5 2 3 2 2 2 3" xfId="12537"/>
    <cellStyle name="Comma 2 5 2 3 2 2 2 4" xfId="12538"/>
    <cellStyle name="Comma 2 5 2 3 2 2 3" xfId="12539"/>
    <cellStyle name="Comma 2 5 2 3 2 2 3 2" xfId="12540"/>
    <cellStyle name="Comma 2 5 2 3 2 2 3 3" xfId="12541"/>
    <cellStyle name="Comma 2 5 2 3 2 2 4" xfId="12542"/>
    <cellStyle name="Comma 2 5 2 3 2 2 5" xfId="12543"/>
    <cellStyle name="Comma 2 5 2 3 2 3" xfId="12544"/>
    <cellStyle name="Comma 2 5 2 3 2 3 2" xfId="12545"/>
    <cellStyle name="Comma 2 5 2 3 2 3 2 2" xfId="12546"/>
    <cellStyle name="Comma 2 5 2 3 2 3 2 3" xfId="12547"/>
    <cellStyle name="Comma 2 5 2 3 2 3 3" xfId="12548"/>
    <cellStyle name="Comma 2 5 2 3 2 3 4" xfId="12549"/>
    <cellStyle name="Comma 2 5 2 3 2 4" xfId="12550"/>
    <cellStyle name="Comma 2 5 2 3 2 4 2" xfId="12551"/>
    <cellStyle name="Comma 2 5 2 3 2 4 3" xfId="12552"/>
    <cellStyle name="Comma 2 5 2 3 2 5" xfId="12553"/>
    <cellStyle name="Comma 2 5 2 3 2 5 2" xfId="12554"/>
    <cellStyle name="Comma 2 5 2 3 2 6" xfId="12555"/>
    <cellStyle name="Comma 2 5 2 3 2 7" xfId="12556"/>
    <cellStyle name="Comma 2 5 2 3 2 8" xfId="12557"/>
    <cellStyle name="Comma 2 5 2 3 2 9" xfId="12558"/>
    <cellStyle name="Comma 2 5 2 3 3" xfId="12559"/>
    <cellStyle name="Comma 2 5 2 3 3 2" xfId="12560"/>
    <cellStyle name="Comma 2 5 2 3 3 2 2" xfId="12561"/>
    <cellStyle name="Comma 2 5 2 3 3 2 2 2" xfId="12562"/>
    <cellStyle name="Comma 2 5 2 3 3 2 2 3" xfId="12563"/>
    <cellStyle name="Comma 2 5 2 3 3 2 3" xfId="12564"/>
    <cellStyle name="Comma 2 5 2 3 3 2 4" xfId="12565"/>
    <cellStyle name="Comma 2 5 2 3 3 3" xfId="12566"/>
    <cellStyle name="Comma 2 5 2 3 3 3 2" xfId="12567"/>
    <cellStyle name="Comma 2 5 2 3 3 3 3" xfId="12568"/>
    <cellStyle name="Comma 2 5 2 3 3 4" xfId="12569"/>
    <cellStyle name="Comma 2 5 2 3 3 5" xfId="12570"/>
    <cellStyle name="Comma 2 5 2 3 4" xfId="12571"/>
    <cellStyle name="Comma 2 5 2 3 4 2" xfId="12572"/>
    <cellStyle name="Comma 2 5 2 3 4 2 2" xfId="12573"/>
    <cellStyle name="Comma 2 5 2 3 4 2 3" xfId="12574"/>
    <cellStyle name="Comma 2 5 2 3 4 3" xfId="12575"/>
    <cellStyle name="Comma 2 5 2 3 4 4" xfId="12576"/>
    <cellStyle name="Comma 2 5 2 3 5" xfId="12577"/>
    <cellStyle name="Comma 2 5 2 3 5 2" xfId="12578"/>
    <cellStyle name="Comma 2 5 2 3 5 3" xfId="12579"/>
    <cellStyle name="Comma 2 5 2 3 6" xfId="12580"/>
    <cellStyle name="Comma 2 5 2 3 6 2" xfId="12581"/>
    <cellStyle name="Comma 2 5 2 3 7" xfId="12582"/>
    <cellStyle name="Comma 2 5 2 3 8" xfId="12583"/>
    <cellStyle name="Comma 2 5 2 3 9" xfId="12584"/>
    <cellStyle name="Comma 2 5 2 4" xfId="12585"/>
    <cellStyle name="Comma 2 5 2 4 2" xfId="12586"/>
    <cellStyle name="Comma 2 5 2 4 2 2" xfId="12587"/>
    <cellStyle name="Comma 2 5 2 4 2 2 2" xfId="12588"/>
    <cellStyle name="Comma 2 5 2 4 2 2 2 2" xfId="12589"/>
    <cellStyle name="Comma 2 5 2 4 2 2 2 3" xfId="12590"/>
    <cellStyle name="Comma 2 5 2 4 2 2 3" xfId="12591"/>
    <cellStyle name="Comma 2 5 2 4 2 2 4" xfId="12592"/>
    <cellStyle name="Comma 2 5 2 4 2 3" xfId="12593"/>
    <cellStyle name="Comma 2 5 2 4 2 3 2" xfId="12594"/>
    <cellStyle name="Comma 2 5 2 4 2 3 3" xfId="12595"/>
    <cellStyle name="Comma 2 5 2 4 2 4" xfId="12596"/>
    <cellStyle name="Comma 2 5 2 4 2 5" xfId="12597"/>
    <cellStyle name="Comma 2 5 2 4 3" xfId="12598"/>
    <cellStyle name="Comma 2 5 2 4 3 2" xfId="12599"/>
    <cellStyle name="Comma 2 5 2 4 3 2 2" xfId="12600"/>
    <cellStyle name="Comma 2 5 2 4 3 2 3" xfId="12601"/>
    <cellStyle name="Comma 2 5 2 4 3 3" xfId="12602"/>
    <cellStyle name="Comma 2 5 2 4 3 4" xfId="12603"/>
    <cellStyle name="Comma 2 5 2 4 4" xfId="12604"/>
    <cellStyle name="Comma 2 5 2 4 4 2" xfId="12605"/>
    <cellStyle name="Comma 2 5 2 4 4 3" xfId="12606"/>
    <cellStyle name="Comma 2 5 2 4 5" xfId="12607"/>
    <cellStyle name="Comma 2 5 2 4 5 2" xfId="12608"/>
    <cellStyle name="Comma 2 5 2 4 6" xfId="12609"/>
    <cellStyle name="Comma 2 5 2 4 7" xfId="12610"/>
    <cellStyle name="Comma 2 5 2 4 8" xfId="12611"/>
    <cellStyle name="Comma 2 5 2 4 9" xfId="12612"/>
    <cellStyle name="Comma 2 5 2 5" xfId="12613"/>
    <cellStyle name="Comma 2 5 2 5 2" xfId="12614"/>
    <cellStyle name="Comma 2 5 2 5 2 2" xfId="12615"/>
    <cellStyle name="Comma 2 5 2 5 2 2 2" xfId="12616"/>
    <cellStyle name="Comma 2 5 2 5 2 2 2 2" xfId="12617"/>
    <cellStyle name="Comma 2 5 2 5 2 2 2 3" xfId="12618"/>
    <cellStyle name="Comma 2 5 2 5 2 2 3" xfId="12619"/>
    <cellStyle name="Comma 2 5 2 5 2 2 4" xfId="12620"/>
    <cellStyle name="Comma 2 5 2 5 2 3" xfId="12621"/>
    <cellStyle name="Comma 2 5 2 5 2 3 2" xfId="12622"/>
    <cellStyle name="Comma 2 5 2 5 2 3 3" xfId="12623"/>
    <cellStyle name="Comma 2 5 2 5 2 4" xfId="12624"/>
    <cellStyle name="Comma 2 5 2 5 2 5" xfId="12625"/>
    <cellStyle name="Comma 2 5 2 5 3" xfId="12626"/>
    <cellStyle name="Comma 2 5 2 5 3 2" xfId="12627"/>
    <cellStyle name="Comma 2 5 2 5 3 2 2" xfId="12628"/>
    <cellStyle name="Comma 2 5 2 5 3 2 3" xfId="12629"/>
    <cellStyle name="Comma 2 5 2 5 3 3" xfId="12630"/>
    <cellStyle name="Comma 2 5 2 5 3 4" xfId="12631"/>
    <cellStyle name="Comma 2 5 2 5 4" xfId="12632"/>
    <cellStyle name="Comma 2 5 2 5 4 2" xfId="12633"/>
    <cellStyle name="Comma 2 5 2 5 4 3" xfId="12634"/>
    <cellStyle name="Comma 2 5 2 5 5" xfId="12635"/>
    <cellStyle name="Comma 2 5 2 5 6" xfId="12636"/>
    <cellStyle name="Comma 2 5 2 6" xfId="12637"/>
    <cellStyle name="Comma 2 5 2 6 2" xfId="12638"/>
    <cellStyle name="Comma 2 5 2 6 2 2" xfId="12639"/>
    <cellStyle name="Comma 2 5 2 6 2 2 2" xfId="12640"/>
    <cellStyle name="Comma 2 5 2 6 2 2 3" xfId="12641"/>
    <cellStyle name="Comma 2 5 2 6 2 3" xfId="12642"/>
    <cellStyle name="Comma 2 5 2 6 2 4" xfId="12643"/>
    <cellStyle name="Comma 2 5 2 6 3" xfId="12644"/>
    <cellStyle name="Comma 2 5 2 6 3 2" xfId="12645"/>
    <cellStyle name="Comma 2 5 2 6 3 3" xfId="12646"/>
    <cellStyle name="Comma 2 5 2 6 4" xfId="12647"/>
    <cellStyle name="Comma 2 5 2 6 5" xfId="12648"/>
    <cellStyle name="Comma 2 5 2 7" xfId="12649"/>
    <cellStyle name="Comma 2 5 2 7 2" xfId="12650"/>
    <cellStyle name="Comma 2 5 2 7 2 2" xfId="12651"/>
    <cellStyle name="Comma 2 5 2 7 2 2 2" xfId="12652"/>
    <cellStyle name="Comma 2 5 2 7 2 2 3" xfId="12653"/>
    <cellStyle name="Comma 2 5 2 7 2 3" xfId="12654"/>
    <cellStyle name="Comma 2 5 2 7 2 4" xfId="12655"/>
    <cellStyle name="Comma 2 5 2 7 3" xfId="12656"/>
    <cellStyle name="Comma 2 5 2 7 3 2" xfId="12657"/>
    <cellStyle name="Comma 2 5 2 7 3 3" xfId="12658"/>
    <cellStyle name="Comma 2 5 2 7 4" xfId="12659"/>
    <cellStyle name="Comma 2 5 2 7 5" xfId="12660"/>
    <cellStyle name="Comma 2 5 2 8" xfId="12661"/>
    <cellStyle name="Comma 2 5 2 8 2" xfId="12662"/>
    <cellStyle name="Comma 2 5 2 8 2 2" xfId="12663"/>
    <cellStyle name="Comma 2 5 2 8 2 3" xfId="12664"/>
    <cellStyle name="Comma 2 5 2 8 3" xfId="12665"/>
    <cellStyle name="Comma 2 5 2 8 4" xfId="12666"/>
    <cellStyle name="Comma 2 5 2 9" xfId="12667"/>
    <cellStyle name="Comma 2 5 2 9 2" xfId="12668"/>
    <cellStyle name="Comma 2 5 2 9 2 2" xfId="12669"/>
    <cellStyle name="Comma 2 5 2 9 2 3" xfId="12670"/>
    <cellStyle name="Comma 2 5 2 9 3" xfId="12671"/>
    <cellStyle name="Comma 2 5 2 9 4" xfId="12672"/>
    <cellStyle name="Comma 2 5 3" xfId="12673"/>
    <cellStyle name="Comma 2 5 3 10" xfId="12674"/>
    <cellStyle name="Comma 2 5 3 10 2" xfId="12675"/>
    <cellStyle name="Comma 2 5 3 10 2 2" xfId="12676"/>
    <cellStyle name="Comma 2 5 3 10 2 3" xfId="12677"/>
    <cellStyle name="Comma 2 5 3 10 3" xfId="12678"/>
    <cellStyle name="Comma 2 5 3 10 4" xfId="12679"/>
    <cellStyle name="Comma 2 5 3 11" xfId="12680"/>
    <cellStyle name="Comma 2 5 3 11 2" xfId="12681"/>
    <cellStyle name="Comma 2 5 3 11 3" xfId="12682"/>
    <cellStyle name="Comma 2 5 3 12" xfId="12683"/>
    <cellStyle name="Comma 2 5 3 12 2" xfId="12684"/>
    <cellStyle name="Comma 2 5 3 12 3" xfId="12685"/>
    <cellStyle name="Comma 2 5 3 13" xfId="12686"/>
    <cellStyle name="Comma 2 5 3 13 2" xfId="12687"/>
    <cellStyle name="Comma 2 5 3 13 3" xfId="12688"/>
    <cellStyle name="Comma 2 5 3 14" xfId="12689"/>
    <cellStyle name="Comma 2 5 3 14 2" xfId="12690"/>
    <cellStyle name="Comma 2 5 3 15" xfId="12691"/>
    <cellStyle name="Comma 2 5 3 16" xfId="12692"/>
    <cellStyle name="Comma 2 5 3 17" xfId="12693"/>
    <cellStyle name="Comma 2 5 3 18" xfId="12694"/>
    <cellStyle name="Comma 2 5 3 2" xfId="12695"/>
    <cellStyle name="Comma 2 5 3 2 10" xfId="12696"/>
    <cellStyle name="Comma 2 5 3 2 11" xfId="12697"/>
    <cellStyle name="Comma 2 5 3 2 2" xfId="12698"/>
    <cellStyle name="Comma 2 5 3 2 2 10" xfId="12699"/>
    <cellStyle name="Comma 2 5 3 2 2 2" xfId="12700"/>
    <cellStyle name="Comma 2 5 3 2 2 2 2" xfId="12701"/>
    <cellStyle name="Comma 2 5 3 2 2 2 2 2" xfId="12702"/>
    <cellStyle name="Comma 2 5 3 2 2 2 2 2 2" xfId="12703"/>
    <cellStyle name="Comma 2 5 3 2 2 2 2 2 2 2" xfId="12704"/>
    <cellStyle name="Comma 2 5 3 2 2 2 2 2 2 3" xfId="12705"/>
    <cellStyle name="Comma 2 5 3 2 2 2 2 2 3" xfId="12706"/>
    <cellStyle name="Comma 2 5 3 2 2 2 2 2 4" xfId="12707"/>
    <cellStyle name="Comma 2 5 3 2 2 2 2 3" xfId="12708"/>
    <cellStyle name="Comma 2 5 3 2 2 2 2 3 2" xfId="12709"/>
    <cellStyle name="Comma 2 5 3 2 2 2 2 3 3" xfId="12710"/>
    <cellStyle name="Comma 2 5 3 2 2 2 2 4" xfId="12711"/>
    <cellStyle name="Comma 2 5 3 2 2 2 2 5" xfId="12712"/>
    <cellStyle name="Comma 2 5 3 2 2 2 3" xfId="12713"/>
    <cellStyle name="Comma 2 5 3 2 2 2 3 2" xfId="12714"/>
    <cellStyle name="Comma 2 5 3 2 2 2 3 2 2" xfId="12715"/>
    <cellStyle name="Comma 2 5 3 2 2 2 3 2 3" xfId="12716"/>
    <cellStyle name="Comma 2 5 3 2 2 2 3 3" xfId="12717"/>
    <cellStyle name="Comma 2 5 3 2 2 2 3 4" xfId="12718"/>
    <cellStyle name="Comma 2 5 3 2 2 2 4" xfId="12719"/>
    <cellStyle name="Comma 2 5 3 2 2 2 4 2" xfId="12720"/>
    <cellStyle name="Comma 2 5 3 2 2 2 4 3" xfId="12721"/>
    <cellStyle name="Comma 2 5 3 2 2 2 5" xfId="12722"/>
    <cellStyle name="Comma 2 5 3 2 2 2 5 2" xfId="12723"/>
    <cellStyle name="Comma 2 5 3 2 2 2 6" xfId="12724"/>
    <cellStyle name="Comma 2 5 3 2 2 2 7" xfId="12725"/>
    <cellStyle name="Comma 2 5 3 2 2 2 8" xfId="12726"/>
    <cellStyle name="Comma 2 5 3 2 2 2 9" xfId="12727"/>
    <cellStyle name="Comma 2 5 3 2 2 3" xfId="12728"/>
    <cellStyle name="Comma 2 5 3 2 2 3 2" xfId="12729"/>
    <cellStyle name="Comma 2 5 3 2 2 3 2 2" xfId="12730"/>
    <cellStyle name="Comma 2 5 3 2 2 3 2 2 2" xfId="12731"/>
    <cellStyle name="Comma 2 5 3 2 2 3 2 2 3" xfId="12732"/>
    <cellStyle name="Comma 2 5 3 2 2 3 2 3" xfId="12733"/>
    <cellStyle name="Comma 2 5 3 2 2 3 2 4" xfId="12734"/>
    <cellStyle name="Comma 2 5 3 2 2 3 3" xfId="12735"/>
    <cellStyle name="Comma 2 5 3 2 2 3 3 2" xfId="12736"/>
    <cellStyle name="Comma 2 5 3 2 2 3 3 3" xfId="12737"/>
    <cellStyle name="Comma 2 5 3 2 2 3 4" xfId="12738"/>
    <cellStyle name="Comma 2 5 3 2 2 3 5" xfId="12739"/>
    <cellStyle name="Comma 2 5 3 2 2 4" xfId="12740"/>
    <cellStyle name="Comma 2 5 3 2 2 4 2" xfId="12741"/>
    <cellStyle name="Comma 2 5 3 2 2 4 2 2" xfId="12742"/>
    <cellStyle name="Comma 2 5 3 2 2 4 2 3" xfId="12743"/>
    <cellStyle name="Comma 2 5 3 2 2 4 3" xfId="12744"/>
    <cellStyle name="Comma 2 5 3 2 2 4 4" xfId="12745"/>
    <cellStyle name="Comma 2 5 3 2 2 5" xfId="12746"/>
    <cellStyle name="Comma 2 5 3 2 2 5 2" xfId="12747"/>
    <cellStyle name="Comma 2 5 3 2 2 5 3" xfId="12748"/>
    <cellStyle name="Comma 2 5 3 2 2 6" xfId="12749"/>
    <cellStyle name="Comma 2 5 3 2 2 6 2" xfId="12750"/>
    <cellStyle name="Comma 2 5 3 2 2 7" xfId="12751"/>
    <cellStyle name="Comma 2 5 3 2 2 8" xfId="12752"/>
    <cellStyle name="Comma 2 5 3 2 2 9" xfId="12753"/>
    <cellStyle name="Comma 2 5 3 2 3" xfId="12754"/>
    <cellStyle name="Comma 2 5 3 2 3 2" xfId="12755"/>
    <cellStyle name="Comma 2 5 3 2 3 2 2" xfId="12756"/>
    <cellStyle name="Comma 2 5 3 2 3 2 2 2" xfId="12757"/>
    <cellStyle name="Comma 2 5 3 2 3 2 2 2 2" xfId="12758"/>
    <cellStyle name="Comma 2 5 3 2 3 2 2 2 3" xfId="12759"/>
    <cellStyle name="Comma 2 5 3 2 3 2 2 3" xfId="12760"/>
    <cellStyle name="Comma 2 5 3 2 3 2 2 4" xfId="12761"/>
    <cellStyle name="Comma 2 5 3 2 3 2 3" xfId="12762"/>
    <cellStyle name="Comma 2 5 3 2 3 2 3 2" xfId="12763"/>
    <cellStyle name="Comma 2 5 3 2 3 2 3 3" xfId="12764"/>
    <cellStyle name="Comma 2 5 3 2 3 2 4" xfId="12765"/>
    <cellStyle name="Comma 2 5 3 2 3 2 5" xfId="12766"/>
    <cellStyle name="Comma 2 5 3 2 3 3" xfId="12767"/>
    <cellStyle name="Comma 2 5 3 2 3 3 2" xfId="12768"/>
    <cellStyle name="Comma 2 5 3 2 3 3 2 2" xfId="12769"/>
    <cellStyle name="Comma 2 5 3 2 3 3 2 3" xfId="12770"/>
    <cellStyle name="Comma 2 5 3 2 3 3 3" xfId="12771"/>
    <cellStyle name="Comma 2 5 3 2 3 3 4" xfId="12772"/>
    <cellStyle name="Comma 2 5 3 2 3 4" xfId="12773"/>
    <cellStyle name="Comma 2 5 3 2 3 4 2" xfId="12774"/>
    <cellStyle name="Comma 2 5 3 2 3 4 3" xfId="12775"/>
    <cellStyle name="Comma 2 5 3 2 3 5" xfId="12776"/>
    <cellStyle name="Comma 2 5 3 2 3 5 2" xfId="12777"/>
    <cellStyle name="Comma 2 5 3 2 3 6" xfId="12778"/>
    <cellStyle name="Comma 2 5 3 2 3 7" xfId="12779"/>
    <cellStyle name="Comma 2 5 3 2 3 8" xfId="12780"/>
    <cellStyle name="Comma 2 5 3 2 3 9" xfId="12781"/>
    <cellStyle name="Comma 2 5 3 2 4" xfId="12782"/>
    <cellStyle name="Comma 2 5 3 2 4 2" xfId="12783"/>
    <cellStyle name="Comma 2 5 3 2 4 2 2" xfId="12784"/>
    <cellStyle name="Comma 2 5 3 2 4 2 2 2" xfId="12785"/>
    <cellStyle name="Comma 2 5 3 2 4 2 2 3" xfId="12786"/>
    <cellStyle name="Comma 2 5 3 2 4 2 3" xfId="12787"/>
    <cellStyle name="Comma 2 5 3 2 4 2 4" xfId="12788"/>
    <cellStyle name="Comma 2 5 3 2 4 3" xfId="12789"/>
    <cellStyle name="Comma 2 5 3 2 4 3 2" xfId="12790"/>
    <cellStyle name="Comma 2 5 3 2 4 3 3" xfId="12791"/>
    <cellStyle name="Comma 2 5 3 2 4 4" xfId="12792"/>
    <cellStyle name="Comma 2 5 3 2 4 5" xfId="12793"/>
    <cellStyle name="Comma 2 5 3 2 5" xfId="12794"/>
    <cellStyle name="Comma 2 5 3 2 5 2" xfId="12795"/>
    <cellStyle name="Comma 2 5 3 2 5 2 2" xfId="12796"/>
    <cellStyle name="Comma 2 5 3 2 5 2 3" xfId="12797"/>
    <cellStyle name="Comma 2 5 3 2 5 3" xfId="12798"/>
    <cellStyle name="Comma 2 5 3 2 5 4" xfId="12799"/>
    <cellStyle name="Comma 2 5 3 2 6" xfId="12800"/>
    <cellStyle name="Comma 2 5 3 2 6 2" xfId="12801"/>
    <cellStyle name="Comma 2 5 3 2 6 3" xfId="12802"/>
    <cellStyle name="Comma 2 5 3 2 7" xfId="12803"/>
    <cellStyle name="Comma 2 5 3 2 7 2" xfId="12804"/>
    <cellStyle name="Comma 2 5 3 2 8" xfId="12805"/>
    <cellStyle name="Comma 2 5 3 2 9" xfId="12806"/>
    <cellStyle name="Comma 2 5 3 3" xfId="12807"/>
    <cellStyle name="Comma 2 5 3 3 10" xfId="12808"/>
    <cellStyle name="Comma 2 5 3 3 11" xfId="12809"/>
    <cellStyle name="Comma 2 5 3 3 12" xfId="12810"/>
    <cellStyle name="Comma 2 5 3 3 2" xfId="12811"/>
    <cellStyle name="Comma 2 5 3 3 2 10" xfId="12812"/>
    <cellStyle name="Comma 2 5 3 3 2 2" xfId="12813"/>
    <cellStyle name="Comma 2 5 3 3 2 2 2" xfId="12814"/>
    <cellStyle name="Comma 2 5 3 3 2 2 2 2" xfId="12815"/>
    <cellStyle name="Comma 2 5 3 3 2 2 2 2 2" xfId="12816"/>
    <cellStyle name="Comma 2 5 3 3 2 2 2 2 2 2" xfId="12817"/>
    <cellStyle name="Comma 2 5 3 3 2 2 2 2 2 3" xfId="12818"/>
    <cellStyle name="Comma 2 5 3 3 2 2 2 2 3" xfId="12819"/>
    <cellStyle name="Comma 2 5 3 3 2 2 2 2 4" xfId="12820"/>
    <cellStyle name="Comma 2 5 3 3 2 2 2 3" xfId="12821"/>
    <cellStyle name="Comma 2 5 3 3 2 2 2 3 2" xfId="12822"/>
    <cellStyle name="Comma 2 5 3 3 2 2 2 3 3" xfId="12823"/>
    <cellStyle name="Comma 2 5 3 3 2 2 2 4" xfId="12824"/>
    <cellStyle name="Comma 2 5 3 3 2 2 2 5" xfId="12825"/>
    <cellStyle name="Comma 2 5 3 3 2 2 3" xfId="12826"/>
    <cellStyle name="Comma 2 5 3 3 2 2 3 2" xfId="12827"/>
    <cellStyle name="Comma 2 5 3 3 2 2 3 2 2" xfId="12828"/>
    <cellStyle name="Comma 2 5 3 3 2 2 3 2 3" xfId="12829"/>
    <cellStyle name="Comma 2 5 3 3 2 2 3 3" xfId="12830"/>
    <cellStyle name="Comma 2 5 3 3 2 2 3 4" xfId="12831"/>
    <cellStyle name="Comma 2 5 3 3 2 2 4" xfId="12832"/>
    <cellStyle name="Comma 2 5 3 3 2 2 4 2" xfId="12833"/>
    <cellStyle name="Comma 2 5 3 3 2 2 4 3" xfId="12834"/>
    <cellStyle name="Comma 2 5 3 3 2 2 5" xfId="12835"/>
    <cellStyle name="Comma 2 5 3 3 2 2 5 2" xfId="12836"/>
    <cellStyle name="Comma 2 5 3 3 2 2 6" xfId="12837"/>
    <cellStyle name="Comma 2 5 3 3 2 2 7" xfId="12838"/>
    <cellStyle name="Comma 2 5 3 3 2 2 8" xfId="12839"/>
    <cellStyle name="Comma 2 5 3 3 2 2 9" xfId="12840"/>
    <cellStyle name="Comma 2 5 3 3 2 3" xfId="12841"/>
    <cellStyle name="Comma 2 5 3 3 2 3 2" xfId="12842"/>
    <cellStyle name="Comma 2 5 3 3 2 3 2 2" xfId="12843"/>
    <cellStyle name="Comma 2 5 3 3 2 3 2 2 2" xfId="12844"/>
    <cellStyle name="Comma 2 5 3 3 2 3 2 2 3" xfId="12845"/>
    <cellStyle name="Comma 2 5 3 3 2 3 2 3" xfId="12846"/>
    <cellStyle name="Comma 2 5 3 3 2 3 2 4" xfId="12847"/>
    <cellStyle name="Comma 2 5 3 3 2 3 3" xfId="12848"/>
    <cellStyle name="Comma 2 5 3 3 2 3 3 2" xfId="12849"/>
    <cellStyle name="Comma 2 5 3 3 2 3 3 3" xfId="12850"/>
    <cellStyle name="Comma 2 5 3 3 2 3 4" xfId="12851"/>
    <cellStyle name="Comma 2 5 3 3 2 3 4 2" xfId="12852"/>
    <cellStyle name="Comma 2 5 3 3 2 3 5" xfId="12853"/>
    <cellStyle name="Comma 2 5 3 3 2 3 6" xfId="12854"/>
    <cellStyle name="Comma 2 5 3 3 2 3 7" xfId="12855"/>
    <cellStyle name="Comma 2 5 3 3 2 3 8" xfId="12856"/>
    <cellStyle name="Comma 2 5 3 3 2 4" xfId="12857"/>
    <cellStyle name="Comma 2 5 3 3 2 4 2" xfId="12858"/>
    <cellStyle name="Comma 2 5 3 3 2 4 2 2" xfId="12859"/>
    <cellStyle name="Comma 2 5 3 3 2 4 2 3" xfId="12860"/>
    <cellStyle name="Comma 2 5 3 3 2 4 3" xfId="12861"/>
    <cellStyle name="Comma 2 5 3 3 2 4 4" xfId="12862"/>
    <cellStyle name="Comma 2 5 3 3 2 5" xfId="12863"/>
    <cellStyle name="Comma 2 5 3 3 2 5 2" xfId="12864"/>
    <cellStyle name="Comma 2 5 3 3 2 5 3" xfId="12865"/>
    <cellStyle name="Comma 2 5 3 3 2 6" xfId="12866"/>
    <cellStyle name="Comma 2 5 3 3 2 6 2" xfId="12867"/>
    <cellStyle name="Comma 2 5 3 3 2 7" xfId="12868"/>
    <cellStyle name="Comma 2 5 3 3 2 8" xfId="12869"/>
    <cellStyle name="Comma 2 5 3 3 2 9" xfId="12870"/>
    <cellStyle name="Comma 2 5 3 3 3" xfId="12871"/>
    <cellStyle name="Comma 2 5 3 3 3 10" xfId="12872"/>
    <cellStyle name="Comma 2 5 3 3 3 2" xfId="12873"/>
    <cellStyle name="Comma 2 5 3 3 3 2 2" xfId="12874"/>
    <cellStyle name="Comma 2 5 3 3 3 2 2 2" xfId="12875"/>
    <cellStyle name="Comma 2 5 3 3 3 2 2 2 2" xfId="12876"/>
    <cellStyle name="Comma 2 5 3 3 3 2 2 2 2 2" xfId="12877"/>
    <cellStyle name="Comma 2 5 3 3 3 2 2 2 2 3" xfId="12878"/>
    <cellStyle name="Comma 2 5 3 3 3 2 2 2 3" xfId="12879"/>
    <cellStyle name="Comma 2 5 3 3 3 2 2 2 4" xfId="12880"/>
    <cellStyle name="Comma 2 5 3 3 3 2 2 3" xfId="12881"/>
    <cellStyle name="Comma 2 5 3 3 3 2 2 3 2" xfId="12882"/>
    <cellStyle name="Comma 2 5 3 3 3 2 2 3 3" xfId="12883"/>
    <cellStyle name="Comma 2 5 3 3 3 2 2 4" xfId="12884"/>
    <cellStyle name="Comma 2 5 3 3 3 2 2 5" xfId="12885"/>
    <cellStyle name="Comma 2 5 3 3 3 2 3" xfId="12886"/>
    <cellStyle name="Comma 2 5 3 3 3 2 3 2" xfId="12887"/>
    <cellStyle name="Comma 2 5 3 3 3 2 3 2 2" xfId="12888"/>
    <cellStyle name="Comma 2 5 3 3 3 2 3 2 2 2" xfId="12889"/>
    <cellStyle name="Comma 2 5 3 3 3 2 3 2 2 3" xfId="12890"/>
    <cellStyle name="Comma 2 5 3 3 3 2 3 2 3" xfId="12891"/>
    <cellStyle name="Comma 2 5 3 3 3 2 3 2 4" xfId="12892"/>
    <cellStyle name="Comma 2 5 3 3 3 2 3 3" xfId="12893"/>
    <cellStyle name="Comma 2 5 3 3 3 2 3 3 2" xfId="12894"/>
    <cellStyle name="Comma 2 5 3 3 3 2 3 3 3" xfId="12895"/>
    <cellStyle name="Comma 2 5 3 3 3 2 3 4" xfId="12896"/>
    <cellStyle name="Comma 2 5 3 3 3 2 3 5" xfId="12897"/>
    <cellStyle name="Comma 2 5 3 3 3 2 4" xfId="12898"/>
    <cellStyle name="Comma 2 5 3 3 3 2 4 2" xfId="12899"/>
    <cellStyle name="Comma 2 5 3 3 3 2 4 2 2" xfId="12900"/>
    <cellStyle name="Comma 2 5 3 3 3 2 4 2 3" xfId="12901"/>
    <cellStyle name="Comma 2 5 3 3 3 2 4 3" xfId="12902"/>
    <cellStyle name="Comma 2 5 3 3 3 2 4 4" xfId="12903"/>
    <cellStyle name="Comma 2 5 3 3 3 2 5" xfId="12904"/>
    <cellStyle name="Comma 2 5 3 3 3 2 5 2" xfId="12905"/>
    <cellStyle name="Comma 2 5 3 3 3 2 6" xfId="12906"/>
    <cellStyle name="Comma 2 5 3 3 3 2 7" xfId="12907"/>
    <cellStyle name="Comma 2 5 3 3 3 2 8" xfId="12908"/>
    <cellStyle name="Comma 2 5 3 3 3 2 9" xfId="12909"/>
    <cellStyle name="Comma 2 5 3 3 3 3" xfId="12910"/>
    <cellStyle name="Comma 2 5 3 3 3 3 2" xfId="12911"/>
    <cellStyle name="Comma 2 5 3 3 3 3 2 2" xfId="12912"/>
    <cellStyle name="Comma 2 5 3 3 3 3 2 2 2" xfId="12913"/>
    <cellStyle name="Comma 2 5 3 3 3 3 2 2 3" xfId="12914"/>
    <cellStyle name="Comma 2 5 3 3 3 3 2 3" xfId="12915"/>
    <cellStyle name="Comma 2 5 3 3 3 3 2 4" xfId="12916"/>
    <cellStyle name="Comma 2 5 3 3 3 3 3" xfId="12917"/>
    <cellStyle name="Comma 2 5 3 3 3 3 3 2" xfId="12918"/>
    <cellStyle name="Comma 2 5 3 3 3 3 3 3" xfId="12919"/>
    <cellStyle name="Comma 2 5 3 3 3 3 4" xfId="12920"/>
    <cellStyle name="Comma 2 5 3 3 3 3 4 2" xfId="12921"/>
    <cellStyle name="Comma 2 5 3 3 3 3 5" xfId="12922"/>
    <cellStyle name="Comma 2 5 3 3 3 3 6" xfId="12923"/>
    <cellStyle name="Comma 2 5 3 3 3 3 7" xfId="12924"/>
    <cellStyle name="Comma 2 5 3 3 3 3 8" xfId="12925"/>
    <cellStyle name="Comma 2 5 3 3 3 4" xfId="12926"/>
    <cellStyle name="Comma 2 5 3 3 3 4 2" xfId="12927"/>
    <cellStyle name="Comma 2 5 3 3 3 4 2 2" xfId="12928"/>
    <cellStyle name="Comma 2 5 3 3 3 4 2 2 2" xfId="12929"/>
    <cellStyle name="Comma 2 5 3 3 3 4 2 2 3" xfId="12930"/>
    <cellStyle name="Comma 2 5 3 3 3 4 2 3" xfId="12931"/>
    <cellStyle name="Comma 2 5 3 3 3 4 2 4" xfId="12932"/>
    <cellStyle name="Comma 2 5 3 3 3 4 3" xfId="12933"/>
    <cellStyle name="Comma 2 5 3 3 3 4 3 2" xfId="12934"/>
    <cellStyle name="Comma 2 5 3 3 3 4 3 3" xfId="12935"/>
    <cellStyle name="Comma 2 5 3 3 3 4 4" xfId="12936"/>
    <cellStyle name="Comma 2 5 3 3 3 4 5" xfId="12937"/>
    <cellStyle name="Comma 2 5 3 3 3 5" xfId="12938"/>
    <cellStyle name="Comma 2 5 3 3 3 5 2" xfId="12939"/>
    <cellStyle name="Comma 2 5 3 3 3 5 2 2" xfId="12940"/>
    <cellStyle name="Comma 2 5 3 3 3 5 2 3" xfId="12941"/>
    <cellStyle name="Comma 2 5 3 3 3 5 3" xfId="12942"/>
    <cellStyle name="Comma 2 5 3 3 3 5 4" xfId="12943"/>
    <cellStyle name="Comma 2 5 3 3 3 6" xfId="12944"/>
    <cellStyle name="Comma 2 5 3 3 3 6 2" xfId="12945"/>
    <cellStyle name="Comma 2 5 3 3 3 7" xfId="12946"/>
    <cellStyle name="Comma 2 5 3 3 3 8" xfId="12947"/>
    <cellStyle name="Comma 2 5 3 3 3 9" xfId="12948"/>
    <cellStyle name="Comma 2 5 3 3 4" xfId="12949"/>
    <cellStyle name="Comma 2 5 3 3 4 2" xfId="12950"/>
    <cellStyle name="Comma 2 5 3 3 4 2 2" xfId="12951"/>
    <cellStyle name="Comma 2 5 3 3 4 2 2 2" xfId="12952"/>
    <cellStyle name="Comma 2 5 3 3 4 2 2 2 2" xfId="12953"/>
    <cellStyle name="Comma 2 5 3 3 4 2 2 2 3" xfId="12954"/>
    <cellStyle name="Comma 2 5 3 3 4 2 2 3" xfId="12955"/>
    <cellStyle name="Comma 2 5 3 3 4 2 2 4" xfId="12956"/>
    <cellStyle name="Comma 2 5 3 3 4 2 3" xfId="12957"/>
    <cellStyle name="Comma 2 5 3 3 4 2 3 2" xfId="12958"/>
    <cellStyle name="Comma 2 5 3 3 4 2 3 3" xfId="12959"/>
    <cellStyle name="Comma 2 5 3 3 4 2 4" xfId="12960"/>
    <cellStyle name="Comma 2 5 3 3 4 2 5" xfId="12961"/>
    <cellStyle name="Comma 2 5 3 3 4 3" xfId="12962"/>
    <cellStyle name="Comma 2 5 3 3 4 3 2" xfId="12963"/>
    <cellStyle name="Comma 2 5 3 3 4 3 2 2" xfId="12964"/>
    <cellStyle name="Comma 2 5 3 3 4 3 2 3" xfId="12965"/>
    <cellStyle name="Comma 2 5 3 3 4 3 3" xfId="12966"/>
    <cellStyle name="Comma 2 5 3 3 4 3 4" xfId="12967"/>
    <cellStyle name="Comma 2 5 3 3 4 4" xfId="12968"/>
    <cellStyle name="Comma 2 5 3 3 4 4 2" xfId="12969"/>
    <cellStyle name="Comma 2 5 3 3 4 4 3" xfId="12970"/>
    <cellStyle name="Comma 2 5 3 3 4 5" xfId="12971"/>
    <cellStyle name="Comma 2 5 3 3 4 5 2" xfId="12972"/>
    <cellStyle name="Comma 2 5 3 3 4 6" xfId="12973"/>
    <cellStyle name="Comma 2 5 3 3 4 7" xfId="12974"/>
    <cellStyle name="Comma 2 5 3 3 4 8" xfId="12975"/>
    <cellStyle name="Comma 2 5 3 3 4 9" xfId="12976"/>
    <cellStyle name="Comma 2 5 3 3 5" xfId="12977"/>
    <cellStyle name="Comma 2 5 3 3 5 2" xfId="12978"/>
    <cellStyle name="Comma 2 5 3 3 5 2 2" xfId="12979"/>
    <cellStyle name="Comma 2 5 3 3 5 2 2 2" xfId="12980"/>
    <cellStyle name="Comma 2 5 3 3 5 2 2 3" xfId="12981"/>
    <cellStyle name="Comma 2 5 3 3 5 2 3" xfId="12982"/>
    <cellStyle name="Comma 2 5 3 3 5 2 4" xfId="12983"/>
    <cellStyle name="Comma 2 5 3 3 5 3" xfId="12984"/>
    <cellStyle name="Comma 2 5 3 3 5 3 2" xfId="12985"/>
    <cellStyle name="Comma 2 5 3 3 5 3 3" xfId="12986"/>
    <cellStyle name="Comma 2 5 3 3 5 4" xfId="12987"/>
    <cellStyle name="Comma 2 5 3 3 5 4 2" xfId="12988"/>
    <cellStyle name="Comma 2 5 3 3 5 5" xfId="12989"/>
    <cellStyle name="Comma 2 5 3 3 5 6" xfId="12990"/>
    <cellStyle name="Comma 2 5 3 3 5 7" xfId="12991"/>
    <cellStyle name="Comma 2 5 3 3 5 8" xfId="12992"/>
    <cellStyle name="Comma 2 5 3 3 6" xfId="12993"/>
    <cellStyle name="Comma 2 5 3 3 6 2" xfId="12994"/>
    <cellStyle name="Comma 2 5 3 3 6 2 2" xfId="12995"/>
    <cellStyle name="Comma 2 5 3 3 6 2 3" xfId="12996"/>
    <cellStyle name="Comma 2 5 3 3 6 3" xfId="12997"/>
    <cellStyle name="Comma 2 5 3 3 6 4" xfId="12998"/>
    <cellStyle name="Comma 2 5 3 3 7" xfId="12999"/>
    <cellStyle name="Comma 2 5 3 3 7 2" xfId="13000"/>
    <cellStyle name="Comma 2 5 3 3 7 3" xfId="13001"/>
    <cellStyle name="Comma 2 5 3 3 8" xfId="13002"/>
    <cellStyle name="Comma 2 5 3 3 8 2" xfId="13003"/>
    <cellStyle name="Comma 2 5 3 3 9" xfId="13004"/>
    <cellStyle name="Comma 2 5 3 4" xfId="13005"/>
    <cellStyle name="Comma 2 5 3 4 10" xfId="13006"/>
    <cellStyle name="Comma 2 5 3 4 2" xfId="13007"/>
    <cellStyle name="Comma 2 5 3 4 2 2" xfId="13008"/>
    <cellStyle name="Comma 2 5 3 4 2 2 2" xfId="13009"/>
    <cellStyle name="Comma 2 5 3 4 2 2 2 2" xfId="13010"/>
    <cellStyle name="Comma 2 5 3 4 2 2 2 2 2" xfId="13011"/>
    <cellStyle name="Comma 2 5 3 4 2 2 2 2 3" xfId="13012"/>
    <cellStyle name="Comma 2 5 3 4 2 2 2 3" xfId="13013"/>
    <cellStyle name="Comma 2 5 3 4 2 2 2 4" xfId="13014"/>
    <cellStyle name="Comma 2 5 3 4 2 2 3" xfId="13015"/>
    <cellStyle name="Comma 2 5 3 4 2 2 3 2" xfId="13016"/>
    <cellStyle name="Comma 2 5 3 4 2 2 3 3" xfId="13017"/>
    <cellStyle name="Comma 2 5 3 4 2 2 4" xfId="13018"/>
    <cellStyle name="Comma 2 5 3 4 2 2 5" xfId="13019"/>
    <cellStyle name="Comma 2 5 3 4 2 3" xfId="13020"/>
    <cellStyle name="Comma 2 5 3 4 2 3 2" xfId="13021"/>
    <cellStyle name="Comma 2 5 3 4 2 3 2 2" xfId="13022"/>
    <cellStyle name="Comma 2 5 3 4 2 3 2 3" xfId="13023"/>
    <cellStyle name="Comma 2 5 3 4 2 3 3" xfId="13024"/>
    <cellStyle name="Comma 2 5 3 4 2 3 4" xfId="13025"/>
    <cellStyle name="Comma 2 5 3 4 2 4" xfId="13026"/>
    <cellStyle name="Comma 2 5 3 4 2 4 2" xfId="13027"/>
    <cellStyle name="Comma 2 5 3 4 2 4 3" xfId="13028"/>
    <cellStyle name="Comma 2 5 3 4 2 5" xfId="13029"/>
    <cellStyle name="Comma 2 5 3 4 2 5 2" xfId="13030"/>
    <cellStyle name="Comma 2 5 3 4 2 6" xfId="13031"/>
    <cellStyle name="Comma 2 5 3 4 2 7" xfId="13032"/>
    <cellStyle name="Comma 2 5 3 4 2 8" xfId="13033"/>
    <cellStyle name="Comma 2 5 3 4 2 9" xfId="13034"/>
    <cellStyle name="Comma 2 5 3 4 3" xfId="13035"/>
    <cellStyle name="Comma 2 5 3 4 3 2" xfId="13036"/>
    <cellStyle name="Comma 2 5 3 4 3 2 2" xfId="13037"/>
    <cellStyle name="Comma 2 5 3 4 3 2 2 2" xfId="13038"/>
    <cellStyle name="Comma 2 5 3 4 3 2 2 3" xfId="13039"/>
    <cellStyle name="Comma 2 5 3 4 3 2 3" xfId="13040"/>
    <cellStyle name="Comma 2 5 3 4 3 2 4" xfId="13041"/>
    <cellStyle name="Comma 2 5 3 4 3 3" xfId="13042"/>
    <cellStyle name="Comma 2 5 3 4 3 3 2" xfId="13043"/>
    <cellStyle name="Comma 2 5 3 4 3 3 3" xfId="13044"/>
    <cellStyle name="Comma 2 5 3 4 3 4" xfId="13045"/>
    <cellStyle name="Comma 2 5 3 4 3 5" xfId="13046"/>
    <cellStyle name="Comma 2 5 3 4 4" xfId="13047"/>
    <cellStyle name="Comma 2 5 3 4 4 2" xfId="13048"/>
    <cellStyle name="Comma 2 5 3 4 4 2 2" xfId="13049"/>
    <cellStyle name="Comma 2 5 3 4 4 2 3" xfId="13050"/>
    <cellStyle name="Comma 2 5 3 4 4 3" xfId="13051"/>
    <cellStyle name="Comma 2 5 3 4 4 4" xfId="13052"/>
    <cellStyle name="Comma 2 5 3 4 5" xfId="13053"/>
    <cellStyle name="Comma 2 5 3 4 5 2" xfId="13054"/>
    <cellStyle name="Comma 2 5 3 4 5 3" xfId="13055"/>
    <cellStyle name="Comma 2 5 3 4 6" xfId="13056"/>
    <cellStyle name="Comma 2 5 3 4 6 2" xfId="13057"/>
    <cellStyle name="Comma 2 5 3 4 7" xfId="13058"/>
    <cellStyle name="Comma 2 5 3 4 8" xfId="13059"/>
    <cellStyle name="Comma 2 5 3 4 9" xfId="13060"/>
    <cellStyle name="Comma 2 5 3 5" xfId="13061"/>
    <cellStyle name="Comma 2 5 3 5 2" xfId="13062"/>
    <cellStyle name="Comma 2 5 3 5 2 2" xfId="13063"/>
    <cellStyle name="Comma 2 5 3 5 2 2 2" xfId="13064"/>
    <cellStyle name="Comma 2 5 3 5 2 2 2 2" xfId="13065"/>
    <cellStyle name="Comma 2 5 3 5 2 2 2 3" xfId="13066"/>
    <cellStyle name="Comma 2 5 3 5 2 2 3" xfId="13067"/>
    <cellStyle name="Comma 2 5 3 5 2 2 4" xfId="13068"/>
    <cellStyle name="Comma 2 5 3 5 2 3" xfId="13069"/>
    <cellStyle name="Comma 2 5 3 5 2 3 2" xfId="13070"/>
    <cellStyle name="Comma 2 5 3 5 2 3 3" xfId="13071"/>
    <cellStyle name="Comma 2 5 3 5 2 4" xfId="13072"/>
    <cellStyle name="Comma 2 5 3 5 2 5" xfId="13073"/>
    <cellStyle name="Comma 2 5 3 5 3" xfId="13074"/>
    <cellStyle name="Comma 2 5 3 5 3 2" xfId="13075"/>
    <cellStyle name="Comma 2 5 3 5 3 2 2" xfId="13076"/>
    <cellStyle name="Comma 2 5 3 5 3 2 3" xfId="13077"/>
    <cellStyle name="Comma 2 5 3 5 3 3" xfId="13078"/>
    <cellStyle name="Comma 2 5 3 5 3 4" xfId="13079"/>
    <cellStyle name="Comma 2 5 3 5 4" xfId="13080"/>
    <cellStyle name="Comma 2 5 3 5 4 2" xfId="13081"/>
    <cellStyle name="Comma 2 5 3 5 4 3" xfId="13082"/>
    <cellStyle name="Comma 2 5 3 5 5" xfId="13083"/>
    <cellStyle name="Comma 2 5 3 5 5 2" xfId="13084"/>
    <cellStyle name="Comma 2 5 3 5 6" xfId="13085"/>
    <cellStyle name="Comma 2 5 3 5 7" xfId="13086"/>
    <cellStyle name="Comma 2 5 3 5 8" xfId="13087"/>
    <cellStyle name="Comma 2 5 3 5 9" xfId="13088"/>
    <cellStyle name="Comma 2 5 3 6" xfId="13089"/>
    <cellStyle name="Comma 2 5 3 6 2" xfId="13090"/>
    <cellStyle name="Comma 2 5 3 6 2 2" xfId="13091"/>
    <cellStyle name="Comma 2 5 3 6 2 2 2" xfId="13092"/>
    <cellStyle name="Comma 2 5 3 6 2 2 2 2" xfId="13093"/>
    <cellStyle name="Comma 2 5 3 6 2 2 2 3" xfId="13094"/>
    <cellStyle name="Comma 2 5 3 6 2 2 3" xfId="13095"/>
    <cellStyle name="Comma 2 5 3 6 2 2 4" xfId="13096"/>
    <cellStyle name="Comma 2 5 3 6 2 3" xfId="13097"/>
    <cellStyle name="Comma 2 5 3 6 2 3 2" xfId="13098"/>
    <cellStyle name="Comma 2 5 3 6 2 3 3" xfId="13099"/>
    <cellStyle name="Comma 2 5 3 6 2 4" xfId="13100"/>
    <cellStyle name="Comma 2 5 3 6 2 5" xfId="13101"/>
    <cellStyle name="Comma 2 5 3 6 3" xfId="13102"/>
    <cellStyle name="Comma 2 5 3 6 3 2" xfId="13103"/>
    <cellStyle name="Comma 2 5 3 6 3 2 2" xfId="13104"/>
    <cellStyle name="Comma 2 5 3 6 3 2 3" xfId="13105"/>
    <cellStyle name="Comma 2 5 3 6 3 3" xfId="13106"/>
    <cellStyle name="Comma 2 5 3 6 3 4" xfId="13107"/>
    <cellStyle name="Comma 2 5 3 6 4" xfId="13108"/>
    <cellStyle name="Comma 2 5 3 6 4 2" xfId="13109"/>
    <cellStyle name="Comma 2 5 3 6 4 3" xfId="13110"/>
    <cellStyle name="Comma 2 5 3 6 5" xfId="13111"/>
    <cellStyle name="Comma 2 5 3 6 6" xfId="13112"/>
    <cellStyle name="Comma 2 5 3 7" xfId="13113"/>
    <cellStyle name="Comma 2 5 3 7 2" xfId="13114"/>
    <cellStyle name="Comma 2 5 3 7 2 2" xfId="13115"/>
    <cellStyle name="Comma 2 5 3 7 2 2 2" xfId="13116"/>
    <cellStyle name="Comma 2 5 3 7 2 2 3" xfId="13117"/>
    <cellStyle name="Comma 2 5 3 7 2 3" xfId="13118"/>
    <cellStyle name="Comma 2 5 3 7 2 4" xfId="13119"/>
    <cellStyle name="Comma 2 5 3 7 3" xfId="13120"/>
    <cellStyle name="Comma 2 5 3 7 3 2" xfId="13121"/>
    <cellStyle name="Comma 2 5 3 7 3 3" xfId="13122"/>
    <cellStyle name="Comma 2 5 3 7 4" xfId="13123"/>
    <cellStyle name="Comma 2 5 3 7 5" xfId="13124"/>
    <cellStyle name="Comma 2 5 3 8" xfId="13125"/>
    <cellStyle name="Comma 2 5 3 8 2" xfId="13126"/>
    <cellStyle name="Comma 2 5 3 8 2 2" xfId="13127"/>
    <cellStyle name="Comma 2 5 3 8 2 2 2" xfId="13128"/>
    <cellStyle name="Comma 2 5 3 8 2 2 3" xfId="13129"/>
    <cellStyle name="Comma 2 5 3 8 2 3" xfId="13130"/>
    <cellStyle name="Comma 2 5 3 8 2 4" xfId="13131"/>
    <cellStyle name="Comma 2 5 3 8 3" xfId="13132"/>
    <cellStyle name="Comma 2 5 3 8 3 2" xfId="13133"/>
    <cellStyle name="Comma 2 5 3 8 3 3" xfId="13134"/>
    <cellStyle name="Comma 2 5 3 8 4" xfId="13135"/>
    <cellStyle name="Comma 2 5 3 8 5" xfId="13136"/>
    <cellStyle name="Comma 2 5 3 9" xfId="13137"/>
    <cellStyle name="Comma 2 5 3 9 2" xfId="13138"/>
    <cellStyle name="Comma 2 5 3 9 2 2" xfId="13139"/>
    <cellStyle name="Comma 2 5 3 9 2 3" xfId="13140"/>
    <cellStyle name="Comma 2 5 3 9 3" xfId="13141"/>
    <cellStyle name="Comma 2 5 3 9 4" xfId="13142"/>
    <cellStyle name="Comma 2 5 4" xfId="13143"/>
    <cellStyle name="Comma 2 5 4 10" xfId="13144"/>
    <cellStyle name="Comma 2 5 4 2" xfId="13145"/>
    <cellStyle name="Comma 2 5 4 2 2" xfId="13146"/>
    <cellStyle name="Comma 2 5 4 2 2 2" xfId="13147"/>
    <cellStyle name="Comma 2 5 4 2 2 2 2" xfId="13148"/>
    <cellStyle name="Comma 2 5 4 2 2 2 2 2" xfId="13149"/>
    <cellStyle name="Comma 2 5 4 2 2 2 2 3" xfId="13150"/>
    <cellStyle name="Comma 2 5 4 2 2 2 3" xfId="13151"/>
    <cellStyle name="Comma 2 5 4 2 2 2 4" xfId="13152"/>
    <cellStyle name="Comma 2 5 4 2 2 3" xfId="13153"/>
    <cellStyle name="Comma 2 5 4 2 2 3 2" xfId="13154"/>
    <cellStyle name="Comma 2 5 4 2 2 3 3" xfId="13155"/>
    <cellStyle name="Comma 2 5 4 2 2 4" xfId="13156"/>
    <cellStyle name="Comma 2 5 4 2 2 5" xfId="13157"/>
    <cellStyle name="Comma 2 5 4 2 3" xfId="13158"/>
    <cellStyle name="Comma 2 5 4 2 3 2" xfId="13159"/>
    <cellStyle name="Comma 2 5 4 2 3 2 2" xfId="13160"/>
    <cellStyle name="Comma 2 5 4 2 3 2 3" xfId="13161"/>
    <cellStyle name="Comma 2 5 4 2 3 3" xfId="13162"/>
    <cellStyle name="Comma 2 5 4 2 3 4" xfId="13163"/>
    <cellStyle name="Comma 2 5 4 2 4" xfId="13164"/>
    <cellStyle name="Comma 2 5 4 2 4 2" xfId="13165"/>
    <cellStyle name="Comma 2 5 4 2 4 3" xfId="13166"/>
    <cellStyle name="Comma 2 5 4 2 5" xfId="13167"/>
    <cellStyle name="Comma 2 5 4 2 5 2" xfId="13168"/>
    <cellStyle name="Comma 2 5 4 2 6" xfId="13169"/>
    <cellStyle name="Comma 2 5 4 2 7" xfId="13170"/>
    <cellStyle name="Comma 2 5 4 2 8" xfId="13171"/>
    <cellStyle name="Comma 2 5 4 2 9" xfId="13172"/>
    <cellStyle name="Comma 2 5 4 3" xfId="13173"/>
    <cellStyle name="Comma 2 5 4 3 2" xfId="13174"/>
    <cellStyle name="Comma 2 5 4 3 2 2" xfId="13175"/>
    <cellStyle name="Comma 2 5 4 3 2 2 2" xfId="13176"/>
    <cellStyle name="Comma 2 5 4 3 2 2 3" xfId="13177"/>
    <cellStyle name="Comma 2 5 4 3 2 3" xfId="13178"/>
    <cellStyle name="Comma 2 5 4 3 2 4" xfId="13179"/>
    <cellStyle name="Comma 2 5 4 3 3" xfId="13180"/>
    <cellStyle name="Comma 2 5 4 3 3 2" xfId="13181"/>
    <cellStyle name="Comma 2 5 4 3 3 3" xfId="13182"/>
    <cellStyle name="Comma 2 5 4 3 4" xfId="13183"/>
    <cellStyle name="Comma 2 5 4 3 4 2" xfId="13184"/>
    <cellStyle name="Comma 2 5 4 3 5" xfId="13185"/>
    <cellStyle name="Comma 2 5 4 3 6" xfId="13186"/>
    <cellStyle name="Comma 2 5 4 3 7" xfId="13187"/>
    <cellStyle name="Comma 2 5 4 3 8" xfId="13188"/>
    <cellStyle name="Comma 2 5 4 4" xfId="13189"/>
    <cellStyle name="Comma 2 5 4 4 2" xfId="13190"/>
    <cellStyle name="Comma 2 5 4 4 2 2" xfId="13191"/>
    <cellStyle name="Comma 2 5 4 4 2 3" xfId="13192"/>
    <cellStyle name="Comma 2 5 4 4 3" xfId="13193"/>
    <cellStyle name="Comma 2 5 4 4 4" xfId="13194"/>
    <cellStyle name="Comma 2 5 4 5" xfId="13195"/>
    <cellStyle name="Comma 2 5 4 5 2" xfId="13196"/>
    <cellStyle name="Comma 2 5 4 5 3" xfId="13197"/>
    <cellStyle name="Comma 2 5 4 6" xfId="13198"/>
    <cellStyle name="Comma 2 5 4 6 2" xfId="13199"/>
    <cellStyle name="Comma 2 5 4 7" xfId="13200"/>
    <cellStyle name="Comma 2 5 4 8" xfId="13201"/>
    <cellStyle name="Comma 2 5 4 9" xfId="13202"/>
    <cellStyle name="Comma 2 5 5" xfId="13203"/>
    <cellStyle name="Comma 2 5 5 10" xfId="13204"/>
    <cellStyle name="Comma 2 5 5 2" xfId="13205"/>
    <cellStyle name="Comma 2 5 5 2 2" xfId="13206"/>
    <cellStyle name="Comma 2 5 5 2 2 2" xfId="13207"/>
    <cellStyle name="Comma 2 5 5 2 2 2 2" xfId="13208"/>
    <cellStyle name="Comma 2 5 5 2 2 2 2 2" xfId="13209"/>
    <cellStyle name="Comma 2 5 5 2 2 2 2 3" xfId="13210"/>
    <cellStyle name="Comma 2 5 5 2 2 2 3" xfId="13211"/>
    <cellStyle name="Comma 2 5 5 2 2 2 4" xfId="13212"/>
    <cellStyle name="Comma 2 5 5 2 2 3" xfId="13213"/>
    <cellStyle name="Comma 2 5 5 2 2 3 2" xfId="13214"/>
    <cellStyle name="Comma 2 5 5 2 2 3 3" xfId="13215"/>
    <cellStyle name="Comma 2 5 5 2 2 4" xfId="13216"/>
    <cellStyle name="Comma 2 5 5 2 2 5" xfId="13217"/>
    <cellStyle name="Comma 2 5 5 2 3" xfId="13218"/>
    <cellStyle name="Comma 2 5 5 2 3 2" xfId="13219"/>
    <cellStyle name="Comma 2 5 5 2 3 2 2" xfId="13220"/>
    <cellStyle name="Comma 2 5 5 2 3 2 2 2" xfId="13221"/>
    <cellStyle name="Comma 2 5 5 2 3 2 2 3" xfId="13222"/>
    <cellStyle name="Comma 2 5 5 2 3 2 3" xfId="13223"/>
    <cellStyle name="Comma 2 5 5 2 3 2 4" xfId="13224"/>
    <cellStyle name="Comma 2 5 5 2 3 3" xfId="13225"/>
    <cellStyle name="Comma 2 5 5 2 3 3 2" xfId="13226"/>
    <cellStyle name="Comma 2 5 5 2 3 3 3" xfId="13227"/>
    <cellStyle name="Comma 2 5 5 2 3 4" xfId="13228"/>
    <cellStyle name="Comma 2 5 5 2 3 5" xfId="13229"/>
    <cellStyle name="Comma 2 5 5 2 4" xfId="13230"/>
    <cellStyle name="Comma 2 5 5 2 4 2" xfId="13231"/>
    <cellStyle name="Comma 2 5 5 2 4 2 2" xfId="13232"/>
    <cellStyle name="Comma 2 5 5 2 4 2 3" xfId="13233"/>
    <cellStyle name="Comma 2 5 5 2 4 3" xfId="13234"/>
    <cellStyle name="Comma 2 5 5 2 4 4" xfId="13235"/>
    <cellStyle name="Comma 2 5 5 2 5" xfId="13236"/>
    <cellStyle name="Comma 2 5 5 2 5 2" xfId="13237"/>
    <cellStyle name="Comma 2 5 5 2 6" xfId="13238"/>
    <cellStyle name="Comma 2 5 5 2 7" xfId="13239"/>
    <cellStyle name="Comma 2 5 5 2 8" xfId="13240"/>
    <cellStyle name="Comma 2 5 5 2 9" xfId="13241"/>
    <cellStyle name="Comma 2 5 5 3" xfId="13242"/>
    <cellStyle name="Comma 2 5 5 3 2" xfId="13243"/>
    <cellStyle name="Comma 2 5 5 3 2 2" xfId="13244"/>
    <cellStyle name="Comma 2 5 5 3 2 2 2" xfId="13245"/>
    <cellStyle name="Comma 2 5 5 3 2 2 3" xfId="13246"/>
    <cellStyle name="Comma 2 5 5 3 2 3" xfId="13247"/>
    <cellStyle name="Comma 2 5 5 3 2 4" xfId="13248"/>
    <cellStyle name="Comma 2 5 5 3 3" xfId="13249"/>
    <cellStyle name="Comma 2 5 5 3 3 2" xfId="13250"/>
    <cellStyle name="Comma 2 5 5 3 3 3" xfId="13251"/>
    <cellStyle name="Comma 2 5 5 3 4" xfId="13252"/>
    <cellStyle name="Comma 2 5 5 3 4 2" xfId="13253"/>
    <cellStyle name="Comma 2 5 5 3 5" xfId="13254"/>
    <cellStyle name="Comma 2 5 5 3 6" xfId="13255"/>
    <cellStyle name="Comma 2 5 5 3 7" xfId="13256"/>
    <cellStyle name="Comma 2 5 5 3 8" xfId="13257"/>
    <cellStyle name="Comma 2 5 5 4" xfId="13258"/>
    <cellStyle name="Comma 2 5 5 4 2" xfId="13259"/>
    <cellStyle name="Comma 2 5 5 4 2 2" xfId="13260"/>
    <cellStyle name="Comma 2 5 5 4 2 2 2" xfId="13261"/>
    <cellStyle name="Comma 2 5 5 4 2 2 3" xfId="13262"/>
    <cellStyle name="Comma 2 5 5 4 2 3" xfId="13263"/>
    <cellStyle name="Comma 2 5 5 4 2 4" xfId="13264"/>
    <cellStyle name="Comma 2 5 5 4 3" xfId="13265"/>
    <cellStyle name="Comma 2 5 5 4 3 2" xfId="13266"/>
    <cellStyle name="Comma 2 5 5 4 3 3" xfId="13267"/>
    <cellStyle name="Comma 2 5 5 4 4" xfId="13268"/>
    <cellStyle name="Comma 2 5 5 4 5" xfId="13269"/>
    <cellStyle name="Comma 2 5 5 5" xfId="13270"/>
    <cellStyle name="Comma 2 5 5 5 2" xfId="13271"/>
    <cellStyle name="Comma 2 5 5 5 2 2" xfId="13272"/>
    <cellStyle name="Comma 2 5 5 5 2 3" xfId="13273"/>
    <cellStyle name="Comma 2 5 5 5 3" xfId="13274"/>
    <cellStyle name="Comma 2 5 5 5 4" xfId="13275"/>
    <cellStyle name="Comma 2 5 5 6" xfId="13276"/>
    <cellStyle name="Comma 2 5 5 6 2" xfId="13277"/>
    <cellStyle name="Comma 2 5 5 7" xfId="13278"/>
    <cellStyle name="Comma 2 5 5 8" xfId="13279"/>
    <cellStyle name="Comma 2 5 5 9" xfId="13280"/>
    <cellStyle name="Comma 2 5 6" xfId="13281"/>
    <cellStyle name="Comma 2 5 6 2" xfId="13282"/>
    <cellStyle name="Comma 2 5 6 2 2" xfId="13283"/>
    <cellStyle name="Comma 2 5 6 2 2 2" xfId="13284"/>
    <cellStyle name="Comma 2 5 6 2 2 2 2" xfId="13285"/>
    <cellStyle name="Comma 2 5 6 2 2 2 3" xfId="13286"/>
    <cellStyle name="Comma 2 5 6 2 2 3" xfId="13287"/>
    <cellStyle name="Comma 2 5 6 2 2 4" xfId="13288"/>
    <cellStyle name="Comma 2 5 6 2 3" xfId="13289"/>
    <cellStyle name="Comma 2 5 6 2 3 2" xfId="13290"/>
    <cellStyle name="Comma 2 5 6 2 3 3" xfId="13291"/>
    <cellStyle name="Comma 2 5 6 2 4" xfId="13292"/>
    <cellStyle name="Comma 2 5 6 2 5" xfId="13293"/>
    <cellStyle name="Comma 2 5 6 3" xfId="13294"/>
    <cellStyle name="Comma 2 5 6 3 2" xfId="13295"/>
    <cellStyle name="Comma 2 5 6 3 2 2" xfId="13296"/>
    <cellStyle name="Comma 2 5 6 3 2 3" xfId="13297"/>
    <cellStyle name="Comma 2 5 6 3 3" xfId="13298"/>
    <cellStyle name="Comma 2 5 6 3 4" xfId="13299"/>
    <cellStyle name="Comma 2 5 6 4" xfId="13300"/>
    <cellStyle name="Comma 2 5 6 4 2" xfId="13301"/>
    <cellStyle name="Comma 2 5 6 4 3" xfId="13302"/>
    <cellStyle name="Comma 2 5 6 5" xfId="13303"/>
    <cellStyle name="Comma 2 5 6 5 2" xfId="13304"/>
    <cellStyle name="Comma 2 5 6 6" xfId="13305"/>
    <cellStyle name="Comma 2 5 6 7" xfId="13306"/>
    <cellStyle name="Comma 2 5 6 8" xfId="13307"/>
    <cellStyle name="Comma 2 5 6 9" xfId="13308"/>
    <cellStyle name="Comma 2 5 7" xfId="13309"/>
    <cellStyle name="Comma 2 5 7 2" xfId="13310"/>
    <cellStyle name="Comma 2 5 7 2 2" xfId="13311"/>
    <cellStyle name="Comma 2 5 7 2 2 2" xfId="13312"/>
    <cellStyle name="Comma 2 5 7 2 2 2 2" xfId="13313"/>
    <cellStyle name="Comma 2 5 7 2 2 2 3" xfId="13314"/>
    <cellStyle name="Comma 2 5 7 2 2 3" xfId="13315"/>
    <cellStyle name="Comma 2 5 7 2 2 4" xfId="13316"/>
    <cellStyle name="Comma 2 5 7 2 3" xfId="13317"/>
    <cellStyle name="Comma 2 5 7 2 3 2" xfId="13318"/>
    <cellStyle name="Comma 2 5 7 2 3 3" xfId="13319"/>
    <cellStyle name="Comma 2 5 7 2 4" xfId="13320"/>
    <cellStyle name="Comma 2 5 7 2 5" xfId="13321"/>
    <cellStyle name="Comma 2 5 7 3" xfId="13322"/>
    <cellStyle name="Comma 2 5 7 3 2" xfId="13323"/>
    <cellStyle name="Comma 2 5 7 3 2 2" xfId="13324"/>
    <cellStyle name="Comma 2 5 7 3 2 3" xfId="13325"/>
    <cellStyle name="Comma 2 5 7 3 3" xfId="13326"/>
    <cellStyle name="Comma 2 5 7 3 4" xfId="13327"/>
    <cellStyle name="Comma 2 5 7 4" xfId="13328"/>
    <cellStyle name="Comma 2 5 7 4 2" xfId="13329"/>
    <cellStyle name="Comma 2 5 7 4 3" xfId="13330"/>
    <cellStyle name="Comma 2 5 7 5" xfId="13331"/>
    <cellStyle name="Comma 2 5 7 6" xfId="13332"/>
    <cellStyle name="Comma 2 5 8" xfId="13333"/>
    <cellStyle name="Comma 2 5 8 2" xfId="13334"/>
    <cellStyle name="Comma 2 5 8 2 2" xfId="13335"/>
    <cellStyle name="Comma 2 5 8 2 2 2" xfId="13336"/>
    <cellStyle name="Comma 2 5 8 2 2 3" xfId="13337"/>
    <cellStyle name="Comma 2 5 8 2 3" xfId="13338"/>
    <cellStyle name="Comma 2 5 8 2 4" xfId="13339"/>
    <cellStyle name="Comma 2 5 8 3" xfId="13340"/>
    <cellStyle name="Comma 2 5 8 3 2" xfId="13341"/>
    <cellStyle name="Comma 2 5 8 3 3" xfId="13342"/>
    <cellStyle name="Comma 2 5 8 4" xfId="13343"/>
    <cellStyle name="Comma 2 5 8 5" xfId="13344"/>
    <cellStyle name="Comma 2 5 9" xfId="13345"/>
    <cellStyle name="Comma 2 5 9 2" xfId="13346"/>
    <cellStyle name="Comma 2 5 9 2 2" xfId="13347"/>
    <cellStyle name="Comma 2 5 9 2 2 2" xfId="13348"/>
    <cellStyle name="Comma 2 5 9 2 2 3" xfId="13349"/>
    <cellStyle name="Comma 2 5 9 2 3" xfId="13350"/>
    <cellStyle name="Comma 2 5 9 2 4" xfId="13351"/>
    <cellStyle name="Comma 2 5 9 3" xfId="13352"/>
    <cellStyle name="Comma 2 5 9 3 2" xfId="13353"/>
    <cellStyle name="Comma 2 5 9 3 3" xfId="13354"/>
    <cellStyle name="Comma 2 5 9 4" xfId="13355"/>
    <cellStyle name="Comma 2 5 9 5" xfId="13356"/>
    <cellStyle name="Comma 2 6" xfId="13357"/>
    <cellStyle name="Comma 2 6 10" xfId="13358"/>
    <cellStyle name="Comma 2 6 10 2" xfId="13359"/>
    <cellStyle name="Comma 2 6 10 2 2" xfId="13360"/>
    <cellStyle name="Comma 2 6 10 2 3" xfId="13361"/>
    <cellStyle name="Comma 2 6 10 3" xfId="13362"/>
    <cellStyle name="Comma 2 6 10 4" xfId="13363"/>
    <cellStyle name="Comma 2 6 11" xfId="13364"/>
    <cellStyle name="Comma 2 6 11 2" xfId="13365"/>
    <cellStyle name="Comma 2 6 11 3" xfId="13366"/>
    <cellStyle name="Comma 2 6 12" xfId="13367"/>
    <cellStyle name="Comma 2 6 12 2" xfId="13368"/>
    <cellStyle name="Comma 2 6 12 3" xfId="13369"/>
    <cellStyle name="Comma 2 6 13" xfId="13370"/>
    <cellStyle name="Comma 2 6 13 2" xfId="13371"/>
    <cellStyle name="Comma 2 6 13 3" xfId="13372"/>
    <cellStyle name="Comma 2 6 14" xfId="13373"/>
    <cellStyle name="Comma 2 6 14 2" xfId="13374"/>
    <cellStyle name="Comma 2 6 15" xfId="13375"/>
    <cellStyle name="Comma 2 6 16" xfId="13376"/>
    <cellStyle name="Comma 2 6 17" xfId="13377"/>
    <cellStyle name="Comma 2 6 18" xfId="13378"/>
    <cellStyle name="Comma 2 6 2" xfId="13379"/>
    <cellStyle name="Comma 2 6 2 10" xfId="13380"/>
    <cellStyle name="Comma 2 6 2 11" xfId="13381"/>
    <cellStyle name="Comma 2 6 2 2" xfId="13382"/>
    <cellStyle name="Comma 2 6 2 2 10" xfId="13383"/>
    <cellStyle name="Comma 2 6 2 2 2" xfId="13384"/>
    <cellStyle name="Comma 2 6 2 2 2 2" xfId="13385"/>
    <cellStyle name="Comma 2 6 2 2 2 2 2" xfId="13386"/>
    <cellStyle name="Comma 2 6 2 2 2 2 2 2" xfId="13387"/>
    <cellStyle name="Comma 2 6 2 2 2 2 2 2 2" xfId="13388"/>
    <cellStyle name="Comma 2 6 2 2 2 2 2 2 3" xfId="13389"/>
    <cellStyle name="Comma 2 6 2 2 2 2 2 3" xfId="13390"/>
    <cellStyle name="Comma 2 6 2 2 2 2 2 4" xfId="13391"/>
    <cellStyle name="Comma 2 6 2 2 2 2 3" xfId="13392"/>
    <cellStyle name="Comma 2 6 2 2 2 2 3 2" xfId="13393"/>
    <cellStyle name="Comma 2 6 2 2 2 2 3 3" xfId="13394"/>
    <cellStyle name="Comma 2 6 2 2 2 2 4" xfId="13395"/>
    <cellStyle name="Comma 2 6 2 2 2 2 5" xfId="13396"/>
    <cellStyle name="Comma 2 6 2 2 2 3" xfId="13397"/>
    <cellStyle name="Comma 2 6 2 2 2 3 2" xfId="13398"/>
    <cellStyle name="Comma 2 6 2 2 2 3 2 2" xfId="13399"/>
    <cellStyle name="Comma 2 6 2 2 2 3 2 3" xfId="13400"/>
    <cellStyle name="Comma 2 6 2 2 2 3 3" xfId="13401"/>
    <cellStyle name="Comma 2 6 2 2 2 3 4" xfId="13402"/>
    <cellStyle name="Comma 2 6 2 2 2 4" xfId="13403"/>
    <cellStyle name="Comma 2 6 2 2 2 4 2" xfId="13404"/>
    <cellStyle name="Comma 2 6 2 2 2 4 3" xfId="13405"/>
    <cellStyle name="Comma 2 6 2 2 2 5" xfId="13406"/>
    <cellStyle name="Comma 2 6 2 2 2 5 2" xfId="13407"/>
    <cellStyle name="Comma 2 6 2 2 2 6" xfId="13408"/>
    <cellStyle name="Comma 2 6 2 2 2 7" xfId="13409"/>
    <cellStyle name="Comma 2 6 2 2 2 8" xfId="13410"/>
    <cellStyle name="Comma 2 6 2 2 2 9" xfId="13411"/>
    <cellStyle name="Comma 2 6 2 2 3" xfId="13412"/>
    <cellStyle name="Comma 2 6 2 2 3 2" xfId="13413"/>
    <cellStyle name="Comma 2 6 2 2 3 2 2" xfId="13414"/>
    <cellStyle name="Comma 2 6 2 2 3 2 2 2" xfId="13415"/>
    <cellStyle name="Comma 2 6 2 2 3 2 2 3" xfId="13416"/>
    <cellStyle name="Comma 2 6 2 2 3 2 3" xfId="13417"/>
    <cellStyle name="Comma 2 6 2 2 3 2 4" xfId="13418"/>
    <cellStyle name="Comma 2 6 2 2 3 3" xfId="13419"/>
    <cellStyle name="Comma 2 6 2 2 3 3 2" xfId="13420"/>
    <cellStyle name="Comma 2 6 2 2 3 3 3" xfId="13421"/>
    <cellStyle name="Comma 2 6 2 2 3 4" xfId="13422"/>
    <cellStyle name="Comma 2 6 2 2 3 5" xfId="13423"/>
    <cellStyle name="Comma 2 6 2 2 4" xfId="13424"/>
    <cellStyle name="Comma 2 6 2 2 4 2" xfId="13425"/>
    <cellStyle name="Comma 2 6 2 2 4 2 2" xfId="13426"/>
    <cellStyle name="Comma 2 6 2 2 4 2 3" xfId="13427"/>
    <cellStyle name="Comma 2 6 2 2 4 3" xfId="13428"/>
    <cellStyle name="Comma 2 6 2 2 4 4" xfId="13429"/>
    <cellStyle name="Comma 2 6 2 2 5" xfId="13430"/>
    <cellStyle name="Comma 2 6 2 2 5 2" xfId="13431"/>
    <cellStyle name="Comma 2 6 2 2 5 3" xfId="13432"/>
    <cellStyle name="Comma 2 6 2 2 6" xfId="13433"/>
    <cellStyle name="Comma 2 6 2 2 6 2" xfId="13434"/>
    <cellStyle name="Comma 2 6 2 2 7" xfId="13435"/>
    <cellStyle name="Comma 2 6 2 2 8" xfId="13436"/>
    <cellStyle name="Comma 2 6 2 2 9" xfId="13437"/>
    <cellStyle name="Comma 2 6 2 3" xfId="13438"/>
    <cellStyle name="Comma 2 6 2 3 2" xfId="13439"/>
    <cellStyle name="Comma 2 6 2 3 2 2" xfId="13440"/>
    <cellStyle name="Comma 2 6 2 3 2 2 2" xfId="13441"/>
    <cellStyle name="Comma 2 6 2 3 2 2 2 2" xfId="13442"/>
    <cellStyle name="Comma 2 6 2 3 2 2 2 3" xfId="13443"/>
    <cellStyle name="Comma 2 6 2 3 2 2 3" xfId="13444"/>
    <cellStyle name="Comma 2 6 2 3 2 2 4" xfId="13445"/>
    <cellStyle name="Comma 2 6 2 3 2 3" xfId="13446"/>
    <cellStyle name="Comma 2 6 2 3 2 3 2" xfId="13447"/>
    <cellStyle name="Comma 2 6 2 3 2 3 3" xfId="13448"/>
    <cellStyle name="Comma 2 6 2 3 2 4" xfId="13449"/>
    <cellStyle name="Comma 2 6 2 3 2 5" xfId="13450"/>
    <cellStyle name="Comma 2 6 2 3 3" xfId="13451"/>
    <cellStyle name="Comma 2 6 2 3 3 2" xfId="13452"/>
    <cellStyle name="Comma 2 6 2 3 3 2 2" xfId="13453"/>
    <cellStyle name="Comma 2 6 2 3 3 2 3" xfId="13454"/>
    <cellStyle name="Comma 2 6 2 3 3 3" xfId="13455"/>
    <cellStyle name="Comma 2 6 2 3 3 4" xfId="13456"/>
    <cellStyle name="Comma 2 6 2 3 4" xfId="13457"/>
    <cellStyle name="Comma 2 6 2 3 4 2" xfId="13458"/>
    <cellStyle name="Comma 2 6 2 3 4 3" xfId="13459"/>
    <cellStyle name="Comma 2 6 2 3 5" xfId="13460"/>
    <cellStyle name="Comma 2 6 2 3 5 2" xfId="13461"/>
    <cellStyle name="Comma 2 6 2 3 6" xfId="13462"/>
    <cellStyle name="Comma 2 6 2 3 7" xfId="13463"/>
    <cellStyle name="Comma 2 6 2 3 8" xfId="13464"/>
    <cellStyle name="Comma 2 6 2 3 9" xfId="13465"/>
    <cellStyle name="Comma 2 6 2 4" xfId="13466"/>
    <cellStyle name="Comma 2 6 2 4 2" xfId="13467"/>
    <cellStyle name="Comma 2 6 2 4 2 2" xfId="13468"/>
    <cellStyle name="Comma 2 6 2 4 2 2 2" xfId="13469"/>
    <cellStyle name="Comma 2 6 2 4 2 2 3" xfId="13470"/>
    <cellStyle name="Comma 2 6 2 4 2 3" xfId="13471"/>
    <cellStyle name="Comma 2 6 2 4 2 4" xfId="13472"/>
    <cellStyle name="Comma 2 6 2 4 3" xfId="13473"/>
    <cellStyle name="Comma 2 6 2 4 3 2" xfId="13474"/>
    <cellStyle name="Comma 2 6 2 4 3 3" xfId="13475"/>
    <cellStyle name="Comma 2 6 2 4 4" xfId="13476"/>
    <cellStyle name="Comma 2 6 2 4 5" xfId="13477"/>
    <cellStyle name="Comma 2 6 2 5" xfId="13478"/>
    <cellStyle name="Comma 2 6 2 5 2" xfId="13479"/>
    <cellStyle name="Comma 2 6 2 5 2 2" xfId="13480"/>
    <cellStyle name="Comma 2 6 2 5 2 3" xfId="13481"/>
    <cellStyle name="Comma 2 6 2 5 3" xfId="13482"/>
    <cellStyle name="Comma 2 6 2 5 4" xfId="13483"/>
    <cellStyle name="Comma 2 6 2 6" xfId="13484"/>
    <cellStyle name="Comma 2 6 2 6 2" xfId="13485"/>
    <cellStyle name="Comma 2 6 2 6 3" xfId="13486"/>
    <cellStyle name="Comma 2 6 2 7" xfId="13487"/>
    <cellStyle name="Comma 2 6 2 7 2" xfId="13488"/>
    <cellStyle name="Comma 2 6 2 8" xfId="13489"/>
    <cellStyle name="Comma 2 6 2 9" xfId="13490"/>
    <cellStyle name="Comma 2 6 3" xfId="13491"/>
    <cellStyle name="Comma 2 6 3 10" xfId="13492"/>
    <cellStyle name="Comma 2 6 3 11" xfId="13493"/>
    <cellStyle name="Comma 2 6 3 12" xfId="13494"/>
    <cellStyle name="Comma 2 6 3 2" xfId="13495"/>
    <cellStyle name="Comma 2 6 3 2 10" xfId="13496"/>
    <cellStyle name="Comma 2 6 3 2 2" xfId="13497"/>
    <cellStyle name="Comma 2 6 3 2 2 2" xfId="13498"/>
    <cellStyle name="Comma 2 6 3 2 2 2 2" xfId="13499"/>
    <cellStyle name="Comma 2 6 3 2 2 2 2 2" xfId="13500"/>
    <cellStyle name="Comma 2 6 3 2 2 2 2 2 2" xfId="13501"/>
    <cellStyle name="Comma 2 6 3 2 2 2 2 2 3" xfId="13502"/>
    <cellStyle name="Comma 2 6 3 2 2 2 2 3" xfId="13503"/>
    <cellStyle name="Comma 2 6 3 2 2 2 2 4" xfId="13504"/>
    <cellStyle name="Comma 2 6 3 2 2 2 3" xfId="13505"/>
    <cellStyle name="Comma 2 6 3 2 2 2 3 2" xfId="13506"/>
    <cellStyle name="Comma 2 6 3 2 2 2 3 3" xfId="13507"/>
    <cellStyle name="Comma 2 6 3 2 2 2 4" xfId="13508"/>
    <cellStyle name="Comma 2 6 3 2 2 2 5" xfId="13509"/>
    <cellStyle name="Comma 2 6 3 2 2 3" xfId="13510"/>
    <cellStyle name="Comma 2 6 3 2 2 3 2" xfId="13511"/>
    <cellStyle name="Comma 2 6 3 2 2 3 2 2" xfId="13512"/>
    <cellStyle name="Comma 2 6 3 2 2 3 2 3" xfId="13513"/>
    <cellStyle name="Comma 2 6 3 2 2 3 3" xfId="13514"/>
    <cellStyle name="Comma 2 6 3 2 2 3 4" xfId="13515"/>
    <cellStyle name="Comma 2 6 3 2 2 4" xfId="13516"/>
    <cellStyle name="Comma 2 6 3 2 2 4 2" xfId="13517"/>
    <cellStyle name="Comma 2 6 3 2 2 4 3" xfId="13518"/>
    <cellStyle name="Comma 2 6 3 2 2 5" xfId="13519"/>
    <cellStyle name="Comma 2 6 3 2 2 5 2" xfId="13520"/>
    <cellStyle name="Comma 2 6 3 2 2 6" xfId="13521"/>
    <cellStyle name="Comma 2 6 3 2 2 7" xfId="13522"/>
    <cellStyle name="Comma 2 6 3 2 2 8" xfId="13523"/>
    <cellStyle name="Comma 2 6 3 2 2 9" xfId="13524"/>
    <cellStyle name="Comma 2 6 3 2 3" xfId="13525"/>
    <cellStyle name="Comma 2 6 3 2 3 2" xfId="13526"/>
    <cellStyle name="Comma 2 6 3 2 3 2 2" xfId="13527"/>
    <cellStyle name="Comma 2 6 3 2 3 2 2 2" xfId="13528"/>
    <cellStyle name="Comma 2 6 3 2 3 2 2 3" xfId="13529"/>
    <cellStyle name="Comma 2 6 3 2 3 2 3" xfId="13530"/>
    <cellStyle name="Comma 2 6 3 2 3 2 4" xfId="13531"/>
    <cellStyle name="Comma 2 6 3 2 3 3" xfId="13532"/>
    <cellStyle name="Comma 2 6 3 2 3 3 2" xfId="13533"/>
    <cellStyle name="Comma 2 6 3 2 3 3 3" xfId="13534"/>
    <cellStyle name="Comma 2 6 3 2 3 4" xfId="13535"/>
    <cellStyle name="Comma 2 6 3 2 3 4 2" xfId="13536"/>
    <cellStyle name="Comma 2 6 3 2 3 5" xfId="13537"/>
    <cellStyle name="Comma 2 6 3 2 3 6" xfId="13538"/>
    <cellStyle name="Comma 2 6 3 2 3 7" xfId="13539"/>
    <cellStyle name="Comma 2 6 3 2 3 8" xfId="13540"/>
    <cellStyle name="Comma 2 6 3 2 4" xfId="13541"/>
    <cellStyle name="Comma 2 6 3 2 4 2" xfId="13542"/>
    <cellStyle name="Comma 2 6 3 2 4 2 2" xfId="13543"/>
    <cellStyle name="Comma 2 6 3 2 4 2 3" xfId="13544"/>
    <cellStyle name="Comma 2 6 3 2 4 3" xfId="13545"/>
    <cellStyle name="Comma 2 6 3 2 4 4" xfId="13546"/>
    <cellStyle name="Comma 2 6 3 2 5" xfId="13547"/>
    <cellStyle name="Comma 2 6 3 2 5 2" xfId="13548"/>
    <cellStyle name="Comma 2 6 3 2 5 3" xfId="13549"/>
    <cellStyle name="Comma 2 6 3 2 6" xfId="13550"/>
    <cellStyle name="Comma 2 6 3 2 6 2" xfId="13551"/>
    <cellStyle name="Comma 2 6 3 2 7" xfId="13552"/>
    <cellStyle name="Comma 2 6 3 2 8" xfId="13553"/>
    <cellStyle name="Comma 2 6 3 2 9" xfId="13554"/>
    <cellStyle name="Comma 2 6 3 3" xfId="13555"/>
    <cellStyle name="Comma 2 6 3 3 10" xfId="13556"/>
    <cellStyle name="Comma 2 6 3 3 2" xfId="13557"/>
    <cellStyle name="Comma 2 6 3 3 2 2" xfId="13558"/>
    <cellStyle name="Comma 2 6 3 3 2 2 2" xfId="13559"/>
    <cellStyle name="Comma 2 6 3 3 2 2 2 2" xfId="13560"/>
    <cellStyle name="Comma 2 6 3 3 2 2 2 2 2" xfId="13561"/>
    <cellStyle name="Comma 2 6 3 3 2 2 2 2 3" xfId="13562"/>
    <cellStyle name="Comma 2 6 3 3 2 2 2 3" xfId="13563"/>
    <cellStyle name="Comma 2 6 3 3 2 2 2 4" xfId="13564"/>
    <cellStyle name="Comma 2 6 3 3 2 2 3" xfId="13565"/>
    <cellStyle name="Comma 2 6 3 3 2 2 3 2" xfId="13566"/>
    <cellStyle name="Comma 2 6 3 3 2 2 3 3" xfId="13567"/>
    <cellStyle name="Comma 2 6 3 3 2 2 4" xfId="13568"/>
    <cellStyle name="Comma 2 6 3 3 2 2 5" xfId="13569"/>
    <cellStyle name="Comma 2 6 3 3 2 3" xfId="13570"/>
    <cellStyle name="Comma 2 6 3 3 2 3 2" xfId="13571"/>
    <cellStyle name="Comma 2 6 3 3 2 3 2 2" xfId="13572"/>
    <cellStyle name="Comma 2 6 3 3 2 3 2 2 2" xfId="13573"/>
    <cellStyle name="Comma 2 6 3 3 2 3 2 2 3" xfId="13574"/>
    <cellStyle name="Comma 2 6 3 3 2 3 2 3" xfId="13575"/>
    <cellStyle name="Comma 2 6 3 3 2 3 2 4" xfId="13576"/>
    <cellStyle name="Comma 2 6 3 3 2 3 3" xfId="13577"/>
    <cellStyle name="Comma 2 6 3 3 2 3 3 2" xfId="13578"/>
    <cellStyle name="Comma 2 6 3 3 2 3 3 3" xfId="13579"/>
    <cellStyle name="Comma 2 6 3 3 2 3 4" xfId="13580"/>
    <cellStyle name="Comma 2 6 3 3 2 3 5" xfId="13581"/>
    <cellStyle name="Comma 2 6 3 3 2 4" xfId="13582"/>
    <cellStyle name="Comma 2 6 3 3 2 4 2" xfId="13583"/>
    <cellStyle name="Comma 2 6 3 3 2 4 2 2" xfId="13584"/>
    <cellStyle name="Comma 2 6 3 3 2 4 2 3" xfId="13585"/>
    <cellStyle name="Comma 2 6 3 3 2 4 3" xfId="13586"/>
    <cellStyle name="Comma 2 6 3 3 2 4 4" xfId="13587"/>
    <cellStyle name="Comma 2 6 3 3 2 5" xfId="13588"/>
    <cellStyle name="Comma 2 6 3 3 2 5 2" xfId="13589"/>
    <cellStyle name="Comma 2 6 3 3 2 6" xfId="13590"/>
    <cellStyle name="Comma 2 6 3 3 2 7" xfId="13591"/>
    <cellStyle name="Comma 2 6 3 3 2 8" xfId="13592"/>
    <cellStyle name="Comma 2 6 3 3 2 9" xfId="13593"/>
    <cellStyle name="Comma 2 6 3 3 3" xfId="13594"/>
    <cellStyle name="Comma 2 6 3 3 3 2" xfId="13595"/>
    <cellStyle name="Comma 2 6 3 3 3 2 2" xfId="13596"/>
    <cellStyle name="Comma 2 6 3 3 3 2 2 2" xfId="13597"/>
    <cellStyle name="Comma 2 6 3 3 3 2 2 3" xfId="13598"/>
    <cellStyle name="Comma 2 6 3 3 3 2 3" xfId="13599"/>
    <cellStyle name="Comma 2 6 3 3 3 2 4" xfId="13600"/>
    <cellStyle name="Comma 2 6 3 3 3 3" xfId="13601"/>
    <cellStyle name="Comma 2 6 3 3 3 3 2" xfId="13602"/>
    <cellStyle name="Comma 2 6 3 3 3 3 3" xfId="13603"/>
    <cellStyle name="Comma 2 6 3 3 3 4" xfId="13604"/>
    <cellStyle name="Comma 2 6 3 3 3 4 2" xfId="13605"/>
    <cellStyle name="Comma 2 6 3 3 3 5" xfId="13606"/>
    <cellStyle name="Comma 2 6 3 3 3 6" xfId="13607"/>
    <cellStyle name="Comma 2 6 3 3 3 7" xfId="13608"/>
    <cellStyle name="Comma 2 6 3 3 3 8" xfId="13609"/>
    <cellStyle name="Comma 2 6 3 3 4" xfId="13610"/>
    <cellStyle name="Comma 2 6 3 3 4 2" xfId="13611"/>
    <cellStyle name="Comma 2 6 3 3 4 2 2" xfId="13612"/>
    <cellStyle name="Comma 2 6 3 3 4 2 2 2" xfId="13613"/>
    <cellStyle name="Comma 2 6 3 3 4 2 2 2 2" xfId="13614"/>
    <cellStyle name="Comma 2 6 3 3 4 2 2 3" xfId="13615"/>
    <cellStyle name="Comma 2 6 3 3 4 2 2 4" xfId="13616"/>
    <cellStyle name="Comma 2 6 3 3 4 2 2 5" xfId="13617"/>
    <cellStyle name="Comma 2 6 3 3 4 2 2 6" xfId="40914"/>
    <cellStyle name="Comma 2 6 3 3 4 2 3" xfId="13618"/>
    <cellStyle name="Comma 2 6 3 3 4 2 3 2" xfId="13619"/>
    <cellStyle name="Comma 2 6 3 3 4 2 3 3" xfId="13620"/>
    <cellStyle name="Comma 2 6 3 3 4 2 4" xfId="13621"/>
    <cellStyle name="Comma 2 6 3 3 4 2 5" xfId="13622"/>
    <cellStyle name="Comma 2 6 3 3 4 2 6" xfId="13623"/>
    <cellStyle name="Comma 2 6 3 3 4 2 7" xfId="40915"/>
    <cellStyle name="Comma 2 6 3 3 4 3" xfId="13624"/>
    <cellStyle name="Comma 2 6 3 3 4 3 2" xfId="13625"/>
    <cellStyle name="Comma 2 6 3 3 4 3 2 2" xfId="13626"/>
    <cellStyle name="Comma 2 6 3 3 4 3 3" xfId="13627"/>
    <cellStyle name="Comma 2 6 3 3 4 3 4" xfId="13628"/>
    <cellStyle name="Comma 2 6 3 3 4 3 5" xfId="13629"/>
    <cellStyle name="Comma 2 6 3 3 4 3 6" xfId="40916"/>
    <cellStyle name="Comma 2 6 3 3 4 4" xfId="13630"/>
    <cellStyle name="Comma 2 6 3 3 4 4 2" xfId="13631"/>
    <cellStyle name="Comma 2 6 3 3 4 4 3" xfId="13632"/>
    <cellStyle name="Comma 2 6 3 3 4 5" xfId="13633"/>
    <cellStyle name="Comma 2 6 3 3 4 6" xfId="13634"/>
    <cellStyle name="Comma 2 6 3 3 4 7" xfId="13635"/>
    <cellStyle name="Comma 2 6 3 3 4 8" xfId="40917"/>
    <cellStyle name="Comma 2 6 3 3 5" xfId="13636"/>
    <cellStyle name="Comma 2 6 3 3 5 2" xfId="13637"/>
    <cellStyle name="Comma 2 6 3 3 5 2 2" xfId="13638"/>
    <cellStyle name="Comma 2 6 3 3 5 2 2 2" xfId="13639"/>
    <cellStyle name="Comma 2 6 3 3 5 2 3" xfId="13640"/>
    <cellStyle name="Comma 2 6 3 3 5 2 4" xfId="13641"/>
    <cellStyle name="Comma 2 6 3 3 5 2 5" xfId="13642"/>
    <cellStyle name="Comma 2 6 3 3 5 2 6" xfId="40918"/>
    <cellStyle name="Comma 2 6 3 3 5 3" xfId="13643"/>
    <cellStyle name="Comma 2 6 3 3 5 3 2" xfId="13644"/>
    <cellStyle name="Comma 2 6 3 3 5 3 3" xfId="13645"/>
    <cellStyle name="Comma 2 6 3 3 5 4" xfId="13646"/>
    <cellStyle name="Comma 2 6 3 3 5 5" xfId="13647"/>
    <cellStyle name="Comma 2 6 3 3 5 6" xfId="13648"/>
    <cellStyle name="Comma 2 6 3 3 5 7" xfId="40919"/>
    <cellStyle name="Comma 2 6 3 3 6" xfId="13649"/>
    <cellStyle name="Comma 2 6 3 3 6 2" xfId="13650"/>
    <cellStyle name="Comma 2 6 3 3 7" xfId="13651"/>
    <cellStyle name="Comma 2 6 3 3 8" xfId="13652"/>
    <cellStyle name="Comma 2 6 3 3 9" xfId="13653"/>
    <cellStyle name="Comma 2 6 3 4" xfId="13654"/>
    <cellStyle name="Comma 2 6 3 4 10" xfId="13655"/>
    <cellStyle name="Comma 2 6 3 4 2" xfId="13656"/>
    <cellStyle name="Comma 2 6 3 4 2 2" xfId="13657"/>
    <cellStyle name="Comma 2 6 3 4 2 2 2" xfId="13658"/>
    <cellStyle name="Comma 2 6 3 4 2 2 2 2" xfId="13659"/>
    <cellStyle name="Comma 2 6 3 4 2 2 2 2 2" xfId="13660"/>
    <cellStyle name="Comma 2 6 3 4 2 2 2 3" xfId="13661"/>
    <cellStyle name="Comma 2 6 3 4 2 2 2 4" xfId="13662"/>
    <cellStyle name="Comma 2 6 3 4 2 2 2 5" xfId="13663"/>
    <cellStyle name="Comma 2 6 3 4 2 2 2 6" xfId="40920"/>
    <cellStyle name="Comma 2 6 3 4 2 2 3" xfId="13664"/>
    <cellStyle name="Comma 2 6 3 4 2 2 3 2" xfId="13665"/>
    <cellStyle name="Comma 2 6 3 4 2 2 4" xfId="13666"/>
    <cellStyle name="Comma 2 6 3 4 2 2 5" xfId="13667"/>
    <cellStyle name="Comma 2 6 3 4 2 2 6" xfId="13668"/>
    <cellStyle name="Comma 2 6 3 4 2 2 7" xfId="40921"/>
    <cellStyle name="Comma 2 6 3 4 2 3" xfId="13669"/>
    <cellStyle name="Comma 2 6 3 4 2 3 2" xfId="13670"/>
    <cellStyle name="Comma 2 6 3 4 2 3 2 2" xfId="13671"/>
    <cellStyle name="Comma 2 6 3 4 2 3 3" xfId="13672"/>
    <cellStyle name="Comma 2 6 3 4 2 3 4" xfId="13673"/>
    <cellStyle name="Comma 2 6 3 4 2 3 5" xfId="13674"/>
    <cellStyle name="Comma 2 6 3 4 2 3 6" xfId="40922"/>
    <cellStyle name="Comma 2 6 3 4 2 4" xfId="13675"/>
    <cellStyle name="Comma 2 6 3 4 2 4 2" xfId="13676"/>
    <cellStyle name="Comma 2 6 3 4 2 5" xfId="13677"/>
    <cellStyle name="Comma 2 6 3 4 2 6" xfId="13678"/>
    <cellStyle name="Comma 2 6 3 4 2 7" xfId="13679"/>
    <cellStyle name="Comma 2 6 3 4 2 8" xfId="40923"/>
    <cellStyle name="Comma 2 6 3 4 3" xfId="13680"/>
    <cellStyle name="Comma 2 6 3 4 3 2" xfId="13681"/>
    <cellStyle name="Comma 2 6 3 4 3 2 2" xfId="13682"/>
    <cellStyle name="Comma 2 6 3 4 3 2 2 2" xfId="13683"/>
    <cellStyle name="Comma 2 6 3 4 3 2 3" xfId="13684"/>
    <cellStyle name="Comma 2 6 3 4 3 2 4" xfId="13685"/>
    <cellStyle name="Comma 2 6 3 4 3 2 5" xfId="13686"/>
    <cellStyle name="Comma 2 6 3 4 3 2 6" xfId="40924"/>
    <cellStyle name="Comma 2 6 3 4 3 3" xfId="13687"/>
    <cellStyle name="Comma 2 6 3 4 3 3 2" xfId="13688"/>
    <cellStyle name="Comma 2 6 3 4 3 4" xfId="13689"/>
    <cellStyle name="Comma 2 6 3 4 3 5" xfId="13690"/>
    <cellStyle name="Comma 2 6 3 4 3 6" xfId="13691"/>
    <cellStyle name="Comma 2 6 3 4 3 7" xfId="40925"/>
    <cellStyle name="Comma 2 6 3 4 4" xfId="13692"/>
    <cellStyle name="Comma 2 6 3 4 4 2" xfId="13693"/>
    <cellStyle name="Comma 2 6 3 4 4 2 2" xfId="13694"/>
    <cellStyle name="Comma 2 6 3 4 4 3" xfId="13695"/>
    <cellStyle name="Comma 2 6 3 4 4 4" xfId="13696"/>
    <cellStyle name="Comma 2 6 3 4 4 5" xfId="13697"/>
    <cellStyle name="Comma 2 6 3 4 4 6" xfId="40926"/>
    <cellStyle name="Comma 2 6 3 4 5" xfId="13698"/>
    <cellStyle name="Comma 2 6 3 4 5 2" xfId="13699"/>
    <cellStyle name="Comma 2 6 3 4 6" xfId="13700"/>
    <cellStyle name="Comma 2 6 3 4 6 2" xfId="13701"/>
    <cellStyle name="Comma 2 6 3 4 7" xfId="13702"/>
    <cellStyle name="Comma 2 6 3 4 8" xfId="13703"/>
    <cellStyle name="Comma 2 6 3 4 9" xfId="13704"/>
    <cellStyle name="Comma 2 6 3 5" xfId="13705"/>
    <cellStyle name="Comma 2 6 3 5 2" xfId="13706"/>
    <cellStyle name="Comma 2 6 3 5 2 2" xfId="13707"/>
    <cellStyle name="Comma 2 6 3 5 2 2 2" xfId="13708"/>
    <cellStyle name="Comma 2 6 3 5 2 2 2 2" xfId="13709"/>
    <cellStyle name="Comma 2 6 3 5 2 2 3" xfId="13710"/>
    <cellStyle name="Comma 2 6 3 5 2 2 4" xfId="13711"/>
    <cellStyle name="Comma 2 6 3 5 2 2 5" xfId="13712"/>
    <cellStyle name="Comma 2 6 3 5 2 2 6" xfId="40927"/>
    <cellStyle name="Comma 2 6 3 5 2 3" xfId="13713"/>
    <cellStyle name="Comma 2 6 3 5 2 3 2" xfId="13714"/>
    <cellStyle name="Comma 2 6 3 5 2 4" xfId="13715"/>
    <cellStyle name="Comma 2 6 3 5 2 5" xfId="13716"/>
    <cellStyle name="Comma 2 6 3 5 2 6" xfId="13717"/>
    <cellStyle name="Comma 2 6 3 5 2 7" xfId="40928"/>
    <cellStyle name="Comma 2 6 3 5 3" xfId="13718"/>
    <cellStyle name="Comma 2 6 3 5 3 2" xfId="13719"/>
    <cellStyle name="Comma 2 6 3 5 3 2 2" xfId="13720"/>
    <cellStyle name="Comma 2 6 3 5 3 3" xfId="13721"/>
    <cellStyle name="Comma 2 6 3 5 3 4" xfId="13722"/>
    <cellStyle name="Comma 2 6 3 5 3 5" xfId="13723"/>
    <cellStyle name="Comma 2 6 3 5 3 6" xfId="40929"/>
    <cellStyle name="Comma 2 6 3 5 4" xfId="13724"/>
    <cellStyle name="Comma 2 6 3 5 4 2" xfId="13725"/>
    <cellStyle name="Comma 2 6 3 5 5" xfId="13726"/>
    <cellStyle name="Comma 2 6 3 5 5 2" xfId="13727"/>
    <cellStyle name="Comma 2 6 3 5 6" xfId="13728"/>
    <cellStyle name="Comma 2 6 3 5 7" xfId="13729"/>
    <cellStyle name="Comma 2 6 3 5 8" xfId="13730"/>
    <cellStyle name="Comma 2 6 3 5 9" xfId="13731"/>
    <cellStyle name="Comma 2 6 3 6" xfId="13732"/>
    <cellStyle name="Comma 2 6 3 6 2" xfId="13733"/>
    <cellStyle name="Comma 2 6 3 6 2 2" xfId="13734"/>
    <cellStyle name="Comma 2 6 3 6 2 2 2" xfId="13735"/>
    <cellStyle name="Comma 2 6 3 6 2 3" xfId="13736"/>
    <cellStyle name="Comma 2 6 3 6 2 4" xfId="13737"/>
    <cellStyle name="Comma 2 6 3 6 2 5" xfId="13738"/>
    <cellStyle name="Comma 2 6 3 6 2 6" xfId="40930"/>
    <cellStyle name="Comma 2 6 3 6 3" xfId="13739"/>
    <cellStyle name="Comma 2 6 3 6 3 2" xfId="13740"/>
    <cellStyle name="Comma 2 6 3 6 4" xfId="13741"/>
    <cellStyle name="Comma 2 6 3 6 5" xfId="13742"/>
    <cellStyle name="Comma 2 6 3 6 6" xfId="13743"/>
    <cellStyle name="Comma 2 6 3 6 7" xfId="40931"/>
    <cellStyle name="Comma 2 6 3 7" xfId="13744"/>
    <cellStyle name="Comma 2 6 3 7 2" xfId="13745"/>
    <cellStyle name="Comma 2 6 3 7 2 2" xfId="13746"/>
    <cellStyle name="Comma 2 6 3 7 3" xfId="13747"/>
    <cellStyle name="Comma 2 6 3 7 4" xfId="13748"/>
    <cellStyle name="Comma 2 6 3 7 5" xfId="13749"/>
    <cellStyle name="Comma 2 6 3 7 6" xfId="40932"/>
    <cellStyle name="Comma 2 6 3 8" xfId="13750"/>
    <cellStyle name="Comma 2 6 3 8 2" xfId="13751"/>
    <cellStyle name="Comma 2 6 3 9" xfId="13752"/>
    <cellStyle name="Comma 2 6 4" xfId="13753"/>
    <cellStyle name="Comma 2 6 4 10" xfId="13754"/>
    <cellStyle name="Comma 2 6 4 11" xfId="13755"/>
    <cellStyle name="Comma 2 6 4 2" xfId="13756"/>
    <cellStyle name="Comma 2 6 4 2 10" xfId="13757"/>
    <cellStyle name="Comma 2 6 4 2 2" xfId="13758"/>
    <cellStyle name="Comma 2 6 4 2 2 2" xfId="13759"/>
    <cellStyle name="Comma 2 6 4 2 2 2 2" xfId="13760"/>
    <cellStyle name="Comma 2 6 4 2 2 2 2 2" xfId="13761"/>
    <cellStyle name="Comma 2 6 4 2 2 2 2 2 2" xfId="13762"/>
    <cellStyle name="Comma 2 6 4 2 2 2 2 3" xfId="13763"/>
    <cellStyle name="Comma 2 6 4 2 2 2 2 4" xfId="13764"/>
    <cellStyle name="Comma 2 6 4 2 2 2 2 5" xfId="13765"/>
    <cellStyle name="Comma 2 6 4 2 2 2 2 6" xfId="40933"/>
    <cellStyle name="Comma 2 6 4 2 2 2 3" xfId="13766"/>
    <cellStyle name="Comma 2 6 4 2 2 2 3 2" xfId="13767"/>
    <cellStyle name="Comma 2 6 4 2 2 2 4" xfId="13768"/>
    <cellStyle name="Comma 2 6 4 2 2 2 5" xfId="13769"/>
    <cellStyle name="Comma 2 6 4 2 2 2 6" xfId="13770"/>
    <cellStyle name="Comma 2 6 4 2 2 2 7" xfId="40934"/>
    <cellStyle name="Comma 2 6 4 2 2 3" xfId="13771"/>
    <cellStyle name="Comma 2 6 4 2 2 3 2" xfId="13772"/>
    <cellStyle name="Comma 2 6 4 2 2 3 2 2" xfId="13773"/>
    <cellStyle name="Comma 2 6 4 2 2 3 3" xfId="13774"/>
    <cellStyle name="Comma 2 6 4 2 2 3 4" xfId="13775"/>
    <cellStyle name="Comma 2 6 4 2 2 3 5" xfId="13776"/>
    <cellStyle name="Comma 2 6 4 2 2 3 6" xfId="40935"/>
    <cellStyle name="Comma 2 6 4 2 2 4" xfId="13777"/>
    <cellStyle name="Comma 2 6 4 2 2 4 2" xfId="13778"/>
    <cellStyle name="Comma 2 6 4 2 2 5" xfId="13779"/>
    <cellStyle name="Comma 2 6 4 2 2 6" xfId="13780"/>
    <cellStyle name="Comma 2 6 4 2 2 7" xfId="13781"/>
    <cellStyle name="Comma 2 6 4 2 2 8" xfId="40936"/>
    <cellStyle name="Comma 2 6 4 2 3" xfId="13782"/>
    <cellStyle name="Comma 2 6 4 2 3 2" xfId="13783"/>
    <cellStyle name="Comma 2 6 4 2 3 2 2" xfId="13784"/>
    <cellStyle name="Comma 2 6 4 2 3 2 2 2" xfId="13785"/>
    <cellStyle name="Comma 2 6 4 2 3 2 3" xfId="13786"/>
    <cellStyle name="Comma 2 6 4 2 3 2 4" xfId="13787"/>
    <cellStyle name="Comma 2 6 4 2 3 2 5" xfId="13788"/>
    <cellStyle name="Comma 2 6 4 2 3 2 6" xfId="40937"/>
    <cellStyle name="Comma 2 6 4 2 3 3" xfId="13789"/>
    <cellStyle name="Comma 2 6 4 2 3 3 2" xfId="13790"/>
    <cellStyle name="Comma 2 6 4 2 3 4" xfId="13791"/>
    <cellStyle name="Comma 2 6 4 2 3 5" xfId="13792"/>
    <cellStyle name="Comma 2 6 4 2 3 6" xfId="13793"/>
    <cellStyle name="Comma 2 6 4 2 3 7" xfId="40938"/>
    <cellStyle name="Comma 2 6 4 2 4" xfId="13794"/>
    <cellStyle name="Comma 2 6 4 2 4 2" xfId="13795"/>
    <cellStyle name="Comma 2 6 4 2 4 2 2" xfId="13796"/>
    <cellStyle name="Comma 2 6 4 2 4 3" xfId="13797"/>
    <cellStyle name="Comma 2 6 4 2 4 4" xfId="13798"/>
    <cellStyle name="Comma 2 6 4 2 4 5" xfId="13799"/>
    <cellStyle name="Comma 2 6 4 2 4 6" xfId="40939"/>
    <cellStyle name="Comma 2 6 4 2 5" xfId="13800"/>
    <cellStyle name="Comma 2 6 4 2 5 2" xfId="13801"/>
    <cellStyle name="Comma 2 6 4 2 6" xfId="13802"/>
    <cellStyle name="Comma 2 6 4 2 6 2" xfId="13803"/>
    <cellStyle name="Comma 2 6 4 2 7" xfId="13804"/>
    <cellStyle name="Comma 2 6 4 2 8" xfId="13805"/>
    <cellStyle name="Comma 2 6 4 2 9" xfId="13806"/>
    <cellStyle name="Comma 2 6 4 3" xfId="13807"/>
    <cellStyle name="Comma 2 6 4 3 2" xfId="13808"/>
    <cellStyle name="Comma 2 6 4 3 2 2" xfId="13809"/>
    <cellStyle name="Comma 2 6 4 3 2 2 2" xfId="13810"/>
    <cellStyle name="Comma 2 6 4 3 2 2 2 2" xfId="13811"/>
    <cellStyle name="Comma 2 6 4 3 2 2 3" xfId="13812"/>
    <cellStyle name="Comma 2 6 4 3 2 2 4" xfId="13813"/>
    <cellStyle name="Comma 2 6 4 3 2 2 5" xfId="13814"/>
    <cellStyle name="Comma 2 6 4 3 2 2 6" xfId="40940"/>
    <cellStyle name="Comma 2 6 4 3 2 3" xfId="13815"/>
    <cellStyle name="Comma 2 6 4 3 2 3 2" xfId="13816"/>
    <cellStyle name="Comma 2 6 4 3 2 4" xfId="13817"/>
    <cellStyle name="Comma 2 6 4 3 2 5" xfId="13818"/>
    <cellStyle name="Comma 2 6 4 3 2 6" xfId="13819"/>
    <cellStyle name="Comma 2 6 4 3 2 7" xfId="40941"/>
    <cellStyle name="Comma 2 6 4 3 3" xfId="13820"/>
    <cellStyle name="Comma 2 6 4 3 3 2" xfId="13821"/>
    <cellStyle name="Comma 2 6 4 3 3 2 2" xfId="13822"/>
    <cellStyle name="Comma 2 6 4 3 3 3" xfId="13823"/>
    <cellStyle name="Comma 2 6 4 3 3 4" xfId="13824"/>
    <cellStyle name="Comma 2 6 4 3 3 5" xfId="13825"/>
    <cellStyle name="Comma 2 6 4 3 3 6" xfId="40942"/>
    <cellStyle name="Comma 2 6 4 3 4" xfId="13826"/>
    <cellStyle name="Comma 2 6 4 3 4 2" xfId="13827"/>
    <cellStyle name="Comma 2 6 4 3 5" xfId="13828"/>
    <cellStyle name="Comma 2 6 4 3 6" xfId="13829"/>
    <cellStyle name="Comma 2 6 4 3 7" xfId="13830"/>
    <cellStyle name="Comma 2 6 4 3 8" xfId="40943"/>
    <cellStyle name="Comma 2 6 4 4" xfId="13831"/>
    <cellStyle name="Comma 2 6 4 4 2" xfId="13832"/>
    <cellStyle name="Comma 2 6 4 4 2 2" xfId="13833"/>
    <cellStyle name="Comma 2 6 4 4 2 2 2" xfId="13834"/>
    <cellStyle name="Comma 2 6 4 4 2 3" xfId="13835"/>
    <cellStyle name="Comma 2 6 4 4 2 4" xfId="13836"/>
    <cellStyle name="Comma 2 6 4 4 2 5" xfId="13837"/>
    <cellStyle name="Comma 2 6 4 4 2 6" xfId="40944"/>
    <cellStyle name="Comma 2 6 4 4 3" xfId="13838"/>
    <cellStyle name="Comma 2 6 4 4 3 2" xfId="13839"/>
    <cellStyle name="Comma 2 6 4 4 4" xfId="13840"/>
    <cellStyle name="Comma 2 6 4 4 5" xfId="13841"/>
    <cellStyle name="Comma 2 6 4 4 6" xfId="13842"/>
    <cellStyle name="Comma 2 6 4 4 7" xfId="40945"/>
    <cellStyle name="Comma 2 6 4 5" xfId="13843"/>
    <cellStyle name="Comma 2 6 4 5 2" xfId="13844"/>
    <cellStyle name="Comma 2 6 4 5 2 2" xfId="13845"/>
    <cellStyle name="Comma 2 6 4 5 3" xfId="13846"/>
    <cellStyle name="Comma 2 6 4 5 4" xfId="13847"/>
    <cellStyle name="Comma 2 6 4 5 5" xfId="13848"/>
    <cellStyle name="Comma 2 6 4 5 6" xfId="40946"/>
    <cellStyle name="Comma 2 6 4 6" xfId="13849"/>
    <cellStyle name="Comma 2 6 4 6 2" xfId="13850"/>
    <cellStyle name="Comma 2 6 4 7" xfId="13851"/>
    <cellStyle name="Comma 2 6 4 7 2" xfId="13852"/>
    <cellStyle name="Comma 2 6 4 8" xfId="13853"/>
    <cellStyle name="Comma 2 6 4 9" xfId="13854"/>
    <cellStyle name="Comma 2 6 5" xfId="13855"/>
    <cellStyle name="Comma 2 6 5 10" xfId="13856"/>
    <cellStyle name="Comma 2 6 5 2" xfId="13857"/>
    <cellStyle name="Comma 2 6 5 2 2" xfId="13858"/>
    <cellStyle name="Comma 2 6 5 2 2 2" xfId="13859"/>
    <cellStyle name="Comma 2 6 5 2 2 2 2" xfId="13860"/>
    <cellStyle name="Comma 2 6 5 2 2 2 2 2" xfId="13861"/>
    <cellStyle name="Comma 2 6 5 2 2 2 3" xfId="13862"/>
    <cellStyle name="Comma 2 6 5 2 2 2 4" xfId="13863"/>
    <cellStyle name="Comma 2 6 5 2 2 2 5" xfId="13864"/>
    <cellStyle name="Comma 2 6 5 2 2 2 6" xfId="40947"/>
    <cellStyle name="Comma 2 6 5 2 2 3" xfId="13865"/>
    <cellStyle name="Comma 2 6 5 2 2 3 2" xfId="13866"/>
    <cellStyle name="Comma 2 6 5 2 2 4" xfId="13867"/>
    <cellStyle name="Comma 2 6 5 2 2 5" xfId="13868"/>
    <cellStyle name="Comma 2 6 5 2 2 6" xfId="13869"/>
    <cellStyle name="Comma 2 6 5 2 2 7" xfId="40948"/>
    <cellStyle name="Comma 2 6 5 2 3" xfId="13870"/>
    <cellStyle name="Comma 2 6 5 2 3 2" xfId="13871"/>
    <cellStyle name="Comma 2 6 5 2 3 2 2" xfId="13872"/>
    <cellStyle name="Comma 2 6 5 2 3 3" xfId="13873"/>
    <cellStyle name="Comma 2 6 5 2 3 4" xfId="13874"/>
    <cellStyle name="Comma 2 6 5 2 3 5" xfId="13875"/>
    <cellStyle name="Comma 2 6 5 2 3 6" xfId="40949"/>
    <cellStyle name="Comma 2 6 5 2 4" xfId="13876"/>
    <cellStyle name="Comma 2 6 5 2 4 2" xfId="13877"/>
    <cellStyle name="Comma 2 6 5 2 5" xfId="13878"/>
    <cellStyle name="Comma 2 6 5 2 6" xfId="13879"/>
    <cellStyle name="Comma 2 6 5 2 7" xfId="13880"/>
    <cellStyle name="Comma 2 6 5 2 8" xfId="40950"/>
    <cellStyle name="Comma 2 6 5 3" xfId="13881"/>
    <cellStyle name="Comma 2 6 5 3 2" xfId="13882"/>
    <cellStyle name="Comma 2 6 5 3 2 2" xfId="13883"/>
    <cellStyle name="Comma 2 6 5 3 2 2 2" xfId="13884"/>
    <cellStyle name="Comma 2 6 5 3 2 3" xfId="13885"/>
    <cellStyle name="Comma 2 6 5 3 2 4" xfId="13886"/>
    <cellStyle name="Comma 2 6 5 3 2 5" xfId="13887"/>
    <cellStyle name="Comma 2 6 5 3 2 6" xfId="40951"/>
    <cellStyle name="Comma 2 6 5 3 3" xfId="13888"/>
    <cellStyle name="Comma 2 6 5 3 3 2" xfId="13889"/>
    <cellStyle name="Comma 2 6 5 3 4" xfId="13890"/>
    <cellStyle name="Comma 2 6 5 3 5" xfId="13891"/>
    <cellStyle name="Comma 2 6 5 3 6" xfId="13892"/>
    <cellStyle name="Comma 2 6 5 3 7" xfId="40952"/>
    <cellStyle name="Comma 2 6 5 4" xfId="13893"/>
    <cellStyle name="Comma 2 6 5 4 2" xfId="13894"/>
    <cellStyle name="Comma 2 6 5 4 2 2" xfId="13895"/>
    <cellStyle name="Comma 2 6 5 4 3" xfId="13896"/>
    <cellStyle name="Comma 2 6 5 4 4" xfId="13897"/>
    <cellStyle name="Comma 2 6 5 4 5" xfId="13898"/>
    <cellStyle name="Comma 2 6 5 4 6" xfId="40953"/>
    <cellStyle name="Comma 2 6 5 5" xfId="13899"/>
    <cellStyle name="Comma 2 6 5 5 2" xfId="13900"/>
    <cellStyle name="Comma 2 6 5 6" xfId="13901"/>
    <cellStyle name="Comma 2 6 5 6 2" xfId="13902"/>
    <cellStyle name="Comma 2 6 5 7" xfId="13903"/>
    <cellStyle name="Comma 2 6 5 8" xfId="13904"/>
    <cellStyle name="Comma 2 6 5 9" xfId="13905"/>
    <cellStyle name="Comma 2 6 6" xfId="13906"/>
    <cellStyle name="Comma 2 6 6 2" xfId="13907"/>
    <cellStyle name="Comma 2 6 6 2 2" xfId="13908"/>
    <cellStyle name="Comma 2 6 6 2 2 2" xfId="13909"/>
    <cellStyle name="Comma 2 6 6 2 2 2 2" xfId="13910"/>
    <cellStyle name="Comma 2 6 6 2 2 2 2 2" xfId="13911"/>
    <cellStyle name="Comma 2 6 6 2 2 2 3" xfId="13912"/>
    <cellStyle name="Comma 2 6 6 2 2 2 4" xfId="13913"/>
    <cellStyle name="Comma 2 6 6 2 2 2 5" xfId="13914"/>
    <cellStyle name="Comma 2 6 6 2 2 2 6" xfId="40954"/>
    <cellStyle name="Comma 2 6 6 2 2 3" xfId="13915"/>
    <cellStyle name="Comma 2 6 6 2 2 3 2" xfId="13916"/>
    <cellStyle name="Comma 2 6 6 2 2 4" xfId="13917"/>
    <cellStyle name="Comma 2 6 6 2 2 5" xfId="13918"/>
    <cellStyle name="Comma 2 6 6 2 2 6" xfId="13919"/>
    <cellStyle name="Comma 2 6 6 2 2 7" xfId="40955"/>
    <cellStyle name="Comma 2 6 6 2 3" xfId="13920"/>
    <cellStyle name="Comma 2 6 6 2 3 2" xfId="13921"/>
    <cellStyle name="Comma 2 6 6 2 3 2 2" xfId="13922"/>
    <cellStyle name="Comma 2 6 6 2 3 3" xfId="13923"/>
    <cellStyle name="Comma 2 6 6 2 3 4" xfId="13924"/>
    <cellStyle name="Comma 2 6 6 2 3 5" xfId="13925"/>
    <cellStyle name="Comma 2 6 6 2 3 6" xfId="40956"/>
    <cellStyle name="Comma 2 6 6 2 4" xfId="13926"/>
    <cellStyle name="Comma 2 6 6 2 4 2" xfId="13927"/>
    <cellStyle name="Comma 2 6 6 2 5" xfId="13928"/>
    <cellStyle name="Comma 2 6 6 2 6" xfId="13929"/>
    <cellStyle name="Comma 2 6 6 2 7" xfId="13930"/>
    <cellStyle name="Comma 2 6 6 2 8" xfId="40957"/>
    <cellStyle name="Comma 2 6 6 3" xfId="13931"/>
    <cellStyle name="Comma 2 6 6 3 2" xfId="13932"/>
    <cellStyle name="Comma 2 6 6 3 2 2" xfId="13933"/>
    <cellStyle name="Comma 2 6 6 3 2 2 2" xfId="13934"/>
    <cellStyle name="Comma 2 6 6 3 2 3" xfId="13935"/>
    <cellStyle name="Comma 2 6 6 3 2 4" xfId="13936"/>
    <cellStyle name="Comma 2 6 6 3 2 5" xfId="13937"/>
    <cellStyle name="Comma 2 6 6 3 2 6" xfId="40958"/>
    <cellStyle name="Comma 2 6 6 3 3" xfId="13938"/>
    <cellStyle name="Comma 2 6 6 3 3 2" xfId="13939"/>
    <cellStyle name="Comma 2 6 6 3 4" xfId="13940"/>
    <cellStyle name="Comma 2 6 6 3 5" xfId="13941"/>
    <cellStyle name="Comma 2 6 6 3 6" xfId="13942"/>
    <cellStyle name="Comma 2 6 6 3 7" xfId="40959"/>
    <cellStyle name="Comma 2 6 6 4" xfId="13943"/>
    <cellStyle name="Comma 2 6 6 4 2" xfId="13944"/>
    <cellStyle name="Comma 2 6 6 4 2 2" xfId="13945"/>
    <cellStyle name="Comma 2 6 6 4 3" xfId="13946"/>
    <cellStyle name="Comma 2 6 6 4 4" xfId="13947"/>
    <cellStyle name="Comma 2 6 6 4 5" xfId="13948"/>
    <cellStyle name="Comma 2 6 6 4 6" xfId="40960"/>
    <cellStyle name="Comma 2 6 6 5" xfId="13949"/>
    <cellStyle name="Comma 2 6 6 5 2" xfId="13950"/>
    <cellStyle name="Comma 2 6 6 6" xfId="13951"/>
    <cellStyle name="Comma 2 6 6 7" xfId="13952"/>
    <cellStyle name="Comma 2 6 6 8" xfId="13953"/>
    <cellStyle name="Comma 2 6 6 9" xfId="40961"/>
    <cellStyle name="Comma 2 6 7" xfId="13954"/>
    <cellStyle name="Comma 2 6 7 2" xfId="13955"/>
    <cellStyle name="Comma 2 6 7 2 2" xfId="13956"/>
    <cellStyle name="Comma 2 6 7 2 2 2" xfId="13957"/>
    <cellStyle name="Comma 2 6 7 2 2 2 2" xfId="13958"/>
    <cellStyle name="Comma 2 6 7 2 2 3" xfId="13959"/>
    <cellStyle name="Comma 2 6 7 2 2 4" xfId="13960"/>
    <cellStyle name="Comma 2 6 7 2 2 5" xfId="13961"/>
    <cellStyle name="Comma 2 6 7 2 2 6" xfId="40962"/>
    <cellStyle name="Comma 2 6 7 2 3" xfId="13962"/>
    <cellStyle name="Comma 2 6 7 2 3 2" xfId="13963"/>
    <cellStyle name="Comma 2 6 7 2 4" xfId="13964"/>
    <cellStyle name="Comma 2 6 7 2 5" xfId="13965"/>
    <cellStyle name="Comma 2 6 7 2 6" xfId="13966"/>
    <cellStyle name="Comma 2 6 7 2 7" xfId="40963"/>
    <cellStyle name="Comma 2 6 7 3" xfId="13967"/>
    <cellStyle name="Comma 2 6 7 3 2" xfId="13968"/>
    <cellStyle name="Comma 2 6 7 3 2 2" xfId="13969"/>
    <cellStyle name="Comma 2 6 7 3 3" xfId="13970"/>
    <cellStyle name="Comma 2 6 7 3 4" xfId="13971"/>
    <cellStyle name="Comma 2 6 7 3 5" xfId="13972"/>
    <cellStyle name="Comma 2 6 7 3 6" xfId="40964"/>
    <cellStyle name="Comma 2 6 7 4" xfId="13973"/>
    <cellStyle name="Comma 2 6 7 4 2" xfId="13974"/>
    <cellStyle name="Comma 2 6 7 5" xfId="13975"/>
    <cellStyle name="Comma 2 6 7 6" xfId="13976"/>
    <cellStyle name="Comma 2 6 7 7" xfId="13977"/>
    <cellStyle name="Comma 2 6 7 8" xfId="40965"/>
    <cellStyle name="Comma 2 6 8" xfId="13978"/>
    <cellStyle name="Comma 2 6 8 2" xfId="13979"/>
    <cellStyle name="Comma 2 6 8 2 2" xfId="13980"/>
    <cellStyle name="Comma 2 6 8 2 2 2" xfId="13981"/>
    <cellStyle name="Comma 2 6 8 2 2 2 2" xfId="13982"/>
    <cellStyle name="Comma 2 6 8 2 2 3" xfId="13983"/>
    <cellStyle name="Comma 2 6 8 2 2 4" xfId="13984"/>
    <cellStyle name="Comma 2 6 8 2 2 5" xfId="13985"/>
    <cellStyle name="Comma 2 6 8 2 2 6" xfId="40966"/>
    <cellStyle name="Comma 2 6 8 2 3" xfId="13986"/>
    <cellStyle name="Comma 2 6 8 2 3 2" xfId="13987"/>
    <cellStyle name="Comma 2 6 8 2 4" xfId="13988"/>
    <cellStyle name="Comma 2 6 8 2 5" xfId="13989"/>
    <cellStyle name="Comma 2 6 8 2 6" xfId="13990"/>
    <cellStyle name="Comma 2 6 8 2 7" xfId="40967"/>
    <cellStyle name="Comma 2 6 8 3" xfId="13991"/>
    <cellStyle name="Comma 2 6 8 3 2" xfId="13992"/>
    <cellStyle name="Comma 2 6 8 3 2 2" xfId="13993"/>
    <cellStyle name="Comma 2 6 8 3 3" xfId="13994"/>
    <cellStyle name="Comma 2 6 8 3 4" xfId="13995"/>
    <cellStyle name="Comma 2 6 8 3 5" xfId="13996"/>
    <cellStyle name="Comma 2 6 8 3 6" xfId="40968"/>
    <cellStyle name="Comma 2 6 8 4" xfId="13997"/>
    <cellStyle name="Comma 2 6 8 4 2" xfId="13998"/>
    <cellStyle name="Comma 2 6 8 5" xfId="13999"/>
    <cellStyle name="Comma 2 6 8 6" xfId="14000"/>
    <cellStyle name="Comma 2 6 8 7" xfId="14001"/>
    <cellStyle name="Comma 2 6 8 8" xfId="40969"/>
    <cellStyle name="Comma 2 6 9" xfId="14002"/>
    <cellStyle name="Comma 2 6 9 2" xfId="14003"/>
    <cellStyle name="Comma 2 6 9 2 2" xfId="14004"/>
    <cellStyle name="Comma 2 6 9 2 2 2" xfId="14005"/>
    <cellStyle name="Comma 2 6 9 2 3" xfId="14006"/>
    <cellStyle name="Comma 2 6 9 2 4" xfId="14007"/>
    <cellStyle name="Comma 2 6 9 2 5" xfId="14008"/>
    <cellStyle name="Comma 2 6 9 2 6" xfId="40970"/>
    <cellStyle name="Comma 2 6 9 3" xfId="14009"/>
    <cellStyle name="Comma 2 6 9 3 2" xfId="14010"/>
    <cellStyle name="Comma 2 6 9 4" xfId="14011"/>
    <cellStyle name="Comma 2 6 9 5" xfId="14012"/>
    <cellStyle name="Comma 2 6 9 6" xfId="14013"/>
    <cellStyle name="Comma 2 6 9 7" xfId="40971"/>
    <cellStyle name="Comma 2 7" xfId="14014"/>
    <cellStyle name="Comma 2 7 10" xfId="14015"/>
    <cellStyle name="Comma 2 7 11" xfId="14016"/>
    <cellStyle name="Comma 2 7 2" xfId="14017"/>
    <cellStyle name="Comma 2 7 2 10" xfId="14018"/>
    <cellStyle name="Comma 2 7 2 2" xfId="14019"/>
    <cellStyle name="Comma 2 7 2 2 2" xfId="14020"/>
    <cellStyle name="Comma 2 7 2 2 2 2" xfId="14021"/>
    <cellStyle name="Comma 2 7 2 2 2 2 2" xfId="14022"/>
    <cellStyle name="Comma 2 7 2 2 2 2 2 2" xfId="14023"/>
    <cellStyle name="Comma 2 7 2 2 2 2 3" xfId="14024"/>
    <cellStyle name="Comma 2 7 2 2 2 2 4" xfId="14025"/>
    <cellStyle name="Comma 2 7 2 2 2 2 5" xfId="14026"/>
    <cellStyle name="Comma 2 7 2 2 2 2 6" xfId="40972"/>
    <cellStyle name="Comma 2 7 2 2 2 3" xfId="14027"/>
    <cellStyle name="Comma 2 7 2 2 2 3 2" xfId="14028"/>
    <cellStyle name="Comma 2 7 2 2 2 4" xfId="14029"/>
    <cellStyle name="Comma 2 7 2 2 2 5" xfId="14030"/>
    <cellStyle name="Comma 2 7 2 2 2 6" xfId="14031"/>
    <cellStyle name="Comma 2 7 2 2 2 7" xfId="40973"/>
    <cellStyle name="Comma 2 7 2 2 3" xfId="14032"/>
    <cellStyle name="Comma 2 7 2 2 3 2" xfId="14033"/>
    <cellStyle name="Comma 2 7 2 2 3 2 2" xfId="14034"/>
    <cellStyle name="Comma 2 7 2 2 3 3" xfId="14035"/>
    <cellStyle name="Comma 2 7 2 2 3 4" xfId="14036"/>
    <cellStyle name="Comma 2 7 2 2 3 5" xfId="14037"/>
    <cellStyle name="Comma 2 7 2 2 3 6" xfId="40974"/>
    <cellStyle name="Comma 2 7 2 2 4" xfId="14038"/>
    <cellStyle name="Comma 2 7 2 2 4 2" xfId="14039"/>
    <cellStyle name="Comma 2 7 2 2 5" xfId="14040"/>
    <cellStyle name="Comma 2 7 2 2 6" xfId="14041"/>
    <cellStyle name="Comma 2 7 2 2 7" xfId="14042"/>
    <cellStyle name="Comma 2 7 2 2 8" xfId="40975"/>
    <cellStyle name="Comma 2 7 2 3" xfId="14043"/>
    <cellStyle name="Comma 2 7 2 3 2" xfId="14044"/>
    <cellStyle name="Comma 2 7 2 3 2 2" xfId="14045"/>
    <cellStyle name="Comma 2 7 2 3 2 2 2" xfId="14046"/>
    <cellStyle name="Comma 2 7 2 3 2 3" xfId="14047"/>
    <cellStyle name="Comma 2 7 2 3 2 4" xfId="14048"/>
    <cellStyle name="Comma 2 7 2 3 2 5" xfId="14049"/>
    <cellStyle name="Comma 2 7 2 3 2 6" xfId="40976"/>
    <cellStyle name="Comma 2 7 2 3 3" xfId="14050"/>
    <cellStyle name="Comma 2 7 2 3 3 2" xfId="14051"/>
    <cellStyle name="Comma 2 7 2 3 4" xfId="14052"/>
    <cellStyle name="Comma 2 7 2 3 5" xfId="14053"/>
    <cellStyle name="Comma 2 7 2 3 6" xfId="14054"/>
    <cellStyle name="Comma 2 7 2 3 7" xfId="40977"/>
    <cellStyle name="Comma 2 7 2 4" xfId="14055"/>
    <cellStyle name="Comma 2 7 2 4 2" xfId="14056"/>
    <cellStyle name="Comma 2 7 2 4 2 2" xfId="14057"/>
    <cellStyle name="Comma 2 7 2 4 3" xfId="14058"/>
    <cellStyle name="Comma 2 7 2 4 4" xfId="14059"/>
    <cellStyle name="Comma 2 7 2 4 5" xfId="14060"/>
    <cellStyle name="Comma 2 7 2 4 6" xfId="40978"/>
    <cellStyle name="Comma 2 7 2 5" xfId="14061"/>
    <cellStyle name="Comma 2 7 2 5 2" xfId="14062"/>
    <cellStyle name="Comma 2 7 2 6" xfId="14063"/>
    <cellStyle name="Comma 2 7 2 6 2" xfId="14064"/>
    <cellStyle name="Comma 2 7 2 7" xfId="14065"/>
    <cellStyle name="Comma 2 7 2 8" xfId="14066"/>
    <cellStyle name="Comma 2 7 2 9" xfId="14067"/>
    <cellStyle name="Comma 2 7 3" xfId="14068"/>
    <cellStyle name="Comma 2 7 3 2" xfId="14069"/>
    <cellStyle name="Comma 2 7 3 2 2" xfId="14070"/>
    <cellStyle name="Comma 2 7 3 2 2 2" xfId="14071"/>
    <cellStyle name="Comma 2 7 3 2 2 2 2" xfId="14072"/>
    <cellStyle name="Comma 2 7 3 2 2 3" xfId="14073"/>
    <cellStyle name="Comma 2 7 3 2 2 4" xfId="14074"/>
    <cellStyle name="Comma 2 7 3 2 2 5" xfId="14075"/>
    <cellStyle name="Comma 2 7 3 2 2 6" xfId="40979"/>
    <cellStyle name="Comma 2 7 3 2 3" xfId="14076"/>
    <cellStyle name="Comma 2 7 3 2 3 2" xfId="14077"/>
    <cellStyle name="Comma 2 7 3 2 4" xfId="14078"/>
    <cellStyle name="Comma 2 7 3 2 5" xfId="14079"/>
    <cellStyle name="Comma 2 7 3 2 6" xfId="14080"/>
    <cellStyle name="Comma 2 7 3 2 7" xfId="40980"/>
    <cellStyle name="Comma 2 7 3 3" xfId="14081"/>
    <cellStyle name="Comma 2 7 3 3 2" xfId="14082"/>
    <cellStyle name="Comma 2 7 3 3 2 2" xfId="14083"/>
    <cellStyle name="Comma 2 7 3 3 3" xfId="14084"/>
    <cellStyle name="Comma 2 7 3 3 4" xfId="14085"/>
    <cellStyle name="Comma 2 7 3 3 5" xfId="14086"/>
    <cellStyle name="Comma 2 7 3 3 6" xfId="40981"/>
    <cellStyle name="Comma 2 7 3 4" xfId="14087"/>
    <cellStyle name="Comma 2 7 3 4 2" xfId="14088"/>
    <cellStyle name="Comma 2 7 3 5" xfId="14089"/>
    <cellStyle name="Comma 2 7 3 5 2" xfId="14090"/>
    <cellStyle name="Comma 2 7 3 6" xfId="14091"/>
    <cellStyle name="Comma 2 7 3 7" xfId="14092"/>
    <cellStyle name="Comma 2 7 3 8" xfId="14093"/>
    <cellStyle name="Comma 2 7 3 9" xfId="14094"/>
    <cellStyle name="Comma 2 7 4" xfId="14095"/>
    <cellStyle name="Comma 2 7 4 2" xfId="14096"/>
    <cellStyle name="Comma 2 7 4 2 2" xfId="14097"/>
    <cellStyle name="Comma 2 7 4 2 2 2" xfId="14098"/>
    <cellStyle name="Comma 2 7 4 2 3" xfId="14099"/>
    <cellStyle name="Comma 2 7 4 2 4" xfId="14100"/>
    <cellStyle name="Comma 2 7 4 2 5" xfId="14101"/>
    <cellStyle name="Comma 2 7 4 2 6" xfId="40982"/>
    <cellStyle name="Comma 2 7 4 3" xfId="14102"/>
    <cellStyle name="Comma 2 7 4 3 2" xfId="14103"/>
    <cellStyle name="Comma 2 7 4 4" xfId="14104"/>
    <cellStyle name="Comma 2 7 4 5" xfId="14105"/>
    <cellStyle name="Comma 2 7 4 6" xfId="14106"/>
    <cellStyle name="Comma 2 7 4 7" xfId="40983"/>
    <cellStyle name="Comma 2 7 5" xfId="14107"/>
    <cellStyle name="Comma 2 7 5 2" xfId="14108"/>
    <cellStyle name="Comma 2 7 5 2 2" xfId="14109"/>
    <cellStyle name="Comma 2 7 5 3" xfId="14110"/>
    <cellStyle name="Comma 2 7 5 4" xfId="14111"/>
    <cellStyle name="Comma 2 7 5 5" xfId="14112"/>
    <cellStyle name="Comma 2 7 5 6" xfId="40984"/>
    <cellStyle name="Comma 2 7 6" xfId="14113"/>
    <cellStyle name="Comma 2 7 6 2" xfId="14114"/>
    <cellStyle name="Comma 2 7 7" xfId="14115"/>
    <cellStyle name="Comma 2 7 7 2" xfId="14116"/>
    <cellStyle name="Comma 2 7 8" xfId="14117"/>
    <cellStyle name="Comma 2 7 9" xfId="14118"/>
    <cellStyle name="Comma 2 8" xfId="14119"/>
    <cellStyle name="Comma 2 8 10" xfId="14120"/>
    <cellStyle name="Comma 2 8 11" xfId="14121"/>
    <cellStyle name="Comma 2 8 2" xfId="14122"/>
    <cellStyle name="Comma 2 8 2 10" xfId="14123"/>
    <cellStyle name="Comma 2 8 2 2" xfId="14124"/>
    <cellStyle name="Comma 2 8 2 2 2" xfId="14125"/>
    <cellStyle name="Comma 2 8 2 2 2 2" xfId="14126"/>
    <cellStyle name="Comma 2 8 2 2 2 2 2" xfId="14127"/>
    <cellStyle name="Comma 2 8 2 2 2 2 2 2" xfId="14128"/>
    <cellStyle name="Comma 2 8 2 2 2 2 3" xfId="14129"/>
    <cellStyle name="Comma 2 8 2 2 2 2 4" xfId="14130"/>
    <cellStyle name="Comma 2 8 2 2 2 2 5" xfId="14131"/>
    <cellStyle name="Comma 2 8 2 2 2 2 6" xfId="40985"/>
    <cellStyle name="Comma 2 8 2 2 2 3" xfId="14132"/>
    <cellStyle name="Comma 2 8 2 2 2 3 2" xfId="14133"/>
    <cellStyle name="Comma 2 8 2 2 2 4" xfId="14134"/>
    <cellStyle name="Comma 2 8 2 2 2 5" xfId="14135"/>
    <cellStyle name="Comma 2 8 2 2 2 6" xfId="14136"/>
    <cellStyle name="Comma 2 8 2 2 2 7" xfId="40986"/>
    <cellStyle name="Comma 2 8 2 2 3" xfId="14137"/>
    <cellStyle name="Comma 2 8 2 2 3 2" xfId="14138"/>
    <cellStyle name="Comma 2 8 2 2 3 2 2" xfId="14139"/>
    <cellStyle name="Comma 2 8 2 2 3 3" xfId="14140"/>
    <cellStyle name="Comma 2 8 2 2 3 4" xfId="14141"/>
    <cellStyle name="Comma 2 8 2 2 3 5" xfId="14142"/>
    <cellStyle name="Comma 2 8 2 2 3 6" xfId="40987"/>
    <cellStyle name="Comma 2 8 2 2 4" xfId="14143"/>
    <cellStyle name="Comma 2 8 2 2 4 2" xfId="14144"/>
    <cellStyle name="Comma 2 8 2 2 5" xfId="14145"/>
    <cellStyle name="Comma 2 8 2 2 6" xfId="14146"/>
    <cellStyle name="Comma 2 8 2 2 7" xfId="14147"/>
    <cellStyle name="Comma 2 8 2 2 8" xfId="40988"/>
    <cellStyle name="Comma 2 8 2 3" xfId="14148"/>
    <cellStyle name="Comma 2 8 2 3 2" xfId="14149"/>
    <cellStyle name="Comma 2 8 2 3 2 2" xfId="14150"/>
    <cellStyle name="Comma 2 8 2 3 2 2 2" xfId="14151"/>
    <cellStyle name="Comma 2 8 2 3 2 2 2 2" xfId="14152"/>
    <cellStyle name="Comma 2 8 2 3 2 2 3" xfId="14153"/>
    <cellStyle name="Comma 2 8 2 3 2 2 4" xfId="14154"/>
    <cellStyle name="Comma 2 8 2 3 2 2 5" xfId="14155"/>
    <cellStyle name="Comma 2 8 2 3 2 2 6" xfId="40989"/>
    <cellStyle name="Comma 2 8 2 3 2 3" xfId="14156"/>
    <cellStyle name="Comma 2 8 2 3 2 3 2" xfId="14157"/>
    <cellStyle name="Comma 2 8 2 3 2 3 3" xfId="14158"/>
    <cellStyle name="Comma 2 8 2 3 2 4" xfId="14159"/>
    <cellStyle name="Comma 2 8 2 3 2 5" xfId="14160"/>
    <cellStyle name="Comma 2 8 2 3 2 6" xfId="14161"/>
    <cellStyle name="Comma 2 8 2 3 2 7" xfId="40990"/>
    <cellStyle name="Comma 2 8 2 3 3" xfId="14162"/>
    <cellStyle name="Comma 2 8 2 3 3 2" xfId="14163"/>
    <cellStyle name="Comma 2 8 2 3 3 2 2" xfId="14164"/>
    <cellStyle name="Comma 2 8 2 3 3 3" xfId="14165"/>
    <cellStyle name="Comma 2 8 2 3 3 4" xfId="14166"/>
    <cellStyle name="Comma 2 8 2 3 3 5" xfId="14167"/>
    <cellStyle name="Comma 2 8 2 3 3 6" xfId="40991"/>
    <cellStyle name="Comma 2 8 2 3 4" xfId="14168"/>
    <cellStyle name="Comma 2 8 2 3 4 2" xfId="14169"/>
    <cellStyle name="Comma 2 8 2 3 4 3" xfId="14170"/>
    <cellStyle name="Comma 2 8 2 3 5" xfId="14171"/>
    <cellStyle name="Comma 2 8 2 3 6" xfId="14172"/>
    <cellStyle name="Comma 2 8 2 3 7" xfId="14173"/>
    <cellStyle name="Comma 2 8 2 3 8" xfId="40992"/>
    <cellStyle name="Comma 2 8 2 4" xfId="14174"/>
    <cellStyle name="Comma 2 8 2 4 2" xfId="14175"/>
    <cellStyle name="Comma 2 8 2 4 2 2" xfId="14176"/>
    <cellStyle name="Comma 2 8 2 4 2 2 2" xfId="14177"/>
    <cellStyle name="Comma 2 8 2 4 2 3" xfId="14178"/>
    <cellStyle name="Comma 2 8 2 4 2 4" xfId="14179"/>
    <cellStyle name="Comma 2 8 2 4 2 5" xfId="14180"/>
    <cellStyle name="Comma 2 8 2 4 2 6" xfId="40993"/>
    <cellStyle name="Comma 2 8 2 4 3" xfId="14181"/>
    <cellStyle name="Comma 2 8 2 4 3 2" xfId="14182"/>
    <cellStyle name="Comma 2 8 2 4 3 3" xfId="14183"/>
    <cellStyle name="Comma 2 8 2 4 4" xfId="14184"/>
    <cellStyle name="Comma 2 8 2 4 5" xfId="14185"/>
    <cellStyle name="Comma 2 8 2 4 6" xfId="14186"/>
    <cellStyle name="Comma 2 8 2 4 7" xfId="40994"/>
    <cellStyle name="Comma 2 8 2 5" xfId="14187"/>
    <cellStyle name="Comma 2 8 2 5 2" xfId="14188"/>
    <cellStyle name="Comma 2 8 2 5 3" xfId="14189"/>
    <cellStyle name="Comma 2 8 2 6" xfId="14190"/>
    <cellStyle name="Comma 2 8 2 6 2" xfId="14191"/>
    <cellStyle name="Comma 2 8 2 7" xfId="14192"/>
    <cellStyle name="Comma 2 8 2 8" xfId="14193"/>
    <cellStyle name="Comma 2 8 2 9" xfId="14194"/>
    <cellStyle name="Comma 2 8 3" xfId="14195"/>
    <cellStyle name="Comma 2 8 3 2" xfId="14196"/>
    <cellStyle name="Comma 2 8 3 2 2" xfId="14197"/>
    <cellStyle name="Comma 2 8 3 2 2 2" xfId="14198"/>
    <cellStyle name="Comma 2 8 3 2 2 2 2" xfId="14199"/>
    <cellStyle name="Comma 2 8 3 2 2 3" xfId="14200"/>
    <cellStyle name="Comma 2 8 3 2 2 4" xfId="14201"/>
    <cellStyle name="Comma 2 8 3 2 2 5" xfId="14202"/>
    <cellStyle name="Comma 2 8 3 2 2 6" xfId="40995"/>
    <cellStyle name="Comma 2 8 3 2 3" xfId="14203"/>
    <cellStyle name="Comma 2 8 3 2 3 2" xfId="14204"/>
    <cellStyle name="Comma 2 8 3 2 4" xfId="14205"/>
    <cellStyle name="Comma 2 8 3 2 5" xfId="14206"/>
    <cellStyle name="Comma 2 8 3 2 6" xfId="14207"/>
    <cellStyle name="Comma 2 8 3 2 7" xfId="40996"/>
    <cellStyle name="Comma 2 8 3 3" xfId="14208"/>
    <cellStyle name="Comma 2 8 3 3 2" xfId="14209"/>
    <cellStyle name="Comma 2 8 3 3 2 2" xfId="14210"/>
    <cellStyle name="Comma 2 8 3 3 3" xfId="14211"/>
    <cellStyle name="Comma 2 8 3 3 4" xfId="14212"/>
    <cellStyle name="Comma 2 8 3 3 5" xfId="14213"/>
    <cellStyle name="Comma 2 8 3 3 6" xfId="40997"/>
    <cellStyle name="Comma 2 8 3 4" xfId="14214"/>
    <cellStyle name="Comma 2 8 3 4 2" xfId="14215"/>
    <cellStyle name="Comma 2 8 3 5" xfId="14216"/>
    <cellStyle name="Comma 2 8 3 5 2" xfId="14217"/>
    <cellStyle name="Comma 2 8 3 6" xfId="14218"/>
    <cellStyle name="Comma 2 8 3 7" xfId="14219"/>
    <cellStyle name="Comma 2 8 3 8" xfId="14220"/>
    <cellStyle name="Comma 2 8 3 9" xfId="14221"/>
    <cellStyle name="Comma 2 8 4" xfId="14222"/>
    <cellStyle name="Comma 2 8 4 2" xfId="14223"/>
    <cellStyle name="Comma 2 8 4 2 2" xfId="14224"/>
    <cellStyle name="Comma 2 8 4 2 2 2" xfId="14225"/>
    <cellStyle name="Comma 2 8 4 2 2 2 2" xfId="14226"/>
    <cellStyle name="Comma 2 8 4 2 2 3" xfId="14227"/>
    <cellStyle name="Comma 2 8 4 2 2 4" xfId="14228"/>
    <cellStyle name="Comma 2 8 4 2 2 5" xfId="14229"/>
    <cellStyle name="Comma 2 8 4 2 2 6" xfId="40998"/>
    <cellStyle name="Comma 2 8 4 2 3" xfId="14230"/>
    <cellStyle name="Comma 2 8 4 2 3 2" xfId="14231"/>
    <cellStyle name="Comma 2 8 4 2 3 3" xfId="14232"/>
    <cellStyle name="Comma 2 8 4 2 4" xfId="14233"/>
    <cellStyle name="Comma 2 8 4 2 5" xfId="14234"/>
    <cellStyle name="Comma 2 8 4 2 6" xfId="14235"/>
    <cellStyle name="Comma 2 8 4 2 7" xfId="40999"/>
    <cellStyle name="Comma 2 8 4 3" xfId="14236"/>
    <cellStyle name="Comma 2 8 4 3 2" xfId="14237"/>
    <cellStyle name="Comma 2 8 4 3 2 2" xfId="14238"/>
    <cellStyle name="Comma 2 8 4 3 3" xfId="14239"/>
    <cellStyle name="Comma 2 8 4 3 4" xfId="14240"/>
    <cellStyle name="Comma 2 8 4 3 5" xfId="14241"/>
    <cellStyle name="Comma 2 8 4 3 6" xfId="41000"/>
    <cellStyle name="Comma 2 8 4 4" xfId="14242"/>
    <cellStyle name="Comma 2 8 4 4 2" xfId="14243"/>
    <cellStyle name="Comma 2 8 4 4 3" xfId="14244"/>
    <cellStyle name="Comma 2 8 4 5" xfId="14245"/>
    <cellStyle name="Comma 2 8 4 6" xfId="14246"/>
    <cellStyle name="Comma 2 8 4 7" xfId="14247"/>
    <cellStyle name="Comma 2 8 4 8" xfId="41001"/>
    <cellStyle name="Comma 2 8 5" xfId="14248"/>
    <cellStyle name="Comma 2 8 5 2" xfId="14249"/>
    <cellStyle name="Comma 2 8 5 2 2" xfId="14250"/>
    <cellStyle name="Comma 2 8 5 2 2 2" xfId="14251"/>
    <cellStyle name="Comma 2 8 5 2 3" xfId="14252"/>
    <cellStyle name="Comma 2 8 5 2 4" xfId="14253"/>
    <cellStyle name="Comma 2 8 5 2 5" xfId="14254"/>
    <cellStyle name="Comma 2 8 5 2 6" xfId="41002"/>
    <cellStyle name="Comma 2 8 5 3" xfId="14255"/>
    <cellStyle name="Comma 2 8 5 3 2" xfId="14256"/>
    <cellStyle name="Comma 2 8 5 3 3" xfId="14257"/>
    <cellStyle name="Comma 2 8 5 4" xfId="14258"/>
    <cellStyle name="Comma 2 8 5 5" xfId="14259"/>
    <cellStyle name="Comma 2 8 5 6" xfId="14260"/>
    <cellStyle name="Comma 2 8 5 7" xfId="41003"/>
    <cellStyle name="Comma 2 8 6" xfId="14261"/>
    <cellStyle name="Comma 2 8 6 2" xfId="14262"/>
    <cellStyle name="Comma 2 8 6 3" xfId="14263"/>
    <cellStyle name="Comma 2 8 7" xfId="14264"/>
    <cellStyle name="Comma 2 8 7 2" xfId="14265"/>
    <cellStyle name="Comma 2 8 8" xfId="14266"/>
    <cellStyle name="Comma 2 8 9" xfId="14267"/>
    <cellStyle name="Comma 2 9" xfId="14268"/>
    <cellStyle name="Comma 2 9 10" xfId="14269"/>
    <cellStyle name="Comma 2 9 11" xfId="14270"/>
    <cellStyle name="Comma 2 9 2" xfId="14271"/>
    <cellStyle name="Comma 2 9 2 2" xfId="14272"/>
    <cellStyle name="Comma 2 9 2 2 2" xfId="14273"/>
    <cellStyle name="Comma 2 9 2 2 2 2" xfId="14274"/>
    <cellStyle name="Comma 2 9 2 2 2 2 2" xfId="14275"/>
    <cellStyle name="Comma 2 9 2 2 2 2 2 2" xfId="14276"/>
    <cellStyle name="Comma 2 9 2 2 2 2 3" xfId="14277"/>
    <cellStyle name="Comma 2 9 2 2 2 2 4" xfId="14278"/>
    <cellStyle name="Comma 2 9 2 2 2 2 5" xfId="14279"/>
    <cellStyle name="Comma 2 9 2 2 2 2 6" xfId="41004"/>
    <cellStyle name="Comma 2 9 2 2 2 3" xfId="14280"/>
    <cellStyle name="Comma 2 9 2 2 2 3 2" xfId="14281"/>
    <cellStyle name="Comma 2 9 2 2 2 4" xfId="14282"/>
    <cellStyle name="Comma 2 9 2 2 2 5" xfId="14283"/>
    <cellStyle name="Comma 2 9 2 2 2 6" xfId="14284"/>
    <cellStyle name="Comma 2 9 2 2 2 7" xfId="41005"/>
    <cellStyle name="Comma 2 9 2 2 3" xfId="14285"/>
    <cellStyle name="Comma 2 9 2 2 3 2" xfId="14286"/>
    <cellStyle name="Comma 2 9 2 2 3 2 2" xfId="14287"/>
    <cellStyle name="Comma 2 9 2 2 3 3" xfId="14288"/>
    <cellStyle name="Comma 2 9 2 2 3 4" xfId="14289"/>
    <cellStyle name="Comma 2 9 2 2 3 5" xfId="14290"/>
    <cellStyle name="Comma 2 9 2 2 3 6" xfId="41006"/>
    <cellStyle name="Comma 2 9 2 2 4" xfId="14291"/>
    <cellStyle name="Comma 2 9 2 2 4 2" xfId="14292"/>
    <cellStyle name="Comma 2 9 2 2 5" xfId="14293"/>
    <cellStyle name="Comma 2 9 2 2 6" xfId="14294"/>
    <cellStyle name="Comma 2 9 2 2 7" xfId="14295"/>
    <cellStyle name="Comma 2 9 2 2 8" xfId="41007"/>
    <cellStyle name="Comma 2 9 2 3" xfId="14296"/>
    <cellStyle name="Comma 2 9 2 3 2" xfId="14297"/>
    <cellStyle name="Comma 2 9 2 3 2 2" xfId="14298"/>
    <cellStyle name="Comma 2 9 2 3 2 2 2" xfId="14299"/>
    <cellStyle name="Comma 2 9 2 3 2 2 2 2" xfId="14300"/>
    <cellStyle name="Comma 2 9 2 3 2 2 3" xfId="14301"/>
    <cellStyle name="Comma 2 9 2 3 2 2 4" xfId="14302"/>
    <cellStyle name="Comma 2 9 2 3 2 2 5" xfId="14303"/>
    <cellStyle name="Comma 2 9 2 3 2 2 6" xfId="41008"/>
    <cellStyle name="Comma 2 9 2 3 2 3" xfId="14304"/>
    <cellStyle name="Comma 2 9 2 3 2 3 2" xfId="14305"/>
    <cellStyle name="Comma 2 9 2 3 2 3 3" xfId="14306"/>
    <cellStyle name="Comma 2 9 2 3 2 4" xfId="14307"/>
    <cellStyle name="Comma 2 9 2 3 2 5" xfId="14308"/>
    <cellStyle name="Comma 2 9 2 3 2 6" xfId="14309"/>
    <cellStyle name="Comma 2 9 2 3 2 7" xfId="41009"/>
    <cellStyle name="Comma 2 9 2 3 3" xfId="14310"/>
    <cellStyle name="Comma 2 9 2 3 3 2" xfId="14311"/>
    <cellStyle name="Comma 2 9 2 3 3 2 2" xfId="14312"/>
    <cellStyle name="Comma 2 9 2 3 3 3" xfId="14313"/>
    <cellStyle name="Comma 2 9 2 3 3 4" xfId="14314"/>
    <cellStyle name="Comma 2 9 2 3 3 5" xfId="14315"/>
    <cellStyle name="Comma 2 9 2 3 3 6" xfId="41010"/>
    <cellStyle name="Comma 2 9 2 3 4" xfId="14316"/>
    <cellStyle name="Comma 2 9 2 3 4 2" xfId="14317"/>
    <cellStyle name="Comma 2 9 2 3 4 3" xfId="14318"/>
    <cellStyle name="Comma 2 9 2 3 5" xfId="14319"/>
    <cellStyle name="Comma 2 9 2 3 6" xfId="14320"/>
    <cellStyle name="Comma 2 9 2 3 7" xfId="14321"/>
    <cellStyle name="Comma 2 9 2 3 8" xfId="41011"/>
    <cellStyle name="Comma 2 9 2 4" xfId="14322"/>
    <cellStyle name="Comma 2 9 2 4 2" xfId="14323"/>
    <cellStyle name="Comma 2 9 2 4 2 2" xfId="14324"/>
    <cellStyle name="Comma 2 9 2 4 2 2 2" xfId="14325"/>
    <cellStyle name="Comma 2 9 2 4 2 3" xfId="14326"/>
    <cellStyle name="Comma 2 9 2 4 2 4" xfId="14327"/>
    <cellStyle name="Comma 2 9 2 4 2 5" xfId="14328"/>
    <cellStyle name="Comma 2 9 2 4 2 6" xfId="41012"/>
    <cellStyle name="Comma 2 9 2 4 3" xfId="14329"/>
    <cellStyle name="Comma 2 9 2 4 3 2" xfId="14330"/>
    <cellStyle name="Comma 2 9 2 4 3 3" xfId="14331"/>
    <cellStyle name="Comma 2 9 2 4 4" xfId="14332"/>
    <cellStyle name="Comma 2 9 2 4 5" xfId="14333"/>
    <cellStyle name="Comma 2 9 2 4 6" xfId="14334"/>
    <cellStyle name="Comma 2 9 2 4 7" xfId="41013"/>
    <cellStyle name="Comma 2 9 2 5" xfId="14335"/>
    <cellStyle name="Comma 2 9 2 5 2" xfId="14336"/>
    <cellStyle name="Comma 2 9 2 5 3" xfId="14337"/>
    <cellStyle name="Comma 2 9 2 6" xfId="14338"/>
    <cellStyle name="Comma 2 9 2 7" xfId="14339"/>
    <cellStyle name="Comma 2 9 2 8" xfId="14340"/>
    <cellStyle name="Comma 2 9 2 9" xfId="41014"/>
    <cellStyle name="Comma 2 9 3" xfId="14341"/>
    <cellStyle name="Comma 2 9 3 2" xfId="14342"/>
    <cellStyle name="Comma 2 9 3 2 2" xfId="14343"/>
    <cellStyle name="Comma 2 9 3 2 2 2" xfId="14344"/>
    <cellStyle name="Comma 2 9 3 2 2 2 2" xfId="14345"/>
    <cellStyle name="Comma 2 9 3 2 2 3" xfId="14346"/>
    <cellStyle name="Comma 2 9 3 2 2 4" xfId="14347"/>
    <cellStyle name="Comma 2 9 3 2 2 5" xfId="14348"/>
    <cellStyle name="Comma 2 9 3 2 2 6" xfId="41015"/>
    <cellStyle name="Comma 2 9 3 2 3" xfId="14349"/>
    <cellStyle name="Comma 2 9 3 2 3 2" xfId="14350"/>
    <cellStyle name="Comma 2 9 3 2 4" xfId="14351"/>
    <cellStyle name="Comma 2 9 3 2 5" xfId="14352"/>
    <cellStyle name="Comma 2 9 3 2 6" xfId="14353"/>
    <cellStyle name="Comma 2 9 3 2 7" xfId="41016"/>
    <cellStyle name="Comma 2 9 3 3" xfId="14354"/>
    <cellStyle name="Comma 2 9 3 3 2" xfId="14355"/>
    <cellStyle name="Comma 2 9 3 3 2 2" xfId="14356"/>
    <cellStyle name="Comma 2 9 3 3 3" xfId="14357"/>
    <cellStyle name="Comma 2 9 3 3 4" xfId="14358"/>
    <cellStyle name="Comma 2 9 3 3 5" xfId="14359"/>
    <cellStyle name="Comma 2 9 3 3 6" xfId="41017"/>
    <cellStyle name="Comma 2 9 3 4" xfId="14360"/>
    <cellStyle name="Comma 2 9 3 4 2" xfId="14361"/>
    <cellStyle name="Comma 2 9 3 5" xfId="14362"/>
    <cellStyle name="Comma 2 9 3 6" xfId="14363"/>
    <cellStyle name="Comma 2 9 3 7" xfId="14364"/>
    <cellStyle name="Comma 2 9 3 8" xfId="41018"/>
    <cellStyle name="Comma 2 9 4" xfId="14365"/>
    <cellStyle name="Comma 2 9 4 2" xfId="14366"/>
    <cellStyle name="Comma 2 9 4 2 2" xfId="14367"/>
    <cellStyle name="Comma 2 9 4 2 2 2" xfId="14368"/>
    <cellStyle name="Comma 2 9 4 2 2 2 2" xfId="14369"/>
    <cellStyle name="Comma 2 9 4 2 2 3" xfId="14370"/>
    <cellStyle name="Comma 2 9 4 2 2 4" xfId="14371"/>
    <cellStyle name="Comma 2 9 4 2 2 5" xfId="14372"/>
    <cellStyle name="Comma 2 9 4 2 2 6" xfId="41019"/>
    <cellStyle name="Comma 2 9 4 2 3" xfId="14373"/>
    <cellStyle name="Comma 2 9 4 2 3 2" xfId="14374"/>
    <cellStyle name="Comma 2 9 4 2 3 3" xfId="14375"/>
    <cellStyle name="Comma 2 9 4 2 4" xfId="14376"/>
    <cellStyle name="Comma 2 9 4 2 5" xfId="14377"/>
    <cellStyle name="Comma 2 9 4 2 6" xfId="14378"/>
    <cellStyle name="Comma 2 9 4 2 7" xfId="41020"/>
    <cellStyle name="Comma 2 9 4 3" xfId="14379"/>
    <cellStyle name="Comma 2 9 4 3 2" xfId="14380"/>
    <cellStyle name="Comma 2 9 4 3 2 2" xfId="14381"/>
    <cellStyle name="Comma 2 9 4 3 3" xfId="14382"/>
    <cellStyle name="Comma 2 9 4 3 4" xfId="14383"/>
    <cellStyle name="Comma 2 9 4 3 5" xfId="14384"/>
    <cellStyle name="Comma 2 9 4 3 6" xfId="41021"/>
    <cellStyle name="Comma 2 9 4 4" xfId="14385"/>
    <cellStyle name="Comma 2 9 4 4 2" xfId="14386"/>
    <cellStyle name="Comma 2 9 4 4 3" xfId="14387"/>
    <cellStyle name="Comma 2 9 4 5" xfId="14388"/>
    <cellStyle name="Comma 2 9 4 6" xfId="14389"/>
    <cellStyle name="Comma 2 9 4 7" xfId="14390"/>
    <cellStyle name="Comma 2 9 4 8" xfId="41022"/>
    <cellStyle name="Comma 2 9 5" xfId="14391"/>
    <cellStyle name="Comma 2 9 5 2" xfId="14392"/>
    <cellStyle name="Comma 2 9 5 2 2" xfId="14393"/>
    <cellStyle name="Comma 2 9 5 2 2 2" xfId="14394"/>
    <cellStyle name="Comma 2 9 5 2 3" xfId="14395"/>
    <cellStyle name="Comma 2 9 5 2 4" xfId="14396"/>
    <cellStyle name="Comma 2 9 5 2 5" xfId="14397"/>
    <cellStyle name="Comma 2 9 5 2 6" xfId="41023"/>
    <cellStyle name="Comma 2 9 5 3" xfId="14398"/>
    <cellStyle name="Comma 2 9 5 3 2" xfId="14399"/>
    <cellStyle name="Comma 2 9 5 3 3" xfId="14400"/>
    <cellStyle name="Comma 2 9 5 4" xfId="14401"/>
    <cellStyle name="Comma 2 9 5 5" xfId="14402"/>
    <cellStyle name="Comma 2 9 5 6" xfId="14403"/>
    <cellStyle name="Comma 2 9 5 7" xfId="41024"/>
    <cellStyle name="Comma 2 9 6" xfId="14404"/>
    <cellStyle name="Comma 2 9 6 2" xfId="14405"/>
    <cellStyle name="Comma 2 9 6 3" xfId="14406"/>
    <cellStyle name="Comma 2 9 7" xfId="14407"/>
    <cellStyle name="Comma 2 9 7 2" xfId="14408"/>
    <cellStyle name="Comma 2 9 8" xfId="14409"/>
    <cellStyle name="Comma 2 9 9" xfId="14410"/>
    <cellStyle name="Comma 20" xfId="14411"/>
    <cellStyle name="Comma 20 2" xfId="14412"/>
    <cellStyle name="Comma 21" xfId="14413"/>
    <cellStyle name="Comma 22" xfId="14414"/>
    <cellStyle name="Comma 23" xfId="14415"/>
    <cellStyle name="Comma 3" xfId="14416"/>
    <cellStyle name="Comma 3 10" xfId="14417"/>
    <cellStyle name="Comma 3 10 2" xfId="14418"/>
    <cellStyle name="Comma 3 10 2 2" xfId="14419"/>
    <cellStyle name="Comma 3 10 2 2 2" xfId="14420"/>
    <cellStyle name="Comma 3 10 2 2 2 2" xfId="14421"/>
    <cellStyle name="Comma 3 10 2 2 2 2 2" xfId="14422"/>
    <cellStyle name="Comma 3 10 2 2 2 3" xfId="14423"/>
    <cellStyle name="Comma 3 10 2 2 2 4" xfId="14424"/>
    <cellStyle name="Comma 3 10 2 2 2 5" xfId="14425"/>
    <cellStyle name="Comma 3 10 2 2 2 6" xfId="41025"/>
    <cellStyle name="Comma 3 10 2 2 3" xfId="14426"/>
    <cellStyle name="Comma 3 10 2 2 3 2" xfId="14427"/>
    <cellStyle name="Comma 3 10 2 2 4" xfId="14428"/>
    <cellStyle name="Comma 3 10 2 2 5" xfId="14429"/>
    <cellStyle name="Comma 3 10 2 2 6" xfId="14430"/>
    <cellStyle name="Comma 3 10 2 2 7" xfId="41026"/>
    <cellStyle name="Comma 3 10 2 3" xfId="14431"/>
    <cellStyle name="Comma 3 10 2 3 2" xfId="14432"/>
    <cellStyle name="Comma 3 10 2 3 2 2" xfId="14433"/>
    <cellStyle name="Comma 3 10 2 3 3" xfId="14434"/>
    <cellStyle name="Comma 3 10 2 3 4" xfId="14435"/>
    <cellStyle name="Comma 3 10 2 3 5" xfId="14436"/>
    <cellStyle name="Comma 3 10 2 3 6" xfId="41027"/>
    <cellStyle name="Comma 3 10 2 4" xfId="14437"/>
    <cellStyle name="Comma 3 10 2 4 2" xfId="14438"/>
    <cellStyle name="Comma 3 10 2 5" xfId="14439"/>
    <cellStyle name="Comma 3 10 2 6" xfId="14440"/>
    <cellStyle name="Comma 3 10 2 7" xfId="14441"/>
    <cellStyle name="Comma 3 10 2 8" xfId="41028"/>
    <cellStyle name="Comma 3 10 3" xfId="14442"/>
    <cellStyle name="Comma 3 10 3 2" xfId="14443"/>
    <cellStyle name="Comma 3 10 3 2 2" xfId="14444"/>
    <cellStyle name="Comma 3 10 3 2 2 2" xfId="14445"/>
    <cellStyle name="Comma 3 10 3 2 3" xfId="14446"/>
    <cellStyle name="Comma 3 10 3 2 4" xfId="14447"/>
    <cellStyle name="Comma 3 10 3 2 5" xfId="14448"/>
    <cellStyle name="Comma 3 10 3 2 6" xfId="41029"/>
    <cellStyle name="Comma 3 10 3 3" xfId="14449"/>
    <cellStyle name="Comma 3 10 3 3 2" xfId="14450"/>
    <cellStyle name="Comma 3 10 3 4" xfId="14451"/>
    <cellStyle name="Comma 3 10 3 5" xfId="14452"/>
    <cellStyle name="Comma 3 10 3 6" xfId="14453"/>
    <cellStyle name="Comma 3 10 3 7" xfId="41030"/>
    <cellStyle name="Comma 3 10 4" xfId="14454"/>
    <cellStyle name="Comma 3 10 4 2" xfId="14455"/>
    <cellStyle name="Comma 3 10 4 2 2" xfId="14456"/>
    <cellStyle name="Comma 3 10 4 3" xfId="14457"/>
    <cellStyle name="Comma 3 10 4 4" xfId="14458"/>
    <cellStyle name="Comma 3 10 4 5" xfId="14459"/>
    <cellStyle name="Comma 3 10 4 6" xfId="41031"/>
    <cellStyle name="Comma 3 10 5" xfId="14460"/>
    <cellStyle name="Comma 3 10 5 2" xfId="14461"/>
    <cellStyle name="Comma 3 10 6" xfId="14462"/>
    <cellStyle name="Comma 3 10 7" xfId="14463"/>
    <cellStyle name="Comma 3 10 8" xfId="14464"/>
    <cellStyle name="Comma 3 10 9" xfId="14465"/>
    <cellStyle name="Comma 3 11" xfId="14466"/>
    <cellStyle name="Comma 3 11 2" xfId="14467"/>
    <cellStyle name="Comma 3 11 2 2" xfId="14468"/>
    <cellStyle name="Comma 3 11 2 2 2" xfId="14469"/>
    <cellStyle name="Comma 3 11 2 2 2 2" xfId="14470"/>
    <cellStyle name="Comma 3 11 2 2 3" xfId="14471"/>
    <cellStyle name="Comma 3 11 2 2 4" xfId="14472"/>
    <cellStyle name="Comma 3 11 2 2 5" xfId="14473"/>
    <cellStyle name="Comma 3 11 2 2 6" xfId="41032"/>
    <cellStyle name="Comma 3 11 2 3" xfId="14474"/>
    <cellStyle name="Comma 3 11 2 3 2" xfId="14475"/>
    <cellStyle name="Comma 3 11 2 4" xfId="14476"/>
    <cellStyle name="Comma 3 11 2 5" xfId="14477"/>
    <cellStyle name="Comma 3 11 2 6" xfId="14478"/>
    <cellStyle name="Comma 3 11 2 7" xfId="41033"/>
    <cellStyle name="Comma 3 11 3" xfId="14479"/>
    <cellStyle name="Comma 3 11 3 2" xfId="14480"/>
    <cellStyle name="Comma 3 11 3 2 2" xfId="14481"/>
    <cellStyle name="Comma 3 11 3 3" xfId="14482"/>
    <cellStyle name="Comma 3 11 3 4" xfId="14483"/>
    <cellStyle name="Comma 3 11 3 5" xfId="14484"/>
    <cellStyle name="Comma 3 11 3 6" xfId="41034"/>
    <cellStyle name="Comma 3 11 4" xfId="14485"/>
    <cellStyle name="Comma 3 11 4 2" xfId="14486"/>
    <cellStyle name="Comma 3 11 5" xfId="14487"/>
    <cellStyle name="Comma 3 11 6" xfId="14488"/>
    <cellStyle name="Comma 3 11 7" xfId="14489"/>
    <cellStyle name="Comma 3 11 8" xfId="41035"/>
    <cellStyle name="Comma 3 12" xfId="14490"/>
    <cellStyle name="Comma 3 12 2" xfId="14491"/>
    <cellStyle name="Comma 3 12 2 2" xfId="14492"/>
    <cellStyle name="Comma 3 12 2 2 2" xfId="14493"/>
    <cellStyle name="Comma 3 12 2 2 2 2" xfId="14494"/>
    <cellStyle name="Comma 3 12 2 2 3" xfId="14495"/>
    <cellStyle name="Comma 3 12 2 2 4" xfId="14496"/>
    <cellStyle name="Comma 3 12 2 2 5" xfId="14497"/>
    <cellStyle name="Comma 3 12 2 2 6" xfId="41036"/>
    <cellStyle name="Comma 3 12 2 3" xfId="14498"/>
    <cellStyle name="Comma 3 12 2 3 2" xfId="14499"/>
    <cellStyle name="Comma 3 12 2 4" xfId="14500"/>
    <cellStyle name="Comma 3 12 2 5" xfId="14501"/>
    <cellStyle name="Comma 3 12 2 6" xfId="14502"/>
    <cellStyle name="Comma 3 12 2 7" xfId="41037"/>
    <cellStyle name="Comma 3 12 3" xfId="14503"/>
    <cellStyle name="Comma 3 12 3 2" xfId="14504"/>
    <cellStyle name="Comma 3 12 3 2 2" xfId="14505"/>
    <cellStyle name="Comma 3 12 3 3" xfId="14506"/>
    <cellStyle name="Comma 3 12 3 4" xfId="14507"/>
    <cellStyle name="Comma 3 12 3 5" xfId="14508"/>
    <cellStyle name="Comma 3 12 3 6" xfId="41038"/>
    <cellStyle name="Comma 3 12 4" xfId="14509"/>
    <cellStyle name="Comma 3 12 4 2" xfId="14510"/>
    <cellStyle name="Comma 3 12 5" xfId="14511"/>
    <cellStyle name="Comma 3 12 6" xfId="14512"/>
    <cellStyle name="Comma 3 12 7" xfId="14513"/>
    <cellStyle name="Comma 3 12 8" xfId="41039"/>
    <cellStyle name="Comma 3 13" xfId="14514"/>
    <cellStyle name="Comma 3 13 2" xfId="14515"/>
    <cellStyle name="Comma 3 13 2 2" xfId="14516"/>
    <cellStyle name="Comma 3 13 2 2 2" xfId="14517"/>
    <cellStyle name="Comma 3 13 2 3" xfId="14518"/>
    <cellStyle name="Comma 3 13 2 4" xfId="14519"/>
    <cellStyle name="Comma 3 13 2 5" xfId="14520"/>
    <cellStyle name="Comma 3 13 2 6" xfId="41040"/>
    <cellStyle name="Comma 3 13 3" xfId="14521"/>
    <cellStyle name="Comma 3 13 3 2" xfId="14522"/>
    <cellStyle name="Comma 3 13 4" xfId="14523"/>
    <cellStyle name="Comma 3 13 5" xfId="14524"/>
    <cellStyle name="Comma 3 13 6" xfId="14525"/>
    <cellStyle name="Comma 3 13 7" xfId="41041"/>
    <cellStyle name="Comma 3 14" xfId="14526"/>
    <cellStyle name="Comma 3 14 2" xfId="14527"/>
    <cellStyle name="Comma 3 14 2 2" xfId="14528"/>
    <cellStyle name="Comma 3 14 2 2 2" xfId="14529"/>
    <cellStyle name="Comma 3 14 2 3" xfId="14530"/>
    <cellStyle name="Comma 3 14 2 4" xfId="14531"/>
    <cellStyle name="Comma 3 14 2 5" xfId="14532"/>
    <cellStyle name="Comma 3 14 2 6" xfId="41042"/>
    <cellStyle name="Comma 3 14 3" xfId="14533"/>
    <cellStyle name="Comma 3 14 3 2" xfId="14534"/>
    <cellStyle name="Comma 3 14 4" xfId="14535"/>
    <cellStyle name="Comma 3 14 5" xfId="14536"/>
    <cellStyle name="Comma 3 14 6" xfId="14537"/>
    <cellStyle name="Comma 3 14 7" xfId="41043"/>
    <cellStyle name="Comma 3 15" xfId="14538"/>
    <cellStyle name="Comma 3 15 2" xfId="14539"/>
    <cellStyle name="Comma 3 15 2 2" xfId="14540"/>
    <cellStyle name="Comma 3 15 3" xfId="14541"/>
    <cellStyle name="Comma 3 15 4" xfId="14542"/>
    <cellStyle name="Comma 3 15 5" xfId="14543"/>
    <cellStyle name="Comma 3 15 6" xfId="41044"/>
    <cellStyle name="Comma 3 16" xfId="14544"/>
    <cellStyle name="Comma 3 16 2" xfId="14545"/>
    <cellStyle name="Comma 3 16 2 2" xfId="14546"/>
    <cellStyle name="Comma 3 16 3" xfId="14547"/>
    <cellStyle name="Comma 3 16 4" xfId="14548"/>
    <cellStyle name="Comma 3 16 5" xfId="14549"/>
    <cellStyle name="Comma 3 16 6" xfId="41045"/>
    <cellStyle name="Comma 3 17" xfId="14550"/>
    <cellStyle name="Comma 3 17 2" xfId="14551"/>
    <cellStyle name="Comma 3 17 2 2" xfId="14552"/>
    <cellStyle name="Comma 3 17 3" xfId="14553"/>
    <cellStyle name="Comma 3 17 4" xfId="14554"/>
    <cellStyle name="Comma 3 17 5" xfId="14555"/>
    <cellStyle name="Comma 3 17 6" xfId="41046"/>
    <cellStyle name="Comma 3 18" xfId="14556"/>
    <cellStyle name="Comma 3 18 2" xfId="14557"/>
    <cellStyle name="Comma 3 19" xfId="14558"/>
    <cellStyle name="Comma 3 19 2" xfId="14559"/>
    <cellStyle name="Comma 3 2" xfId="14560"/>
    <cellStyle name="Comma 3 2 10" xfId="14561"/>
    <cellStyle name="Comma 3 2 10 2" xfId="14562"/>
    <cellStyle name="Comma 3 2 10 2 2" xfId="14563"/>
    <cellStyle name="Comma 3 2 10 2 2 2" xfId="14564"/>
    <cellStyle name="Comma 3 2 10 2 2 2 2" xfId="14565"/>
    <cellStyle name="Comma 3 2 10 2 2 3" xfId="14566"/>
    <cellStyle name="Comma 3 2 10 2 2 4" xfId="14567"/>
    <cellStyle name="Comma 3 2 10 2 2 5" xfId="14568"/>
    <cellStyle name="Comma 3 2 10 2 2 6" xfId="41047"/>
    <cellStyle name="Comma 3 2 10 2 3" xfId="14569"/>
    <cellStyle name="Comma 3 2 10 2 3 2" xfId="14570"/>
    <cellStyle name="Comma 3 2 10 2 4" xfId="14571"/>
    <cellStyle name="Comma 3 2 10 2 5" xfId="14572"/>
    <cellStyle name="Comma 3 2 10 2 6" xfId="14573"/>
    <cellStyle name="Comma 3 2 10 2 7" xfId="41048"/>
    <cellStyle name="Comma 3 2 10 3" xfId="14574"/>
    <cellStyle name="Comma 3 2 10 3 2" xfId="14575"/>
    <cellStyle name="Comma 3 2 10 3 2 2" xfId="14576"/>
    <cellStyle name="Comma 3 2 10 3 3" xfId="14577"/>
    <cellStyle name="Comma 3 2 10 3 4" xfId="14578"/>
    <cellStyle name="Comma 3 2 10 3 5" xfId="14579"/>
    <cellStyle name="Comma 3 2 10 3 6" xfId="41049"/>
    <cellStyle name="Comma 3 2 10 4" xfId="14580"/>
    <cellStyle name="Comma 3 2 10 4 2" xfId="14581"/>
    <cellStyle name="Comma 3 2 10 5" xfId="14582"/>
    <cellStyle name="Comma 3 2 10 6" xfId="14583"/>
    <cellStyle name="Comma 3 2 10 7" xfId="14584"/>
    <cellStyle name="Comma 3 2 10 8" xfId="41050"/>
    <cellStyle name="Comma 3 2 11" xfId="14585"/>
    <cellStyle name="Comma 3 2 11 2" xfId="14586"/>
    <cellStyle name="Comma 3 2 11 2 2" xfId="14587"/>
    <cellStyle name="Comma 3 2 11 2 2 2" xfId="14588"/>
    <cellStyle name="Comma 3 2 11 2 3" xfId="14589"/>
    <cellStyle name="Comma 3 2 11 2 4" xfId="14590"/>
    <cellStyle name="Comma 3 2 11 2 5" xfId="14591"/>
    <cellStyle name="Comma 3 2 11 2 6" xfId="41051"/>
    <cellStyle name="Comma 3 2 11 3" xfId="14592"/>
    <cellStyle name="Comma 3 2 11 3 2" xfId="14593"/>
    <cellStyle name="Comma 3 2 11 4" xfId="14594"/>
    <cellStyle name="Comma 3 2 11 5" xfId="14595"/>
    <cellStyle name="Comma 3 2 11 6" xfId="14596"/>
    <cellStyle name="Comma 3 2 11 7" xfId="41052"/>
    <cellStyle name="Comma 3 2 12" xfId="14597"/>
    <cellStyle name="Comma 3 2 12 2" xfId="14598"/>
    <cellStyle name="Comma 3 2 12 2 2" xfId="14599"/>
    <cellStyle name="Comma 3 2 12 2 2 2" xfId="14600"/>
    <cellStyle name="Comma 3 2 12 2 3" xfId="14601"/>
    <cellStyle name="Comma 3 2 12 2 4" xfId="14602"/>
    <cellStyle name="Comma 3 2 12 2 5" xfId="14603"/>
    <cellStyle name="Comma 3 2 12 2 6" xfId="41053"/>
    <cellStyle name="Comma 3 2 12 3" xfId="14604"/>
    <cellStyle name="Comma 3 2 12 3 2" xfId="14605"/>
    <cellStyle name="Comma 3 2 12 4" xfId="14606"/>
    <cellStyle name="Comma 3 2 12 5" xfId="14607"/>
    <cellStyle name="Comma 3 2 12 6" xfId="14608"/>
    <cellStyle name="Comma 3 2 12 7" xfId="41054"/>
    <cellStyle name="Comma 3 2 13" xfId="14609"/>
    <cellStyle name="Comma 3 2 13 2" xfId="14610"/>
    <cellStyle name="Comma 3 2 13 2 2" xfId="14611"/>
    <cellStyle name="Comma 3 2 13 3" xfId="14612"/>
    <cellStyle name="Comma 3 2 13 4" xfId="14613"/>
    <cellStyle name="Comma 3 2 13 5" xfId="14614"/>
    <cellStyle name="Comma 3 2 13 6" xfId="41055"/>
    <cellStyle name="Comma 3 2 14" xfId="14615"/>
    <cellStyle name="Comma 3 2 14 2" xfId="14616"/>
    <cellStyle name="Comma 3 2 14 2 2" xfId="14617"/>
    <cellStyle name="Comma 3 2 14 3" xfId="14618"/>
    <cellStyle name="Comma 3 2 14 4" xfId="14619"/>
    <cellStyle name="Comma 3 2 14 5" xfId="14620"/>
    <cellStyle name="Comma 3 2 14 6" xfId="41056"/>
    <cellStyle name="Comma 3 2 15" xfId="14621"/>
    <cellStyle name="Comma 3 2 15 2" xfId="14622"/>
    <cellStyle name="Comma 3 2 15 2 2" xfId="14623"/>
    <cellStyle name="Comma 3 2 15 3" xfId="14624"/>
    <cellStyle name="Comma 3 2 15 4" xfId="14625"/>
    <cellStyle name="Comma 3 2 15 5" xfId="14626"/>
    <cellStyle name="Comma 3 2 15 6" xfId="41057"/>
    <cellStyle name="Comma 3 2 16" xfId="14627"/>
    <cellStyle name="Comma 3 2 16 2" xfId="14628"/>
    <cellStyle name="Comma 3 2 17" xfId="14629"/>
    <cellStyle name="Comma 3 2 17 2" xfId="14630"/>
    <cellStyle name="Comma 3 2 18" xfId="14631"/>
    <cellStyle name="Comma 3 2 19" xfId="14632"/>
    <cellStyle name="Comma 3 2 2" xfId="14633"/>
    <cellStyle name="Comma 3 2 2 10" xfId="14634"/>
    <cellStyle name="Comma 3 2 2 10 2" xfId="14635"/>
    <cellStyle name="Comma 3 2 2 10 2 2" xfId="14636"/>
    <cellStyle name="Comma 3 2 2 10 2 2 2" xfId="14637"/>
    <cellStyle name="Comma 3 2 2 10 2 3" xfId="14638"/>
    <cellStyle name="Comma 3 2 2 10 2 4" xfId="14639"/>
    <cellStyle name="Comma 3 2 2 10 2 5" xfId="14640"/>
    <cellStyle name="Comma 3 2 2 10 2 6" xfId="41058"/>
    <cellStyle name="Comma 3 2 2 10 3" xfId="14641"/>
    <cellStyle name="Comma 3 2 2 10 3 2" xfId="14642"/>
    <cellStyle name="Comma 3 2 2 10 4" xfId="14643"/>
    <cellStyle name="Comma 3 2 2 10 5" xfId="14644"/>
    <cellStyle name="Comma 3 2 2 10 6" xfId="14645"/>
    <cellStyle name="Comma 3 2 2 10 7" xfId="41059"/>
    <cellStyle name="Comma 3 2 2 11" xfId="14646"/>
    <cellStyle name="Comma 3 2 2 11 2" xfId="14647"/>
    <cellStyle name="Comma 3 2 2 11 2 2" xfId="14648"/>
    <cellStyle name="Comma 3 2 2 11 2 2 2" xfId="14649"/>
    <cellStyle name="Comma 3 2 2 11 2 3" xfId="14650"/>
    <cellStyle name="Comma 3 2 2 11 2 4" xfId="14651"/>
    <cellStyle name="Comma 3 2 2 11 2 5" xfId="14652"/>
    <cellStyle name="Comma 3 2 2 11 2 6" xfId="41060"/>
    <cellStyle name="Comma 3 2 2 11 3" xfId="14653"/>
    <cellStyle name="Comma 3 2 2 11 3 2" xfId="14654"/>
    <cellStyle name="Comma 3 2 2 11 4" xfId="14655"/>
    <cellStyle name="Comma 3 2 2 11 5" xfId="14656"/>
    <cellStyle name="Comma 3 2 2 11 6" xfId="14657"/>
    <cellStyle name="Comma 3 2 2 11 7" xfId="41061"/>
    <cellStyle name="Comma 3 2 2 12" xfId="14658"/>
    <cellStyle name="Comma 3 2 2 12 2" xfId="14659"/>
    <cellStyle name="Comma 3 2 2 12 2 2" xfId="14660"/>
    <cellStyle name="Comma 3 2 2 12 3" xfId="14661"/>
    <cellStyle name="Comma 3 2 2 12 4" xfId="14662"/>
    <cellStyle name="Comma 3 2 2 12 5" xfId="14663"/>
    <cellStyle name="Comma 3 2 2 12 6" xfId="41062"/>
    <cellStyle name="Comma 3 2 2 13" xfId="14664"/>
    <cellStyle name="Comma 3 2 2 13 2" xfId="14665"/>
    <cellStyle name="Comma 3 2 2 13 2 2" xfId="14666"/>
    <cellStyle name="Comma 3 2 2 13 3" xfId="14667"/>
    <cellStyle name="Comma 3 2 2 13 4" xfId="14668"/>
    <cellStyle name="Comma 3 2 2 13 5" xfId="14669"/>
    <cellStyle name="Comma 3 2 2 13 6" xfId="41063"/>
    <cellStyle name="Comma 3 2 2 14" xfId="14670"/>
    <cellStyle name="Comma 3 2 2 14 2" xfId="14671"/>
    <cellStyle name="Comma 3 2 2 14 2 2" xfId="14672"/>
    <cellStyle name="Comma 3 2 2 14 3" xfId="14673"/>
    <cellStyle name="Comma 3 2 2 14 4" xfId="14674"/>
    <cellStyle name="Comma 3 2 2 14 5" xfId="14675"/>
    <cellStyle name="Comma 3 2 2 14 6" xfId="41064"/>
    <cellStyle name="Comma 3 2 2 15" xfId="14676"/>
    <cellStyle name="Comma 3 2 2 15 2" xfId="14677"/>
    <cellStyle name="Comma 3 2 2 16" xfId="14678"/>
    <cellStyle name="Comma 3 2 2 16 2" xfId="14679"/>
    <cellStyle name="Comma 3 2 2 17" xfId="14680"/>
    <cellStyle name="Comma 3 2 2 18" xfId="14681"/>
    <cellStyle name="Comma 3 2 2 19" xfId="14682"/>
    <cellStyle name="Comma 3 2 2 2" xfId="14683"/>
    <cellStyle name="Comma 3 2 2 2 10" xfId="14684"/>
    <cellStyle name="Comma 3 2 2 2 10 2" xfId="14685"/>
    <cellStyle name="Comma 3 2 2 2 10 2 2" xfId="14686"/>
    <cellStyle name="Comma 3 2 2 2 10 3" xfId="14687"/>
    <cellStyle name="Comma 3 2 2 2 10 4" xfId="14688"/>
    <cellStyle name="Comma 3 2 2 2 10 5" xfId="14689"/>
    <cellStyle name="Comma 3 2 2 2 10 6" xfId="41065"/>
    <cellStyle name="Comma 3 2 2 2 11" xfId="14690"/>
    <cellStyle name="Comma 3 2 2 2 11 2" xfId="14691"/>
    <cellStyle name="Comma 3 2 2 2 11 2 2" xfId="14692"/>
    <cellStyle name="Comma 3 2 2 2 11 3" xfId="14693"/>
    <cellStyle name="Comma 3 2 2 2 11 4" xfId="14694"/>
    <cellStyle name="Comma 3 2 2 2 11 5" xfId="14695"/>
    <cellStyle name="Comma 3 2 2 2 11 6" xfId="41066"/>
    <cellStyle name="Comma 3 2 2 2 12" xfId="14696"/>
    <cellStyle name="Comma 3 2 2 2 12 2" xfId="14697"/>
    <cellStyle name="Comma 3 2 2 2 12 2 2" xfId="14698"/>
    <cellStyle name="Comma 3 2 2 2 12 3" xfId="14699"/>
    <cellStyle name="Comma 3 2 2 2 12 4" xfId="14700"/>
    <cellStyle name="Comma 3 2 2 2 12 5" xfId="14701"/>
    <cellStyle name="Comma 3 2 2 2 12 6" xfId="41067"/>
    <cellStyle name="Comma 3 2 2 2 13" xfId="14702"/>
    <cellStyle name="Comma 3 2 2 2 13 2" xfId="14703"/>
    <cellStyle name="Comma 3 2 2 2 14" xfId="14704"/>
    <cellStyle name="Comma 3 2 2 2 14 2" xfId="14705"/>
    <cellStyle name="Comma 3 2 2 2 15" xfId="14706"/>
    <cellStyle name="Comma 3 2 2 2 16" xfId="14707"/>
    <cellStyle name="Comma 3 2 2 2 17" xfId="14708"/>
    <cellStyle name="Comma 3 2 2 2 18" xfId="14709"/>
    <cellStyle name="Comma 3 2 2 2 2" xfId="14710"/>
    <cellStyle name="Comma 3 2 2 2 2 10" xfId="14711"/>
    <cellStyle name="Comma 3 2 2 2 2 10 2" xfId="14712"/>
    <cellStyle name="Comma 3 2 2 2 2 10 2 2" xfId="14713"/>
    <cellStyle name="Comma 3 2 2 2 2 10 3" xfId="14714"/>
    <cellStyle name="Comma 3 2 2 2 2 10 4" xfId="14715"/>
    <cellStyle name="Comma 3 2 2 2 2 10 5" xfId="14716"/>
    <cellStyle name="Comma 3 2 2 2 2 10 6" xfId="41068"/>
    <cellStyle name="Comma 3 2 2 2 2 11" xfId="14717"/>
    <cellStyle name="Comma 3 2 2 2 2 11 2" xfId="14718"/>
    <cellStyle name="Comma 3 2 2 2 2 11 2 2" xfId="14719"/>
    <cellStyle name="Comma 3 2 2 2 2 11 3" xfId="14720"/>
    <cellStyle name="Comma 3 2 2 2 2 11 4" xfId="14721"/>
    <cellStyle name="Comma 3 2 2 2 2 11 5" xfId="14722"/>
    <cellStyle name="Comma 3 2 2 2 2 11 6" xfId="41069"/>
    <cellStyle name="Comma 3 2 2 2 2 12" xfId="14723"/>
    <cellStyle name="Comma 3 2 2 2 2 12 2" xfId="14724"/>
    <cellStyle name="Comma 3 2 2 2 2 13" xfId="14725"/>
    <cellStyle name="Comma 3 2 2 2 2 13 2" xfId="14726"/>
    <cellStyle name="Comma 3 2 2 2 2 14" xfId="14727"/>
    <cellStyle name="Comma 3 2 2 2 2 15" xfId="14728"/>
    <cellStyle name="Comma 3 2 2 2 2 16" xfId="14729"/>
    <cellStyle name="Comma 3 2 2 2 2 17" xfId="14730"/>
    <cellStyle name="Comma 3 2 2 2 2 2" xfId="14731"/>
    <cellStyle name="Comma 3 2 2 2 2 2 10" xfId="14732"/>
    <cellStyle name="Comma 3 2 2 2 2 2 11" xfId="14733"/>
    <cellStyle name="Comma 3 2 2 2 2 2 2" xfId="14734"/>
    <cellStyle name="Comma 3 2 2 2 2 2 2 10" xfId="14735"/>
    <cellStyle name="Comma 3 2 2 2 2 2 2 2" xfId="14736"/>
    <cellStyle name="Comma 3 2 2 2 2 2 2 2 2" xfId="14737"/>
    <cellStyle name="Comma 3 2 2 2 2 2 2 2 2 2" xfId="14738"/>
    <cellStyle name="Comma 3 2 2 2 2 2 2 2 2 2 2" xfId="14739"/>
    <cellStyle name="Comma 3 2 2 2 2 2 2 2 2 2 2 2" xfId="14740"/>
    <cellStyle name="Comma 3 2 2 2 2 2 2 2 2 2 3" xfId="14741"/>
    <cellStyle name="Comma 3 2 2 2 2 2 2 2 2 2 4" xfId="14742"/>
    <cellStyle name="Comma 3 2 2 2 2 2 2 2 2 2 5" xfId="14743"/>
    <cellStyle name="Comma 3 2 2 2 2 2 2 2 2 2 6" xfId="41070"/>
    <cellStyle name="Comma 3 2 2 2 2 2 2 2 2 3" xfId="14744"/>
    <cellStyle name="Comma 3 2 2 2 2 2 2 2 2 3 2" xfId="14745"/>
    <cellStyle name="Comma 3 2 2 2 2 2 2 2 2 4" xfId="14746"/>
    <cellStyle name="Comma 3 2 2 2 2 2 2 2 2 5" xfId="14747"/>
    <cellStyle name="Comma 3 2 2 2 2 2 2 2 2 6" xfId="14748"/>
    <cellStyle name="Comma 3 2 2 2 2 2 2 2 2 7" xfId="41071"/>
    <cellStyle name="Comma 3 2 2 2 2 2 2 2 3" xfId="14749"/>
    <cellStyle name="Comma 3 2 2 2 2 2 2 2 3 2" xfId="14750"/>
    <cellStyle name="Comma 3 2 2 2 2 2 2 2 3 2 2" xfId="14751"/>
    <cellStyle name="Comma 3 2 2 2 2 2 2 2 3 3" xfId="14752"/>
    <cellStyle name="Comma 3 2 2 2 2 2 2 2 3 4" xfId="14753"/>
    <cellStyle name="Comma 3 2 2 2 2 2 2 2 3 5" xfId="14754"/>
    <cellStyle name="Comma 3 2 2 2 2 2 2 2 3 6" xfId="41072"/>
    <cellStyle name="Comma 3 2 2 2 2 2 2 2 4" xfId="14755"/>
    <cellStyle name="Comma 3 2 2 2 2 2 2 2 4 2" xfId="14756"/>
    <cellStyle name="Comma 3 2 2 2 2 2 2 2 5" xfId="14757"/>
    <cellStyle name="Comma 3 2 2 2 2 2 2 2 6" xfId="14758"/>
    <cellStyle name="Comma 3 2 2 2 2 2 2 2 7" xfId="14759"/>
    <cellStyle name="Comma 3 2 2 2 2 2 2 2 8" xfId="41073"/>
    <cellStyle name="Comma 3 2 2 2 2 2 2 3" xfId="14760"/>
    <cellStyle name="Comma 3 2 2 2 2 2 2 3 2" xfId="14761"/>
    <cellStyle name="Comma 3 2 2 2 2 2 2 3 2 2" xfId="14762"/>
    <cellStyle name="Comma 3 2 2 2 2 2 2 3 2 2 2" xfId="14763"/>
    <cellStyle name="Comma 3 2 2 2 2 2 2 3 2 3" xfId="14764"/>
    <cellStyle name="Comma 3 2 2 2 2 2 2 3 2 4" xfId="14765"/>
    <cellStyle name="Comma 3 2 2 2 2 2 2 3 2 5" xfId="14766"/>
    <cellStyle name="Comma 3 2 2 2 2 2 2 3 2 6" xfId="41074"/>
    <cellStyle name="Comma 3 2 2 2 2 2 2 3 3" xfId="14767"/>
    <cellStyle name="Comma 3 2 2 2 2 2 2 3 3 2" xfId="14768"/>
    <cellStyle name="Comma 3 2 2 2 2 2 2 3 4" xfId="14769"/>
    <cellStyle name="Comma 3 2 2 2 2 2 2 3 5" xfId="14770"/>
    <cellStyle name="Comma 3 2 2 2 2 2 2 3 6" xfId="14771"/>
    <cellStyle name="Comma 3 2 2 2 2 2 2 3 7" xfId="41075"/>
    <cellStyle name="Comma 3 2 2 2 2 2 2 4" xfId="14772"/>
    <cellStyle name="Comma 3 2 2 2 2 2 2 4 2" xfId="14773"/>
    <cellStyle name="Comma 3 2 2 2 2 2 2 4 2 2" xfId="14774"/>
    <cellStyle name="Comma 3 2 2 2 2 2 2 4 3" xfId="14775"/>
    <cellStyle name="Comma 3 2 2 2 2 2 2 4 4" xfId="14776"/>
    <cellStyle name="Comma 3 2 2 2 2 2 2 4 5" xfId="14777"/>
    <cellStyle name="Comma 3 2 2 2 2 2 2 4 6" xfId="41076"/>
    <cellStyle name="Comma 3 2 2 2 2 2 2 5" xfId="14778"/>
    <cellStyle name="Comma 3 2 2 2 2 2 2 5 2" xfId="14779"/>
    <cellStyle name="Comma 3 2 2 2 2 2 2 6" xfId="14780"/>
    <cellStyle name="Comma 3 2 2 2 2 2 2 6 2" xfId="14781"/>
    <cellStyle name="Comma 3 2 2 2 2 2 2 7" xfId="14782"/>
    <cellStyle name="Comma 3 2 2 2 2 2 2 8" xfId="14783"/>
    <cellStyle name="Comma 3 2 2 2 2 2 2 9" xfId="14784"/>
    <cellStyle name="Comma 3 2 2 2 2 2 3" xfId="14785"/>
    <cellStyle name="Comma 3 2 2 2 2 2 3 2" xfId="14786"/>
    <cellStyle name="Comma 3 2 2 2 2 2 3 2 2" xfId="14787"/>
    <cellStyle name="Comma 3 2 2 2 2 2 3 2 2 2" xfId="14788"/>
    <cellStyle name="Comma 3 2 2 2 2 2 3 2 2 2 2" xfId="14789"/>
    <cellStyle name="Comma 3 2 2 2 2 2 3 2 2 3" xfId="14790"/>
    <cellStyle name="Comma 3 2 2 2 2 2 3 2 2 4" xfId="14791"/>
    <cellStyle name="Comma 3 2 2 2 2 2 3 2 2 5" xfId="14792"/>
    <cellStyle name="Comma 3 2 2 2 2 2 3 2 2 6" xfId="41077"/>
    <cellStyle name="Comma 3 2 2 2 2 2 3 2 3" xfId="14793"/>
    <cellStyle name="Comma 3 2 2 2 2 2 3 2 3 2" xfId="14794"/>
    <cellStyle name="Comma 3 2 2 2 2 2 3 2 4" xfId="14795"/>
    <cellStyle name="Comma 3 2 2 2 2 2 3 2 5" xfId="14796"/>
    <cellStyle name="Comma 3 2 2 2 2 2 3 2 6" xfId="14797"/>
    <cellStyle name="Comma 3 2 2 2 2 2 3 2 7" xfId="41078"/>
    <cellStyle name="Comma 3 2 2 2 2 2 3 3" xfId="14798"/>
    <cellStyle name="Comma 3 2 2 2 2 2 3 3 2" xfId="14799"/>
    <cellStyle name="Comma 3 2 2 2 2 2 3 3 2 2" xfId="14800"/>
    <cellStyle name="Comma 3 2 2 2 2 2 3 3 3" xfId="14801"/>
    <cellStyle name="Comma 3 2 2 2 2 2 3 3 4" xfId="14802"/>
    <cellStyle name="Comma 3 2 2 2 2 2 3 3 5" xfId="14803"/>
    <cellStyle name="Comma 3 2 2 2 2 2 3 3 6" xfId="41079"/>
    <cellStyle name="Comma 3 2 2 2 2 2 3 4" xfId="14804"/>
    <cellStyle name="Comma 3 2 2 2 2 2 3 4 2" xfId="14805"/>
    <cellStyle name="Comma 3 2 2 2 2 2 3 5" xfId="14806"/>
    <cellStyle name="Comma 3 2 2 2 2 2 3 6" xfId="14807"/>
    <cellStyle name="Comma 3 2 2 2 2 2 3 7" xfId="14808"/>
    <cellStyle name="Comma 3 2 2 2 2 2 3 8" xfId="41080"/>
    <cellStyle name="Comma 3 2 2 2 2 2 4" xfId="14809"/>
    <cellStyle name="Comma 3 2 2 2 2 2 4 2" xfId="14810"/>
    <cellStyle name="Comma 3 2 2 2 2 2 4 2 2" xfId="14811"/>
    <cellStyle name="Comma 3 2 2 2 2 2 4 2 2 2" xfId="14812"/>
    <cellStyle name="Comma 3 2 2 2 2 2 4 2 3" xfId="14813"/>
    <cellStyle name="Comma 3 2 2 2 2 2 4 2 4" xfId="14814"/>
    <cellStyle name="Comma 3 2 2 2 2 2 4 2 5" xfId="14815"/>
    <cellStyle name="Comma 3 2 2 2 2 2 4 2 6" xfId="41081"/>
    <cellStyle name="Comma 3 2 2 2 2 2 4 3" xfId="14816"/>
    <cellStyle name="Comma 3 2 2 2 2 2 4 3 2" xfId="14817"/>
    <cellStyle name="Comma 3 2 2 2 2 2 4 4" xfId="14818"/>
    <cellStyle name="Comma 3 2 2 2 2 2 4 5" xfId="14819"/>
    <cellStyle name="Comma 3 2 2 2 2 2 4 6" xfId="14820"/>
    <cellStyle name="Comma 3 2 2 2 2 2 4 7" xfId="41082"/>
    <cellStyle name="Comma 3 2 2 2 2 2 5" xfId="14821"/>
    <cellStyle name="Comma 3 2 2 2 2 2 5 2" xfId="14822"/>
    <cellStyle name="Comma 3 2 2 2 2 2 5 2 2" xfId="14823"/>
    <cellStyle name="Comma 3 2 2 2 2 2 5 3" xfId="14824"/>
    <cellStyle name="Comma 3 2 2 2 2 2 5 4" xfId="14825"/>
    <cellStyle name="Comma 3 2 2 2 2 2 5 5" xfId="14826"/>
    <cellStyle name="Comma 3 2 2 2 2 2 5 6" xfId="41083"/>
    <cellStyle name="Comma 3 2 2 2 2 2 6" xfId="14827"/>
    <cellStyle name="Comma 3 2 2 2 2 2 6 2" xfId="14828"/>
    <cellStyle name="Comma 3 2 2 2 2 2 7" xfId="14829"/>
    <cellStyle name="Comma 3 2 2 2 2 2 7 2" xfId="14830"/>
    <cellStyle name="Comma 3 2 2 2 2 2 8" xfId="14831"/>
    <cellStyle name="Comma 3 2 2 2 2 2 9" xfId="14832"/>
    <cellStyle name="Comma 3 2 2 2 2 3" xfId="14833"/>
    <cellStyle name="Comma 3 2 2 2 2 3 10" xfId="14834"/>
    <cellStyle name="Comma 3 2 2 2 2 3 2" xfId="14835"/>
    <cellStyle name="Comma 3 2 2 2 2 3 2 2" xfId="14836"/>
    <cellStyle name="Comma 3 2 2 2 2 3 2 2 2" xfId="14837"/>
    <cellStyle name="Comma 3 2 2 2 2 3 2 2 2 2" xfId="14838"/>
    <cellStyle name="Comma 3 2 2 2 2 3 2 2 2 2 2" xfId="14839"/>
    <cellStyle name="Comma 3 2 2 2 2 3 2 2 2 3" xfId="14840"/>
    <cellStyle name="Comma 3 2 2 2 2 3 2 2 2 4" xfId="14841"/>
    <cellStyle name="Comma 3 2 2 2 2 3 2 2 2 5" xfId="14842"/>
    <cellStyle name="Comma 3 2 2 2 2 3 2 2 2 6" xfId="41084"/>
    <cellStyle name="Comma 3 2 2 2 2 3 2 2 3" xfId="14843"/>
    <cellStyle name="Comma 3 2 2 2 2 3 2 2 3 2" xfId="14844"/>
    <cellStyle name="Comma 3 2 2 2 2 3 2 2 4" xfId="14845"/>
    <cellStyle name="Comma 3 2 2 2 2 3 2 2 5" xfId="14846"/>
    <cellStyle name="Comma 3 2 2 2 2 3 2 2 6" xfId="14847"/>
    <cellStyle name="Comma 3 2 2 2 2 3 2 2 7" xfId="41085"/>
    <cellStyle name="Comma 3 2 2 2 2 3 2 3" xfId="14848"/>
    <cellStyle name="Comma 3 2 2 2 2 3 2 3 2" xfId="14849"/>
    <cellStyle name="Comma 3 2 2 2 2 3 2 3 2 2" xfId="14850"/>
    <cellStyle name="Comma 3 2 2 2 2 3 2 3 3" xfId="14851"/>
    <cellStyle name="Comma 3 2 2 2 2 3 2 3 4" xfId="14852"/>
    <cellStyle name="Comma 3 2 2 2 2 3 2 3 5" xfId="14853"/>
    <cellStyle name="Comma 3 2 2 2 2 3 2 3 6" xfId="41086"/>
    <cellStyle name="Comma 3 2 2 2 2 3 2 4" xfId="14854"/>
    <cellStyle name="Comma 3 2 2 2 2 3 2 4 2" xfId="14855"/>
    <cellStyle name="Comma 3 2 2 2 2 3 2 5" xfId="14856"/>
    <cellStyle name="Comma 3 2 2 2 2 3 2 6" xfId="14857"/>
    <cellStyle name="Comma 3 2 2 2 2 3 2 7" xfId="14858"/>
    <cellStyle name="Comma 3 2 2 2 2 3 2 8" xfId="41087"/>
    <cellStyle name="Comma 3 2 2 2 2 3 3" xfId="14859"/>
    <cellStyle name="Comma 3 2 2 2 2 3 3 2" xfId="14860"/>
    <cellStyle name="Comma 3 2 2 2 2 3 3 2 2" xfId="14861"/>
    <cellStyle name="Comma 3 2 2 2 2 3 3 2 2 2" xfId="14862"/>
    <cellStyle name="Comma 3 2 2 2 2 3 3 2 3" xfId="14863"/>
    <cellStyle name="Comma 3 2 2 2 2 3 3 2 4" xfId="14864"/>
    <cellStyle name="Comma 3 2 2 2 2 3 3 2 5" xfId="14865"/>
    <cellStyle name="Comma 3 2 2 2 2 3 3 2 6" xfId="41088"/>
    <cellStyle name="Comma 3 2 2 2 2 3 3 3" xfId="14866"/>
    <cellStyle name="Comma 3 2 2 2 2 3 3 3 2" xfId="14867"/>
    <cellStyle name="Comma 3 2 2 2 2 3 3 4" xfId="14868"/>
    <cellStyle name="Comma 3 2 2 2 2 3 3 5" xfId="14869"/>
    <cellStyle name="Comma 3 2 2 2 2 3 3 6" xfId="14870"/>
    <cellStyle name="Comma 3 2 2 2 2 3 3 7" xfId="41089"/>
    <cellStyle name="Comma 3 2 2 2 2 3 4" xfId="14871"/>
    <cellStyle name="Comma 3 2 2 2 2 3 4 2" xfId="14872"/>
    <cellStyle name="Comma 3 2 2 2 2 3 4 2 2" xfId="14873"/>
    <cellStyle name="Comma 3 2 2 2 2 3 4 3" xfId="14874"/>
    <cellStyle name="Comma 3 2 2 2 2 3 4 4" xfId="14875"/>
    <cellStyle name="Comma 3 2 2 2 2 3 4 5" xfId="14876"/>
    <cellStyle name="Comma 3 2 2 2 2 3 4 6" xfId="41090"/>
    <cellStyle name="Comma 3 2 2 2 2 3 5" xfId="14877"/>
    <cellStyle name="Comma 3 2 2 2 2 3 5 2" xfId="14878"/>
    <cellStyle name="Comma 3 2 2 2 2 3 6" xfId="14879"/>
    <cellStyle name="Comma 3 2 2 2 2 3 6 2" xfId="14880"/>
    <cellStyle name="Comma 3 2 2 2 2 3 7" xfId="14881"/>
    <cellStyle name="Comma 3 2 2 2 2 3 8" xfId="14882"/>
    <cellStyle name="Comma 3 2 2 2 2 3 9" xfId="14883"/>
    <cellStyle name="Comma 3 2 2 2 2 4" xfId="14884"/>
    <cellStyle name="Comma 3 2 2 2 2 4 2" xfId="14885"/>
    <cellStyle name="Comma 3 2 2 2 2 4 2 2" xfId="14886"/>
    <cellStyle name="Comma 3 2 2 2 2 4 2 2 2" xfId="14887"/>
    <cellStyle name="Comma 3 2 2 2 2 4 2 2 2 2" xfId="14888"/>
    <cellStyle name="Comma 3 2 2 2 2 4 2 2 2 2 2" xfId="14889"/>
    <cellStyle name="Comma 3 2 2 2 2 4 2 2 2 3" xfId="14890"/>
    <cellStyle name="Comma 3 2 2 2 2 4 2 2 2 4" xfId="14891"/>
    <cellStyle name="Comma 3 2 2 2 2 4 2 2 2 5" xfId="14892"/>
    <cellStyle name="Comma 3 2 2 2 2 4 2 2 2 6" xfId="41091"/>
    <cellStyle name="Comma 3 2 2 2 2 4 2 2 3" xfId="14893"/>
    <cellStyle name="Comma 3 2 2 2 2 4 2 2 3 2" xfId="14894"/>
    <cellStyle name="Comma 3 2 2 2 2 4 2 2 4" xfId="14895"/>
    <cellStyle name="Comma 3 2 2 2 2 4 2 2 5" xfId="14896"/>
    <cellStyle name="Comma 3 2 2 2 2 4 2 2 6" xfId="14897"/>
    <cellStyle name="Comma 3 2 2 2 2 4 2 2 7" xfId="41092"/>
    <cellStyle name="Comma 3 2 2 2 2 4 2 3" xfId="14898"/>
    <cellStyle name="Comma 3 2 2 2 2 4 2 3 2" xfId="14899"/>
    <cellStyle name="Comma 3 2 2 2 2 4 2 3 2 2" xfId="14900"/>
    <cellStyle name="Comma 3 2 2 2 2 4 2 3 3" xfId="14901"/>
    <cellStyle name="Comma 3 2 2 2 2 4 2 3 4" xfId="14902"/>
    <cellStyle name="Comma 3 2 2 2 2 4 2 3 5" xfId="14903"/>
    <cellStyle name="Comma 3 2 2 2 2 4 2 3 6" xfId="41093"/>
    <cellStyle name="Comma 3 2 2 2 2 4 2 4" xfId="14904"/>
    <cellStyle name="Comma 3 2 2 2 2 4 2 4 2" xfId="14905"/>
    <cellStyle name="Comma 3 2 2 2 2 4 2 5" xfId="14906"/>
    <cellStyle name="Comma 3 2 2 2 2 4 2 6" xfId="14907"/>
    <cellStyle name="Comma 3 2 2 2 2 4 2 7" xfId="14908"/>
    <cellStyle name="Comma 3 2 2 2 2 4 2 8" xfId="41094"/>
    <cellStyle name="Comma 3 2 2 2 2 4 3" xfId="14909"/>
    <cellStyle name="Comma 3 2 2 2 2 4 3 2" xfId="14910"/>
    <cellStyle name="Comma 3 2 2 2 2 4 3 2 2" xfId="14911"/>
    <cellStyle name="Comma 3 2 2 2 2 4 3 2 2 2" xfId="14912"/>
    <cellStyle name="Comma 3 2 2 2 2 4 3 2 3" xfId="14913"/>
    <cellStyle name="Comma 3 2 2 2 2 4 3 2 4" xfId="14914"/>
    <cellStyle name="Comma 3 2 2 2 2 4 3 2 5" xfId="14915"/>
    <cellStyle name="Comma 3 2 2 2 2 4 3 2 6" xfId="41095"/>
    <cellStyle name="Comma 3 2 2 2 2 4 3 3" xfId="14916"/>
    <cellStyle name="Comma 3 2 2 2 2 4 3 3 2" xfId="14917"/>
    <cellStyle name="Comma 3 2 2 2 2 4 3 4" xfId="14918"/>
    <cellStyle name="Comma 3 2 2 2 2 4 3 5" xfId="14919"/>
    <cellStyle name="Comma 3 2 2 2 2 4 3 6" xfId="14920"/>
    <cellStyle name="Comma 3 2 2 2 2 4 3 7" xfId="41096"/>
    <cellStyle name="Comma 3 2 2 2 2 4 4" xfId="14921"/>
    <cellStyle name="Comma 3 2 2 2 2 4 4 2" xfId="14922"/>
    <cellStyle name="Comma 3 2 2 2 2 4 4 2 2" xfId="14923"/>
    <cellStyle name="Comma 3 2 2 2 2 4 4 3" xfId="14924"/>
    <cellStyle name="Comma 3 2 2 2 2 4 4 4" xfId="14925"/>
    <cellStyle name="Comma 3 2 2 2 2 4 4 5" xfId="14926"/>
    <cellStyle name="Comma 3 2 2 2 2 4 4 6" xfId="41097"/>
    <cellStyle name="Comma 3 2 2 2 2 4 5" xfId="14927"/>
    <cellStyle name="Comma 3 2 2 2 2 4 5 2" xfId="14928"/>
    <cellStyle name="Comma 3 2 2 2 2 4 6" xfId="14929"/>
    <cellStyle name="Comma 3 2 2 2 2 4 7" xfId="14930"/>
    <cellStyle name="Comma 3 2 2 2 2 4 8" xfId="14931"/>
    <cellStyle name="Comma 3 2 2 2 2 4 9" xfId="14932"/>
    <cellStyle name="Comma 3 2 2 2 2 5" xfId="14933"/>
    <cellStyle name="Comma 3 2 2 2 2 5 2" xfId="14934"/>
    <cellStyle name="Comma 3 2 2 2 2 5 2 2" xfId="14935"/>
    <cellStyle name="Comma 3 2 2 2 2 5 2 2 2" xfId="14936"/>
    <cellStyle name="Comma 3 2 2 2 2 5 2 2 2 2" xfId="14937"/>
    <cellStyle name="Comma 3 2 2 2 2 5 2 2 3" xfId="14938"/>
    <cellStyle name="Comma 3 2 2 2 2 5 2 2 4" xfId="14939"/>
    <cellStyle name="Comma 3 2 2 2 2 5 2 2 5" xfId="14940"/>
    <cellStyle name="Comma 3 2 2 2 2 5 2 2 6" xfId="41098"/>
    <cellStyle name="Comma 3 2 2 2 2 5 2 3" xfId="14941"/>
    <cellStyle name="Comma 3 2 2 2 2 5 2 3 2" xfId="14942"/>
    <cellStyle name="Comma 3 2 2 2 2 5 2 4" xfId="14943"/>
    <cellStyle name="Comma 3 2 2 2 2 5 2 5" xfId="14944"/>
    <cellStyle name="Comma 3 2 2 2 2 5 2 6" xfId="14945"/>
    <cellStyle name="Comma 3 2 2 2 2 5 2 7" xfId="41099"/>
    <cellStyle name="Comma 3 2 2 2 2 5 3" xfId="14946"/>
    <cellStyle name="Comma 3 2 2 2 2 5 3 2" xfId="14947"/>
    <cellStyle name="Comma 3 2 2 2 2 5 3 2 2" xfId="14948"/>
    <cellStyle name="Comma 3 2 2 2 2 5 3 3" xfId="14949"/>
    <cellStyle name="Comma 3 2 2 2 2 5 3 4" xfId="14950"/>
    <cellStyle name="Comma 3 2 2 2 2 5 3 5" xfId="14951"/>
    <cellStyle name="Comma 3 2 2 2 2 5 3 6" xfId="41100"/>
    <cellStyle name="Comma 3 2 2 2 2 5 4" xfId="14952"/>
    <cellStyle name="Comma 3 2 2 2 2 5 4 2" xfId="14953"/>
    <cellStyle name="Comma 3 2 2 2 2 5 5" xfId="14954"/>
    <cellStyle name="Comma 3 2 2 2 2 5 6" xfId="14955"/>
    <cellStyle name="Comma 3 2 2 2 2 5 7" xfId="14956"/>
    <cellStyle name="Comma 3 2 2 2 2 5 8" xfId="41101"/>
    <cellStyle name="Comma 3 2 2 2 2 6" xfId="14957"/>
    <cellStyle name="Comma 3 2 2 2 2 6 2" xfId="14958"/>
    <cellStyle name="Comma 3 2 2 2 2 6 2 2" xfId="14959"/>
    <cellStyle name="Comma 3 2 2 2 2 6 2 2 2" xfId="14960"/>
    <cellStyle name="Comma 3 2 2 2 2 6 2 2 2 2" xfId="14961"/>
    <cellStyle name="Comma 3 2 2 2 2 6 2 2 3" xfId="14962"/>
    <cellStyle name="Comma 3 2 2 2 2 6 2 2 4" xfId="14963"/>
    <cellStyle name="Comma 3 2 2 2 2 6 2 2 5" xfId="14964"/>
    <cellStyle name="Comma 3 2 2 2 2 6 2 2 6" xfId="41102"/>
    <cellStyle name="Comma 3 2 2 2 2 6 2 3" xfId="14965"/>
    <cellStyle name="Comma 3 2 2 2 2 6 2 3 2" xfId="14966"/>
    <cellStyle name="Comma 3 2 2 2 2 6 2 4" xfId="14967"/>
    <cellStyle name="Comma 3 2 2 2 2 6 2 5" xfId="14968"/>
    <cellStyle name="Comma 3 2 2 2 2 6 2 6" xfId="14969"/>
    <cellStyle name="Comma 3 2 2 2 2 6 2 7" xfId="41103"/>
    <cellStyle name="Comma 3 2 2 2 2 6 3" xfId="14970"/>
    <cellStyle name="Comma 3 2 2 2 2 6 3 2" xfId="14971"/>
    <cellStyle name="Comma 3 2 2 2 2 6 3 2 2" xfId="14972"/>
    <cellStyle name="Comma 3 2 2 2 2 6 3 3" xfId="14973"/>
    <cellStyle name="Comma 3 2 2 2 2 6 3 4" xfId="14974"/>
    <cellStyle name="Comma 3 2 2 2 2 6 3 5" xfId="14975"/>
    <cellStyle name="Comma 3 2 2 2 2 6 3 6" xfId="41104"/>
    <cellStyle name="Comma 3 2 2 2 2 6 4" xfId="14976"/>
    <cellStyle name="Comma 3 2 2 2 2 6 4 2" xfId="14977"/>
    <cellStyle name="Comma 3 2 2 2 2 6 5" xfId="14978"/>
    <cellStyle name="Comma 3 2 2 2 2 6 6" xfId="14979"/>
    <cellStyle name="Comma 3 2 2 2 2 6 7" xfId="14980"/>
    <cellStyle name="Comma 3 2 2 2 2 6 8" xfId="41105"/>
    <cellStyle name="Comma 3 2 2 2 2 7" xfId="14981"/>
    <cellStyle name="Comma 3 2 2 2 2 7 2" xfId="14982"/>
    <cellStyle name="Comma 3 2 2 2 2 7 2 2" xfId="14983"/>
    <cellStyle name="Comma 3 2 2 2 2 7 2 2 2" xfId="14984"/>
    <cellStyle name="Comma 3 2 2 2 2 7 2 3" xfId="14985"/>
    <cellStyle name="Comma 3 2 2 2 2 7 2 4" xfId="14986"/>
    <cellStyle name="Comma 3 2 2 2 2 7 2 5" xfId="14987"/>
    <cellStyle name="Comma 3 2 2 2 2 7 2 6" xfId="41106"/>
    <cellStyle name="Comma 3 2 2 2 2 7 3" xfId="14988"/>
    <cellStyle name="Comma 3 2 2 2 2 7 3 2" xfId="14989"/>
    <cellStyle name="Comma 3 2 2 2 2 7 4" xfId="14990"/>
    <cellStyle name="Comma 3 2 2 2 2 7 5" xfId="14991"/>
    <cellStyle name="Comma 3 2 2 2 2 7 6" xfId="14992"/>
    <cellStyle name="Comma 3 2 2 2 2 7 7" xfId="41107"/>
    <cellStyle name="Comma 3 2 2 2 2 8" xfId="14993"/>
    <cellStyle name="Comma 3 2 2 2 2 8 2" xfId="14994"/>
    <cellStyle name="Comma 3 2 2 2 2 8 2 2" xfId="14995"/>
    <cellStyle name="Comma 3 2 2 2 2 8 2 2 2" xfId="14996"/>
    <cellStyle name="Comma 3 2 2 2 2 8 2 3" xfId="14997"/>
    <cellStyle name="Comma 3 2 2 2 2 8 2 4" xfId="14998"/>
    <cellStyle name="Comma 3 2 2 2 2 8 2 5" xfId="14999"/>
    <cellStyle name="Comma 3 2 2 2 2 8 2 6" xfId="41108"/>
    <cellStyle name="Comma 3 2 2 2 2 8 3" xfId="15000"/>
    <cellStyle name="Comma 3 2 2 2 2 8 3 2" xfId="15001"/>
    <cellStyle name="Comma 3 2 2 2 2 8 4" xfId="15002"/>
    <cellStyle name="Comma 3 2 2 2 2 8 5" xfId="15003"/>
    <cellStyle name="Comma 3 2 2 2 2 8 6" xfId="15004"/>
    <cellStyle name="Comma 3 2 2 2 2 8 7" xfId="41109"/>
    <cellStyle name="Comma 3 2 2 2 2 9" xfId="15005"/>
    <cellStyle name="Comma 3 2 2 2 2 9 2" xfId="15006"/>
    <cellStyle name="Comma 3 2 2 2 2 9 2 2" xfId="15007"/>
    <cellStyle name="Comma 3 2 2 2 2 9 3" xfId="15008"/>
    <cellStyle name="Comma 3 2 2 2 2 9 4" xfId="15009"/>
    <cellStyle name="Comma 3 2 2 2 2 9 5" xfId="15010"/>
    <cellStyle name="Comma 3 2 2 2 2 9 6" xfId="41110"/>
    <cellStyle name="Comma 3 2 2 2 3" xfId="15011"/>
    <cellStyle name="Comma 3 2 2 2 3 10" xfId="15012"/>
    <cellStyle name="Comma 3 2 2 2 3 10 2" xfId="15013"/>
    <cellStyle name="Comma 3 2 2 2 3 10 2 2" xfId="15014"/>
    <cellStyle name="Comma 3 2 2 2 3 10 3" xfId="15015"/>
    <cellStyle name="Comma 3 2 2 2 3 10 4" xfId="15016"/>
    <cellStyle name="Comma 3 2 2 2 3 10 5" xfId="15017"/>
    <cellStyle name="Comma 3 2 2 2 3 10 6" xfId="41111"/>
    <cellStyle name="Comma 3 2 2 2 3 11" xfId="15018"/>
    <cellStyle name="Comma 3 2 2 2 3 11 2" xfId="15019"/>
    <cellStyle name="Comma 3 2 2 2 3 12" xfId="15020"/>
    <cellStyle name="Comma 3 2 2 2 3 12 2" xfId="15021"/>
    <cellStyle name="Comma 3 2 2 2 3 13" xfId="15022"/>
    <cellStyle name="Comma 3 2 2 2 3 14" xfId="15023"/>
    <cellStyle name="Comma 3 2 2 2 3 15" xfId="15024"/>
    <cellStyle name="Comma 3 2 2 2 3 16" xfId="15025"/>
    <cellStyle name="Comma 3 2 2 2 3 2" xfId="15026"/>
    <cellStyle name="Comma 3 2 2 2 3 2 10" xfId="15027"/>
    <cellStyle name="Comma 3 2 2 2 3 2 2" xfId="15028"/>
    <cellStyle name="Comma 3 2 2 2 3 2 2 2" xfId="15029"/>
    <cellStyle name="Comma 3 2 2 2 3 2 2 2 2" xfId="15030"/>
    <cellStyle name="Comma 3 2 2 2 3 2 2 2 2 2" xfId="15031"/>
    <cellStyle name="Comma 3 2 2 2 3 2 2 2 2 2 2" xfId="15032"/>
    <cellStyle name="Comma 3 2 2 2 3 2 2 2 2 3" xfId="15033"/>
    <cellStyle name="Comma 3 2 2 2 3 2 2 2 2 4" xfId="15034"/>
    <cellStyle name="Comma 3 2 2 2 3 2 2 2 2 5" xfId="15035"/>
    <cellStyle name="Comma 3 2 2 2 3 2 2 2 2 6" xfId="41112"/>
    <cellStyle name="Comma 3 2 2 2 3 2 2 2 3" xfId="15036"/>
    <cellStyle name="Comma 3 2 2 2 3 2 2 2 3 2" xfId="15037"/>
    <cellStyle name="Comma 3 2 2 2 3 2 2 2 4" xfId="15038"/>
    <cellStyle name="Comma 3 2 2 2 3 2 2 2 5" xfId="15039"/>
    <cellStyle name="Comma 3 2 2 2 3 2 2 2 6" xfId="15040"/>
    <cellStyle name="Comma 3 2 2 2 3 2 2 2 7" xfId="41113"/>
    <cellStyle name="Comma 3 2 2 2 3 2 2 3" xfId="15041"/>
    <cellStyle name="Comma 3 2 2 2 3 2 2 3 2" xfId="15042"/>
    <cellStyle name="Comma 3 2 2 2 3 2 2 3 2 2" xfId="15043"/>
    <cellStyle name="Comma 3 2 2 2 3 2 2 3 3" xfId="15044"/>
    <cellStyle name="Comma 3 2 2 2 3 2 2 3 4" xfId="15045"/>
    <cellStyle name="Comma 3 2 2 2 3 2 2 3 5" xfId="15046"/>
    <cellStyle name="Comma 3 2 2 2 3 2 2 3 6" xfId="41114"/>
    <cellStyle name="Comma 3 2 2 2 3 2 2 4" xfId="15047"/>
    <cellStyle name="Comma 3 2 2 2 3 2 2 4 2" xfId="15048"/>
    <cellStyle name="Comma 3 2 2 2 3 2 2 5" xfId="15049"/>
    <cellStyle name="Comma 3 2 2 2 3 2 2 6" xfId="15050"/>
    <cellStyle name="Comma 3 2 2 2 3 2 2 7" xfId="15051"/>
    <cellStyle name="Comma 3 2 2 2 3 2 2 8" xfId="41115"/>
    <cellStyle name="Comma 3 2 2 2 3 2 3" xfId="15052"/>
    <cellStyle name="Comma 3 2 2 2 3 2 3 2" xfId="15053"/>
    <cellStyle name="Comma 3 2 2 2 3 2 3 2 2" xfId="15054"/>
    <cellStyle name="Comma 3 2 2 2 3 2 3 2 2 2" xfId="15055"/>
    <cellStyle name="Comma 3 2 2 2 3 2 3 2 3" xfId="15056"/>
    <cellStyle name="Comma 3 2 2 2 3 2 3 2 4" xfId="15057"/>
    <cellStyle name="Comma 3 2 2 2 3 2 3 2 5" xfId="15058"/>
    <cellStyle name="Comma 3 2 2 2 3 2 3 2 6" xfId="41116"/>
    <cellStyle name="Comma 3 2 2 2 3 2 3 3" xfId="15059"/>
    <cellStyle name="Comma 3 2 2 2 3 2 3 3 2" xfId="15060"/>
    <cellStyle name="Comma 3 2 2 2 3 2 3 4" xfId="15061"/>
    <cellStyle name="Comma 3 2 2 2 3 2 3 5" xfId="15062"/>
    <cellStyle name="Comma 3 2 2 2 3 2 3 6" xfId="15063"/>
    <cellStyle name="Comma 3 2 2 2 3 2 3 7" xfId="41117"/>
    <cellStyle name="Comma 3 2 2 2 3 2 4" xfId="15064"/>
    <cellStyle name="Comma 3 2 2 2 3 2 4 2" xfId="15065"/>
    <cellStyle name="Comma 3 2 2 2 3 2 4 2 2" xfId="15066"/>
    <cellStyle name="Comma 3 2 2 2 3 2 4 3" xfId="15067"/>
    <cellStyle name="Comma 3 2 2 2 3 2 4 4" xfId="15068"/>
    <cellStyle name="Comma 3 2 2 2 3 2 4 5" xfId="15069"/>
    <cellStyle name="Comma 3 2 2 2 3 2 4 6" xfId="41118"/>
    <cellStyle name="Comma 3 2 2 2 3 2 5" xfId="15070"/>
    <cellStyle name="Comma 3 2 2 2 3 2 5 2" xfId="15071"/>
    <cellStyle name="Comma 3 2 2 2 3 2 6" xfId="15072"/>
    <cellStyle name="Comma 3 2 2 2 3 2 6 2" xfId="15073"/>
    <cellStyle name="Comma 3 2 2 2 3 2 7" xfId="15074"/>
    <cellStyle name="Comma 3 2 2 2 3 2 8" xfId="15075"/>
    <cellStyle name="Comma 3 2 2 2 3 2 9" xfId="15076"/>
    <cellStyle name="Comma 3 2 2 2 3 3" xfId="15077"/>
    <cellStyle name="Comma 3 2 2 2 3 3 2" xfId="15078"/>
    <cellStyle name="Comma 3 2 2 2 3 3 2 2" xfId="15079"/>
    <cellStyle name="Comma 3 2 2 2 3 3 2 2 2" xfId="15080"/>
    <cellStyle name="Comma 3 2 2 2 3 3 2 2 2 2" xfId="15081"/>
    <cellStyle name="Comma 3 2 2 2 3 3 2 2 2 2 2" xfId="15082"/>
    <cellStyle name="Comma 3 2 2 2 3 3 2 2 2 3" xfId="15083"/>
    <cellStyle name="Comma 3 2 2 2 3 3 2 2 2 4" xfId="15084"/>
    <cellStyle name="Comma 3 2 2 2 3 3 2 2 2 5" xfId="15085"/>
    <cellStyle name="Comma 3 2 2 2 3 3 2 2 2 6" xfId="41119"/>
    <cellStyle name="Comma 3 2 2 2 3 3 2 2 3" xfId="15086"/>
    <cellStyle name="Comma 3 2 2 2 3 3 2 2 3 2" xfId="15087"/>
    <cellStyle name="Comma 3 2 2 2 3 3 2 2 4" xfId="15088"/>
    <cellStyle name="Comma 3 2 2 2 3 3 2 2 5" xfId="15089"/>
    <cellStyle name="Comma 3 2 2 2 3 3 2 2 6" xfId="15090"/>
    <cellStyle name="Comma 3 2 2 2 3 3 2 2 7" xfId="41120"/>
    <cellStyle name="Comma 3 2 2 2 3 3 2 3" xfId="15091"/>
    <cellStyle name="Comma 3 2 2 2 3 3 2 3 2" xfId="15092"/>
    <cellStyle name="Comma 3 2 2 2 3 3 2 3 2 2" xfId="15093"/>
    <cellStyle name="Comma 3 2 2 2 3 3 2 3 3" xfId="15094"/>
    <cellStyle name="Comma 3 2 2 2 3 3 2 3 4" xfId="15095"/>
    <cellStyle name="Comma 3 2 2 2 3 3 2 3 5" xfId="15096"/>
    <cellStyle name="Comma 3 2 2 2 3 3 2 3 6" xfId="41121"/>
    <cellStyle name="Comma 3 2 2 2 3 3 2 4" xfId="15097"/>
    <cellStyle name="Comma 3 2 2 2 3 3 2 4 2" xfId="15098"/>
    <cellStyle name="Comma 3 2 2 2 3 3 2 5" xfId="15099"/>
    <cellStyle name="Comma 3 2 2 2 3 3 2 6" xfId="15100"/>
    <cellStyle name="Comma 3 2 2 2 3 3 2 7" xfId="15101"/>
    <cellStyle name="Comma 3 2 2 2 3 3 2 8" xfId="41122"/>
    <cellStyle name="Comma 3 2 2 2 3 3 3" xfId="15102"/>
    <cellStyle name="Comma 3 2 2 2 3 3 3 2" xfId="15103"/>
    <cellStyle name="Comma 3 2 2 2 3 3 3 2 2" xfId="15104"/>
    <cellStyle name="Comma 3 2 2 2 3 3 3 2 2 2" xfId="15105"/>
    <cellStyle name="Comma 3 2 2 2 3 3 3 2 3" xfId="15106"/>
    <cellStyle name="Comma 3 2 2 2 3 3 3 2 4" xfId="15107"/>
    <cellStyle name="Comma 3 2 2 2 3 3 3 2 5" xfId="15108"/>
    <cellStyle name="Comma 3 2 2 2 3 3 3 2 6" xfId="41123"/>
    <cellStyle name="Comma 3 2 2 2 3 3 3 3" xfId="15109"/>
    <cellStyle name="Comma 3 2 2 2 3 3 3 3 2" xfId="15110"/>
    <cellStyle name="Comma 3 2 2 2 3 3 3 4" xfId="15111"/>
    <cellStyle name="Comma 3 2 2 2 3 3 3 5" xfId="15112"/>
    <cellStyle name="Comma 3 2 2 2 3 3 3 6" xfId="15113"/>
    <cellStyle name="Comma 3 2 2 2 3 3 3 7" xfId="41124"/>
    <cellStyle name="Comma 3 2 2 2 3 3 4" xfId="15114"/>
    <cellStyle name="Comma 3 2 2 2 3 3 4 2" xfId="15115"/>
    <cellStyle name="Comma 3 2 2 2 3 3 4 2 2" xfId="15116"/>
    <cellStyle name="Comma 3 2 2 2 3 3 4 3" xfId="15117"/>
    <cellStyle name="Comma 3 2 2 2 3 3 4 4" xfId="15118"/>
    <cellStyle name="Comma 3 2 2 2 3 3 4 5" xfId="15119"/>
    <cellStyle name="Comma 3 2 2 2 3 3 4 6" xfId="41125"/>
    <cellStyle name="Comma 3 2 2 2 3 3 5" xfId="15120"/>
    <cellStyle name="Comma 3 2 2 2 3 3 5 2" xfId="15121"/>
    <cellStyle name="Comma 3 2 2 2 3 3 6" xfId="15122"/>
    <cellStyle name="Comma 3 2 2 2 3 3 7" xfId="15123"/>
    <cellStyle name="Comma 3 2 2 2 3 3 8" xfId="15124"/>
    <cellStyle name="Comma 3 2 2 2 3 3 9" xfId="41126"/>
    <cellStyle name="Comma 3 2 2 2 3 4" xfId="15125"/>
    <cellStyle name="Comma 3 2 2 2 3 4 2" xfId="15126"/>
    <cellStyle name="Comma 3 2 2 2 3 4 2 2" xfId="15127"/>
    <cellStyle name="Comma 3 2 2 2 3 4 2 2 2" xfId="15128"/>
    <cellStyle name="Comma 3 2 2 2 3 4 2 2 2 2" xfId="15129"/>
    <cellStyle name="Comma 3 2 2 2 3 4 2 2 3" xfId="15130"/>
    <cellStyle name="Comma 3 2 2 2 3 4 2 2 4" xfId="15131"/>
    <cellStyle name="Comma 3 2 2 2 3 4 2 2 5" xfId="15132"/>
    <cellStyle name="Comma 3 2 2 2 3 4 2 2 6" xfId="41127"/>
    <cellStyle name="Comma 3 2 2 2 3 4 2 3" xfId="15133"/>
    <cellStyle name="Comma 3 2 2 2 3 4 2 3 2" xfId="15134"/>
    <cellStyle name="Comma 3 2 2 2 3 4 2 4" xfId="15135"/>
    <cellStyle name="Comma 3 2 2 2 3 4 2 5" xfId="15136"/>
    <cellStyle name="Comma 3 2 2 2 3 4 2 6" xfId="15137"/>
    <cellStyle name="Comma 3 2 2 2 3 4 2 7" xfId="41128"/>
    <cellStyle name="Comma 3 2 2 2 3 4 3" xfId="15138"/>
    <cellStyle name="Comma 3 2 2 2 3 4 3 2" xfId="15139"/>
    <cellStyle name="Comma 3 2 2 2 3 4 3 2 2" xfId="15140"/>
    <cellStyle name="Comma 3 2 2 2 3 4 3 3" xfId="15141"/>
    <cellStyle name="Comma 3 2 2 2 3 4 3 4" xfId="15142"/>
    <cellStyle name="Comma 3 2 2 2 3 4 3 5" xfId="15143"/>
    <cellStyle name="Comma 3 2 2 2 3 4 3 6" xfId="41129"/>
    <cellStyle name="Comma 3 2 2 2 3 4 4" xfId="15144"/>
    <cellStyle name="Comma 3 2 2 2 3 4 4 2" xfId="15145"/>
    <cellStyle name="Comma 3 2 2 2 3 4 5" xfId="15146"/>
    <cellStyle name="Comma 3 2 2 2 3 4 6" xfId="15147"/>
    <cellStyle name="Comma 3 2 2 2 3 4 7" xfId="15148"/>
    <cellStyle name="Comma 3 2 2 2 3 4 8" xfId="41130"/>
    <cellStyle name="Comma 3 2 2 2 3 5" xfId="15149"/>
    <cellStyle name="Comma 3 2 2 2 3 5 2" xfId="15150"/>
    <cellStyle name="Comma 3 2 2 2 3 5 2 2" xfId="15151"/>
    <cellStyle name="Comma 3 2 2 2 3 5 2 2 2" xfId="15152"/>
    <cellStyle name="Comma 3 2 2 2 3 5 2 2 2 2" xfId="15153"/>
    <cellStyle name="Comma 3 2 2 2 3 5 2 2 3" xfId="15154"/>
    <cellStyle name="Comma 3 2 2 2 3 5 2 2 4" xfId="15155"/>
    <cellStyle name="Comma 3 2 2 2 3 5 2 2 5" xfId="15156"/>
    <cellStyle name="Comma 3 2 2 2 3 5 2 2 6" xfId="41131"/>
    <cellStyle name="Comma 3 2 2 2 3 5 2 3" xfId="15157"/>
    <cellStyle name="Comma 3 2 2 2 3 5 2 3 2" xfId="15158"/>
    <cellStyle name="Comma 3 2 2 2 3 5 2 4" xfId="15159"/>
    <cellStyle name="Comma 3 2 2 2 3 5 2 5" xfId="15160"/>
    <cellStyle name="Comma 3 2 2 2 3 5 2 6" xfId="15161"/>
    <cellStyle name="Comma 3 2 2 2 3 5 2 7" xfId="41132"/>
    <cellStyle name="Comma 3 2 2 2 3 5 3" xfId="15162"/>
    <cellStyle name="Comma 3 2 2 2 3 5 3 2" xfId="15163"/>
    <cellStyle name="Comma 3 2 2 2 3 5 3 2 2" xfId="15164"/>
    <cellStyle name="Comma 3 2 2 2 3 5 3 3" xfId="15165"/>
    <cellStyle name="Comma 3 2 2 2 3 5 3 4" xfId="15166"/>
    <cellStyle name="Comma 3 2 2 2 3 5 3 5" xfId="15167"/>
    <cellStyle name="Comma 3 2 2 2 3 5 3 6" xfId="41133"/>
    <cellStyle name="Comma 3 2 2 2 3 5 4" xfId="15168"/>
    <cellStyle name="Comma 3 2 2 2 3 5 4 2" xfId="15169"/>
    <cellStyle name="Comma 3 2 2 2 3 5 5" xfId="15170"/>
    <cellStyle name="Comma 3 2 2 2 3 5 6" xfId="15171"/>
    <cellStyle name="Comma 3 2 2 2 3 5 7" xfId="15172"/>
    <cellStyle name="Comma 3 2 2 2 3 5 8" xfId="41134"/>
    <cellStyle name="Comma 3 2 2 2 3 6" xfId="15173"/>
    <cellStyle name="Comma 3 2 2 2 3 6 2" xfId="15174"/>
    <cellStyle name="Comma 3 2 2 2 3 6 2 2" xfId="15175"/>
    <cellStyle name="Comma 3 2 2 2 3 6 2 2 2" xfId="15176"/>
    <cellStyle name="Comma 3 2 2 2 3 6 2 3" xfId="15177"/>
    <cellStyle name="Comma 3 2 2 2 3 6 2 4" xfId="15178"/>
    <cellStyle name="Comma 3 2 2 2 3 6 2 5" xfId="15179"/>
    <cellStyle name="Comma 3 2 2 2 3 6 2 6" xfId="41135"/>
    <cellStyle name="Comma 3 2 2 2 3 6 3" xfId="15180"/>
    <cellStyle name="Comma 3 2 2 2 3 6 3 2" xfId="15181"/>
    <cellStyle name="Comma 3 2 2 2 3 6 4" xfId="15182"/>
    <cellStyle name="Comma 3 2 2 2 3 6 5" xfId="15183"/>
    <cellStyle name="Comma 3 2 2 2 3 6 6" xfId="15184"/>
    <cellStyle name="Comma 3 2 2 2 3 6 7" xfId="41136"/>
    <cellStyle name="Comma 3 2 2 2 3 7" xfId="15185"/>
    <cellStyle name="Comma 3 2 2 2 3 7 2" xfId="15186"/>
    <cellStyle name="Comma 3 2 2 2 3 7 2 2" xfId="15187"/>
    <cellStyle name="Comma 3 2 2 2 3 7 2 2 2" xfId="15188"/>
    <cellStyle name="Comma 3 2 2 2 3 7 2 3" xfId="15189"/>
    <cellStyle name="Comma 3 2 2 2 3 7 2 4" xfId="15190"/>
    <cellStyle name="Comma 3 2 2 2 3 7 2 5" xfId="15191"/>
    <cellStyle name="Comma 3 2 2 2 3 7 2 6" xfId="41137"/>
    <cellStyle name="Comma 3 2 2 2 3 7 3" xfId="15192"/>
    <cellStyle name="Comma 3 2 2 2 3 7 3 2" xfId="15193"/>
    <cellStyle name="Comma 3 2 2 2 3 7 4" xfId="15194"/>
    <cellStyle name="Comma 3 2 2 2 3 7 5" xfId="15195"/>
    <cellStyle name="Comma 3 2 2 2 3 7 6" xfId="15196"/>
    <cellStyle name="Comma 3 2 2 2 3 7 7" xfId="41138"/>
    <cellStyle name="Comma 3 2 2 2 3 8" xfId="15197"/>
    <cellStyle name="Comma 3 2 2 2 3 8 2" xfId="15198"/>
    <cellStyle name="Comma 3 2 2 2 3 8 2 2" xfId="15199"/>
    <cellStyle name="Comma 3 2 2 2 3 8 3" xfId="15200"/>
    <cellStyle name="Comma 3 2 2 2 3 8 4" xfId="15201"/>
    <cellStyle name="Comma 3 2 2 2 3 8 5" xfId="15202"/>
    <cellStyle name="Comma 3 2 2 2 3 8 6" xfId="41139"/>
    <cellStyle name="Comma 3 2 2 2 3 9" xfId="15203"/>
    <cellStyle name="Comma 3 2 2 2 3 9 2" xfId="15204"/>
    <cellStyle name="Comma 3 2 2 2 3 9 2 2" xfId="15205"/>
    <cellStyle name="Comma 3 2 2 2 3 9 3" xfId="15206"/>
    <cellStyle name="Comma 3 2 2 2 3 9 4" xfId="15207"/>
    <cellStyle name="Comma 3 2 2 2 3 9 5" xfId="15208"/>
    <cellStyle name="Comma 3 2 2 2 3 9 6" xfId="41140"/>
    <cellStyle name="Comma 3 2 2 2 4" xfId="15209"/>
    <cellStyle name="Comma 3 2 2 2 4 10" xfId="15210"/>
    <cellStyle name="Comma 3 2 2 2 4 2" xfId="15211"/>
    <cellStyle name="Comma 3 2 2 2 4 2 2" xfId="15212"/>
    <cellStyle name="Comma 3 2 2 2 4 2 2 2" xfId="15213"/>
    <cellStyle name="Comma 3 2 2 2 4 2 2 2 2" xfId="15214"/>
    <cellStyle name="Comma 3 2 2 2 4 2 2 2 2 2" xfId="15215"/>
    <cellStyle name="Comma 3 2 2 2 4 2 2 2 3" xfId="15216"/>
    <cellStyle name="Comma 3 2 2 2 4 2 2 2 4" xfId="15217"/>
    <cellStyle name="Comma 3 2 2 2 4 2 2 2 5" xfId="15218"/>
    <cellStyle name="Comma 3 2 2 2 4 2 2 2 6" xfId="41141"/>
    <cellStyle name="Comma 3 2 2 2 4 2 2 3" xfId="15219"/>
    <cellStyle name="Comma 3 2 2 2 4 2 2 3 2" xfId="15220"/>
    <cellStyle name="Comma 3 2 2 2 4 2 2 4" xfId="15221"/>
    <cellStyle name="Comma 3 2 2 2 4 2 2 5" xfId="15222"/>
    <cellStyle name="Comma 3 2 2 2 4 2 2 6" xfId="15223"/>
    <cellStyle name="Comma 3 2 2 2 4 2 2 7" xfId="41142"/>
    <cellStyle name="Comma 3 2 2 2 4 2 3" xfId="15224"/>
    <cellStyle name="Comma 3 2 2 2 4 2 3 2" xfId="15225"/>
    <cellStyle name="Comma 3 2 2 2 4 2 3 2 2" xfId="15226"/>
    <cellStyle name="Comma 3 2 2 2 4 2 3 3" xfId="15227"/>
    <cellStyle name="Comma 3 2 2 2 4 2 3 4" xfId="15228"/>
    <cellStyle name="Comma 3 2 2 2 4 2 3 5" xfId="15229"/>
    <cellStyle name="Comma 3 2 2 2 4 2 3 6" xfId="41143"/>
    <cellStyle name="Comma 3 2 2 2 4 2 4" xfId="15230"/>
    <cellStyle name="Comma 3 2 2 2 4 2 4 2" xfId="15231"/>
    <cellStyle name="Comma 3 2 2 2 4 2 5" xfId="15232"/>
    <cellStyle name="Comma 3 2 2 2 4 2 6" xfId="15233"/>
    <cellStyle name="Comma 3 2 2 2 4 2 7" xfId="15234"/>
    <cellStyle name="Comma 3 2 2 2 4 2 8" xfId="41144"/>
    <cellStyle name="Comma 3 2 2 2 4 3" xfId="15235"/>
    <cellStyle name="Comma 3 2 2 2 4 3 2" xfId="15236"/>
    <cellStyle name="Comma 3 2 2 2 4 3 2 2" xfId="15237"/>
    <cellStyle name="Comma 3 2 2 2 4 3 2 2 2" xfId="15238"/>
    <cellStyle name="Comma 3 2 2 2 4 3 2 3" xfId="15239"/>
    <cellStyle name="Comma 3 2 2 2 4 3 2 4" xfId="15240"/>
    <cellStyle name="Comma 3 2 2 2 4 3 2 5" xfId="15241"/>
    <cellStyle name="Comma 3 2 2 2 4 3 2 6" xfId="41145"/>
    <cellStyle name="Comma 3 2 2 2 4 3 3" xfId="15242"/>
    <cellStyle name="Comma 3 2 2 2 4 3 3 2" xfId="15243"/>
    <cellStyle name="Comma 3 2 2 2 4 3 4" xfId="15244"/>
    <cellStyle name="Comma 3 2 2 2 4 3 5" xfId="15245"/>
    <cellStyle name="Comma 3 2 2 2 4 3 6" xfId="15246"/>
    <cellStyle name="Comma 3 2 2 2 4 3 7" xfId="41146"/>
    <cellStyle name="Comma 3 2 2 2 4 4" xfId="15247"/>
    <cellStyle name="Comma 3 2 2 2 4 4 2" xfId="15248"/>
    <cellStyle name="Comma 3 2 2 2 4 4 2 2" xfId="15249"/>
    <cellStyle name="Comma 3 2 2 2 4 4 3" xfId="15250"/>
    <cellStyle name="Comma 3 2 2 2 4 4 4" xfId="15251"/>
    <cellStyle name="Comma 3 2 2 2 4 4 5" xfId="15252"/>
    <cellStyle name="Comma 3 2 2 2 4 4 6" xfId="41147"/>
    <cellStyle name="Comma 3 2 2 2 4 5" xfId="15253"/>
    <cellStyle name="Comma 3 2 2 2 4 5 2" xfId="15254"/>
    <cellStyle name="Comma 3 2 2 2 4 6" xfId="15255"/>
    <cellStyle name="Comma 3 2 2 2 4 6 2" xfId="15256"/>
    <cellStyle name="Comma 3 2 2 2 4 7" xfId="15257"/>
    <cellStyle name="Comma 3 2 2 2 4 8" xfId="15258"/>
    <cellStyle name="Comma 3 2 2 2 4 9" xfId="15259"/>
    <cellStyle name="Comma 3 2 2 2 5" xfId="15260"/>
    <cellStyle name="Comma 3 2 2 2 5 2" xfId="15261"/>
    <cellStyle name="Comma 3 2 2 2 5 2 2" xfId="15262"/>
    <cellStyle name="Comma 3 2 2 2 5 2 2 2" xfId="15263"/>
    <cellStyle name="Comma 3 2 2 2 5 2 2 2 2" xfId="15264"/>
    <cellStyle name="Comma 3 2 2 2 5 2 2 2 2 2" xfId="15265"/>
    <cellStyle name="Comma 3 2 2 2 5 2 2 2 3" xfId="15266"/>
    <cellStyle name="Comma 3 2 2 2 5 2 2 2 4" xfId="15267"/>
    <cellStyle name="Comma 3 2 2 2 5 2 2 2 5" xfId="15268"/>
    <cellStyle name="Comma 3 2 2 2 5 2 2 2 6" xfId="41148"/>
    <cellStyle name="Comma 3 2 2 2 5 2 2 3" xfId="15269"/>
    <cellStyle name="Comma 3 2 2 2 5 2 2 3 2" xfId="15270"/>
    <cellStyle name="Comma 3 2 2 2 5 2 2 4" xfId="15271"/>
    <cellStyle name="Comma 3 2 2 2 5 2 2 5" xfId="15272"/>
    <cellStyle name="Comma 3 2 2 2 5 2 2 6" xfId="15273"/>
    <cellStyle name="Comma 3 2 2 2 5 2 2 7" xfId="41149"/>
    <cellStyle name="Comma 3 2 2 2 5 2 3" xfId="15274"/>
    <cellStyle name="Comma 3 2 2 2 5 2 3 2" xfId="15275"/>
    <cellStyle name="Comma 3 2 2 2 5 2 3 2 2" xfId="15276"/>
    <cellStyle name="Comma 3 2 2 2 5 2 3 3" xfId="15277"/>
    <cellStyle name="Comma 3 2 2 2 5 2 3 4" xfId="15278"/>
    <cellStyle name="Comma 3 2 2 2 5 2 3 5" xfId="15279"/>
    <cellStyle name="Comma 3 2 2 2 5 2 3 6" xfId="41150"/>
    <cellStyle name="Comma 3 2 2 2 5 2 4" xfId="15280"/>
    <cellStyle name="Comma 3 2 2 2 5 2 4 2" xfId="15281"/>
    <cellStyle name="Comma 3 2 2 2 5 2 5" xfId="15282"/>
    <cellStyle name="Comma 3 2 2 2 5 2 6" xfId="15283"/>
    <cellStyle name="Comma 3 2 2 2 5 2 7" xfId="15284"/>
    <cellStyle name="Comma 3 2 2 2 5 2 8" xfId="41151"/>
    <cellStyle name="Comma 3 2 2 2 5 3" xfId="15285"/>
    <cellStyle name="Comma 3 2 2 2 5 3 2" xfId="15286"/>
    <cellStyle name="Comma 3 2 2 2 5 3 2 2" xfId="15287"/>
    <cellStyle name="Comma 3 2 2 2 5 3 2 2 2" xfId="15288"/>
    <cellStyle name="Comma 3 2 2 2 5 3 2 3" xfId="15289"/>
    <cellStyle name="Comma 3 2 2 2 5 3 2 4" xfId="15290"/>
    <cellStyle name="Comma 3 2 2 2 5 3 2 5" xfId="15291"/>
    <cellStyle name="Comma 3 2 2 2 5 3 2 6" xfId="41152"/>
    <cellStyle name="Comma 3 2 2 2 5 3 3" xfId="15292"/>
    <cellStyle name="Comma 3 2 2 2 5 3 3 2" xfId="15293"/>
    <cellStyle name="Comma 3 2 2 2 5 3 4" xfId="15294"/>
    <cellStyle name="Comma 3 2 2 2 5 3 5" xfId="15295"/>
    <cellStyle name="Comma 3 2 2 2 5 3 6" xfId="15296"/>
    <cellStyle name="Comma 3 2 2 2 5 3 7" xfId="41153"/>
    <cellStyle name="Comma 3 2 2 2 5 4" xfId="15297"/>
    <cellStyle name="Comma 3 2 2 2 5 4 2" xfId="15298"/>
    <cellStyle name="Comma 3 2 2 2 5 4 2 2" xfId="15299"/>
    <cellStyle name="Comma 3 2 2 2 5 4 3" xfId="15300"/>
    <cellStyle name="Comma 3 2 2 2 5 4 4" xfId="15301"/>
    <cellStyle name="Comma 3 2 2 2 5 4 5" xfId="15302"/>
    <cellStyle name="Comma 3 2 2 2 5 4 6" xfId="41154"/>
    <cellStyle name="Comma 3 2 2 2 5 5" xfId="15303"/>
    <cellStyle name="Comma 3 2 2 2 5 5 2" xfId="15304"/>
    <cellStyle name="Comma 3 2 2 2 5 6" xfId="15305"/>
    <cellStyle name="Comma 3 2 2 2 5 7" xfId="15306"/>
    <cellStyle name="Comma 3 2 2 2 5 8" xfId="15307"/>
    <cellStyle name="Comma 3 2 2 2 5 9" xfId="15308"/>
    <cellStyle name="Comma 3 2 2 2 6" xfId="15309"/>
    <cellStyle name="Comma 3 2 2 2 6 2" xfId="15310"/>
    <cellStyle name="Comma 3 2 2 2 6 2 2" xfId="15311"/>
    <cellStyle name="Comma 3 2 2 2 6 2 2 2" xfId="15312"/>
    <cellStyle name="Comma 3 2 2 2 6 2 2 2 2" xfId="15313"/>
    <cellStyle name="Comma 3 2 2 2 6 2 2 3" xfId="15314"/>
    <cellStyle name="Comma 3 2 2 2 6 2 2 4" xfId="15315"/>
    <cellStyle name="Comma 3 2 2 2 6 2 2 5" xfId="15316"/>
    <cellStyle name="Comma 3 2 2 2 6 2 2 6" xfId="41155"/>
    <cellStyle name="Comma 3 2 2 2 6 2 3" xfId="15317"/>
    <cellStyle name="Comma 3 2 2 2 6 2 3 2" xfId="15318"/>
    <cellStyle name="Comma 3 2 2 2 6 2 4" xfId="15319"/>
    <cellStyle name="Comma 3 2 2 2 6 2 5" xfId="15320"/>
    <cellStyle name="Comma 3 2 2 2 6 2 6" xfId="15321"/>
    <cellStyle name="Comma 3 2 2 2 6 2 7" xfId="41156"/>
    <cellStyle name="Comma 3 2 2 2 6 3" xfId="15322"/>
    <cellStyle name="Comma 3 2 2 2 6 3 2" xfId="15323"/>
    <cellStyle name="Comma 3 2 2 2 6 3 2 2" xfId="15324"/>
    <cellStyle name="Comma 3 2 2 2 6 3 3" xfId="15325"/>
    <cellStyle name="Comma 3 2 2 2 6 3 4" xfId="15326"/>
    <cellStyle name="Comma 3 2 2 2 6 3 5" xfId="15327"/>
    <cellStyle name="Comma 3 2 2 2 6 3 6" xfId="41157"/>
    <cellStyle name="Comma 3 2 2 2 6 4" xfId="15328"/>
    <cellStyle name="Comma 3 2 2 2 6 4 2" xfId="15329"/>
    <cellStyle name="Comma 3 2 2 2 6 5" xfId="15330"/>
    <cellStyle name="Comma 3 2 2 2 6 6" xfId="15331"/>
    <cellStyle name="Comma 3 2 2 2 6 7" xfId="15332"/>
    <cellStyle name="Comma 3 2 2 2 6 8" xfId="41158"/>
    <cellStyle name="Comma 3 2 2 2 7" xfId="15333"/>
    <cellStyle name="Comma 3 2 2 2 7 2" xfId="15334"/>
    <cellStyle name="Comma 3 2 2 2 7 2 2" xfId="15335"/>
    <cellStyle name="Comma 3 2 2 2 7 2 2 2" xfId="15336"/>
    <cellStyle name="Comma 3 2 2 2 7 2 2 2 2" xfId="15337"/>
    <cellStyle name="Comma 3 2 2 2 7 2 2 3" xfId="15338"/>
    <cellStyle name="Comma 3 2 2 2 7 2 2 4" xfId="15339"/>
    <cellStyle name="Comma 3 2 2 2 7 2 2 5" xfId="15340"/>
    <cellStyle name="Comma 3 2 2 2 7 2 2 6" xfId="41159"/>
    <cellStyle name="Comma 3 2 2 2 7 2 3" xfId="15341"/>
    <cellStyle name="Comma 3 2 2 2 7 2 3 2" xfId="15342"/>
    <cellStyle name="Comma 3 2 2 2 7 2 4" xfId="15343"/>
    <cellStyle name="Comma 3 2 2 2 7 2 5" xfId="15344"/>
    <cellStyle name="Comma 3 2 2 2 7 2 6" xfId="15345"/>
    <cellStyle name="Comma 3 2 2 2 7 2 7" xfId="41160"/>
    <cellStyle name="Comma 3 2 2 2 7 3" xfId="15346"/>
    <cellStyle name="Comma 3 2 2 2 7 3 2" xfId="15347"/>
    <cellStyle name="Comma 3 2 2 2 7 3 2 2" xfId="15348"/>
    <cellStyle name="Comma 3 2 2 2 7 3 3" xfId="15349"/>
    <cellStyle name="Comma 3 2 2 2 7 3 4" xfId="15350"/>
    <cellStyle name="Comma 3 2 2 2 7 3 5" xfId="15351"/>
    <cellStyle name="Comma 3 2 2 2 7 3 6" xfId="41161"/>
    <cellStyle name="Comma 3 2 2 2 7 4" xfId="15352"/>
    <cellStyle name="Comma 3 2 2 2 7 4 2" xfId="15353"/>
    <cellStyle name="Comma 3 2 2 2 7 5" xfId="15354"/>
    <cellStyle name="Comma 3 2 2 2 7 6" xfId="15355"/>
    <cellStyle name="Comma 3 2 2 2 7 7" xfId="15356"/>
    <cellStyle name="Comma 3 2 2 2 7 8" xfId="41162"/>
    <cellStyle name="Comma 3 2 2 2 8" xfId="15357"/>
    <cellStyle name="Comma 3 2 2 2 8 2" xfId="15358"/>
    <cellStyle name="Comma 3 2 2 2 8 2 2" xfId="15359"/>
    <cellStyle name="Comma 3 2 2 2 8 2 2 2" xfId="15360"/>
    <cellStyle name="Comma 3 2 2 2 8 2 3" xfId="15361"/>
    <cellStyle name="Comma 3 2 2 2 8 2 4" xfId="15362"/>
    <cellStyle name="Comma 3 2 2 2 8 2 5" xfId="15363"/>
    <cellStyle name="Comma 3 2 2 2 8 2 6" xfId="41163"/>
    <cellStyle name="Comma 3 2 2 2 8 3" xfId="15364"/>
    <cellStyle name="Comma 3 2 2 2 8 3 2" xfId="15365"/>
    <cellStyle name="Comma 3 2 2 2 8 4" xfId="15366"/>
    <cellStyle name="Comma 3 2 2 2 8 5" xfId="15367"/>
    <cellStyle name="Comma 3 2 2 2 8 6" xfId="15368"/>
    <cellStyle name="Comma 3 2 2 2 8 7" xfId="41164"/>
    <cellStyle name="Comma 3 2 2 2 9" xfId="15369"/>
    <cellStyle name="Comma 3 2 2 2 9 2" xfId="15370"/>
    <cellStyle name="Comma 3 2 2 2 9 2 2" xfId="15371"/>
    <cellStyle name="Comma 3 2 2 2 9 2 2 2" xfId="15372"/>
    <cellStyle name="Comma 3 2 2 2 9 2 3" xfId="15373"/>
    <cellStyle name="Comma 3 2 2 2 9 2 4" xfId="15374"/>
    <cellStyle name="Comma 3 2 2 2 9 2 5" xfId="15375"/>
    <cellStyle name="Comma 3 2 2 2 9 2 6" xfId="41165"/>
    <cellStyle name="Comma 3 2 2 2 9 3" xfId="15376"/>
    <cellStyle name="Comma 3 2 2 2 9 3 2" xfId="15377"/>
    <cellStyle name="Comma 3 2 2 2 9 4" xfId="15378"/>
    <cellStyle name="Comma 3 2 2 2 9 5" xfId="15379"/>
    <cellStyle name="Comma 3 2 2 2 9 6" xfId="15380"/>
    <cellStyle name="Comma 3 2 2 2 9 7" xfId="41166"/>
    <cellStyle name="Comma 3 2 2 20" xfId="15381"/>
    <cellStyle name="Comma 3 2 2 3" xfId="15382"/>
    <cellStyle name="Comma 3 2 2 3 10" xfId="15383"/>
    <cellStyle name="Comma 3 2 2 3 10 2" xfId="15384"/>
    <cellStyle name="Comma 3 2 2 3 10 2 2" xfId="15385"/>
    <cellStyle name="Comma 3 2 2 3 10 3" xfId="15386"/>
    <cellStyle name="Comma 3 2 2 3 10 4" xfId="15387"/>
    <cellStyle name="Comma 3 2 2 3 10 5" xfId="15388"/>
    <cellStyle name="Comma 3 2 2 3 10 6" xfId="41167"/>
    <cellStyle name="Comma 3 2 2 3 11" xfId="15389"/>
    <cellStyle name="Comma 3 2 2 3 11 2" xfId="15390"/>
    <cellStyle name="Comma 3 2 2 3 11 2 2" xfId="15391"/>
    <cellStyle name="Comma 3 2 2 3 11 3" xfId="15392"/>
    <cellStyle name="Comma 3 2 2 3 11 4" xfId="15393"/>
    <cellStyle name="Comma 3 2 2 3 11 5" xfId="15394"/>
    <cellStyle name="Comma 3 2 2 3 11 6" xfId="41168"/>
    <cellStyle name="Comma 3 2 2 3 12" xfId="15395"/>
    <cellStyle name="Comma 3 2 2 3 12 2" xfId="15396"/>
    <cellStyle name="Comma 3 2 2 3 12 2 2" xfId="15397"/>
    <cellStyle name="Comma 3 2 2 3 12 3" xfId="15398"/>
    <cellStyle name="Comma 3 2 2 3 12 4" xfId="15399"/>
    <cellStyle name="Comma 3 2 2 3 12 5" xfId="15400"/>
    <cellStyle name="Comma 3 2 2 3 12 6" xfId="41169"/>
    <cellStyle name="Comma 3 2 2 3 13" xfId="15401"/>
    <cellStyle name="Comma 3 2 2 3 13 2" xfId="15402"/>
    <cellStyle name="Comma 3 2 2 3 14" xfId="15403"/>
    <cellStyle name="Comma 3 2 2 3 14 2" xfId="15404"/>
    <cellStyle name="Comma 3 2 2 3 15" xfId="15405"/>
    <cellStyle name="Comma 3 2 2 3 16" xfId="15406"/>
    <cellStyle name="Comma 3 2 2 3 17" xfId="15407"/>
    <cellStyle name="Comma 3 2 2 3 18" xfId="15408"/>
    <cellStyle name="Comma 3 2 2 3 2" xfId="15409"/>
    <cellStyle name="Comma 3 2 2 3 2 10" xfId="15410"/>
    <cellStyle name="Comma 3 2 2 3 2 10 2" xfId="15411"/>
    <cellStyle name="Comma 3 2 2 3 2 10 2 2" xfId="15412"/>
    <cellStyle name="Comma 3 2 2 3 2 10 3" xfId="15413"/>
    <cellStyle name="Comma 3 2 2 3 2 10 4" xfId="15414"/>
    <cellStyle name="Comma 3 2 2 3 2 10 5" xfId="15415"/>
    <cellStyle name="Comma 3 2 2 3 2 10 6" xfId="41170"/>
    <cellStyle name="Comma 3 2 2 3 2 11" xfId="15416"/>
    <cellStyle name="Comma 3 2 2 3 2 11 2" xfId="15417"/>
    <cellStyle name="Comma 3 2 2 3 2 11 2 2" xfId="15418"/>
    <cellStyle name="Comma 3 2 2 3 2 11 3" xfId="15419"/>
    <cellStyle name="Comma 3 2 2 3 2 11 4" xfId="15420"/>
    <cellStyle name="Comma 3 2 2 3 2 11 5" xfId="15421"/>
    <cellStyle name="Comma 3 2 2 3 2 11 6" xfId="41171"/>
    <cellStyle name="Comma 3 2 2 3 2 12" xfId="15422"/>
    <cellStyle name="Comma 3 2 2 3 2 12 2" xfId="15423"/>
    <cellStyle name="Comma 3 2 2 3 2 13" xfId="15424"/>
    <cellStyle name="Comma 3 2 2 3 2 13 2" xfId="15425"/>
    <cellStyle name="Comma 3 2 2 3 2 14" xfId="15426"/>
    <cellStyle name="Comma 3 2 2 3 2 15" xfId="15427"/>
    <cellStyle name="Comma 3 2 2 3 2 16" xfId="15428"/>
    <cellStyle name="Comma 3 2 2 3 2 17" xfId="15429"/>
    <cellStyle name="Comma 3 2 2 3 2 2" xfId="15430"/>
    <cellStyle name="Comma 3 2 2 3 2 2 10" xfId="15431"/>
    <cellStyle name="Comma 3 2 2 3 2 2 11" xfId="15432"/>
    <cellStyle name="Comma 3 2 2 3 2 2 2" xfId="15433"/>
    <cellStyle name="Comma 3 2 2 3 2 2 2 10" xfId="15434"/>
    <cellStyle name="Comma 3 2 2 3 2 2 2 2" xfId="15435"/>
    <cellStyle name="Comma 3 2 2 3 2 2 2 2 2" xfId="15436"/>
    <cellStyle name="Comma 3 2 2 3 2 2 2 2 2 2" xfId="15437"/>
    <cellStyle name="Comma 3 2 2 3 2 2 2 2 2 2 2" xfId="15438"/>
    <cellStyle name="Comma 3 2 2 3 2 2 2 2 2 2 2 2" xfId="15439"/>
    <cellStyle name="Comma 3 2 2 3 2 2 2 2 2 2 3" xfId="15440"/>
    <cellStyle name="Comma 3 2 2 3 2 2 2 2 2 2 4" xfId="15441"/>
    <cellStyle name="Comma 3 2 2 3 2 2 2 2 2 2 5" xfId="15442"/>
    <cellStyle name="Comma 3 2 2 3 2 2 2 2 2 2 6" xfId="41172"/>
    <cellStyle name="Comma 3 2 2 3 2 2 2 2 2 3" xfId="15443"/>
    <cellStyle name="Comma 3 2 2 3 2 2 2 2 2 3 2" xfId="15444"/>
    <cellStyle name="Comma 3 2 2 3 2 2 2 2 2 4" xfId="15445"/>
    <cellStyle name="Comma 3 2 2 3 2 2 2 2 2 5" xfId="15446"/>
    <cellStyle name="Comma 3 2 2 3 2 2 2 2 2 6" xfId="15447"/>
    <cellStyle name="Comma 3 2 2 3 2 2 2 2 2 7" xfId="41173"/>
    <cellStyle name="Comma 3 2 2 3 2 2 2 2 3" xfId="15448"/>
    <cellStyle name="Comma 3 2 2 3 2 2 2 2 3 2" xfId="15449"/>
    <cellStyle name="Comma 3 2 2 3 2 2 2 2 3 2 2" xfId="15450"/>
    <cellStyle name="Comma 3 2 2 3 2 2 2 2 3 3" xfId="15451"/>
    <cellStyle name="Comma 3 2 2 3 2 2 2 2 3 4" xfId="15452"/>
    <cellStyle name="Comma 3 2 2 3 2 2 2 2 3 5" xfId="15453"/>
    <cellStyle name="Comma 3 2 2 3 2 2 2 2 3 6" xfId="41174"/>
    <cellStyle name="Comma 3 2 2 3 2 2 2 2 4" xfId="15454"/>
    <cellStyle name="Comma 3 2 2 3 2 2 2 2 4 2" xfId="15455"/>
    <cellStyle name="Comma 3 2 2 3 2 2 2 2 5" xfId="15456"/>
    <cellStyle name="Comma 3 2 2 3 2 2 2 2 6" xfId="15457"/>
    <cellStyle name="Comma 3 2 2 3 2 2 2 2 7" xfId="15458"/>
    <cellStyle name="Comma 3 2 2 3 2 2 2 2 8" xfId="41175"/>
    <cellStyle name="Comma 3 2 2 3 2 2 2 3" xfId="15459"/>
    <cellStyle name="Comma 3 2 2 3 2 2 2 3 2" xfId="15460"/>
    <cellStyle name="Comma 3 2 2 3 2 2 2 3 2 2" xfId="15461"/>
    <cellStyle name="Comma 3 2 2 3 2 2 2 3 2 2 2" xfId="15462"/>
    <cellStyle name="Comma 3 2 2 3 2 2 2 3 2 3" xfId="15463"/>
    <cellStyle name="Comma 3 2 2 3 2 2 2 3 2 4" xfId="15464"/>
    <cellStyle name="Comma 3 2 2 3 2 2 2 3 2 5" xfId="15465"/>
    <cellStyle name="Comma 3 2 2 3 2 2 2 3 2 6" xfId="41176"/>
    <cellStyle name="Comma 3 2 2 3 2 2 2 3 3" xfId="15466"/>
    <cellStyle name="Comma 3 2 2 3 2 2 2 3 3 2" xfId="15467"/>
    <cellStyle name="Comma 3 2 2 3 2 2 2 3 4" xfId="15468"/>
    <cellStyle name="Comma 3 2 2 3 2 2 2 3 5" xfId="15469"/>
    <cellStyle name="Comma 3 2 2 3 2 2 2 3 6" xfId="15470"/>
    <cellStyle name="Comma 3 2 2 3 2 2 2 3 7" xfId="41177"/>
    <cellStyle name="Comma 3 2 2 3 2 2 2 4" xfId="15471"/>
    <cellStyle name="Comma 3 2 2 3 2 2 2 4 2" xfId="15472"/>
    <cellStyle name="Comma 3 2 2 3 2 2 2 4 2 2" xfId="15473"/>
    <cellStyle name="Comma 3 2 2 3 2 2 2 4 3" xfId="15474"/>
    <cellStyle name="Comma 3 2 2 3 2 2 2 4 4" xfId="15475"/>
    <cellStyle name="Comma 3 2 2 3 2 2 2 4 5" xfId="15476"/>
    <cellStyle name="Comma 3 2 2 3 2 2 2 4 6" xfId="41178"/>
    <cellStyle name="Comma 3 2 2 3 2 2 2 5" xfId="15477"/>
    <cellStyle name="Comma 3 2 2 3 2 2 2 5 2" xfId="15478"/>
    <cellStyle name="Comma 3 2 2 3 2 2 2 6" xfId="15479"/>
    <cellStyle name="Comma 3 2 2 3 2 2 2 6 2" xfId="15480"/>
    <cellStyle name="Comma 3 2 2 3 2 2 2 7" xfId="15481"/>
    <cellStyle name="Comma 3 2 2 3 2 2 2 8" xfId="15482"/>
    <cellStyle name="Comma 3 2 2 3 2 2 2 9" xfId="15483"/>
    <cellStyle name="Comma 3 2 2 3 2 2 3" xfId="15484"/>
    <cellStyle name="Comma 3 2 2 3 2 2 3 2" xfId="15485"/>
    <cellStyle name="Comma 3 2 2 3 2 2 3 2 2" xfId="15486"/>
    <cellStyle name="Comma 3 2 2 3 2 2 3 2 2 2" xfId="15487"/>
    <cellStyle name="Comma 3 2 2 3 2 2 3 2 2 2 2" xfId="15488"/>
    <cellStyle name="Comma 3 2 2 3 2 2 3 2 2 3" xfId="15489"/>
    <cellStyle name="Comma 3 2 2 3 2 2 3 2 2 4" xfId="15490"/>
    <cellStyle name="Comma 3 2 2 3 2 2 3 2 2 5" xfId="15491"/>
    <cellStyle name="Comma 3 2 2 3 2 2 3 2 2 6" xfId="41179"/>
    <cellStyle name="Comma 3 2 2 3 2 2 3 2 3" xfId="15492"/>
    <cellStyle name="Comma 3 2 2 3 2 2 3 2 3 2" xfId="15493"/>
    <cellStyle name="Comma 3 2 2 3 2 2 3 2 4" xfId="15494"/>
    <cellStyle name="Comma 3 2 2 3 2 2 3 2 5" xfId="15495"/>
    <cellStyle name="Comma 3 2 2 3 2 2 3 2 6" xfId="15496"/>
    <cellStyle name="Comma 3 2 2 3 2 2 3 2 7" xfId="41180"/>
    <cellStyle name="Comma 3 2 2 3 2 2 3 3" xfId="15497"/>
    <cellStyle name="Comma 3 2 2 3 2 2 3 3 2" xfId="15498"/>
    <cellStyle name="Comma 3 2 2 3 2 2 3 3 2 2" xfId="15499"/>
    <cellStyle name="Comma 3 2 2 3 2 2 3 3 3" xfId="15500"/>
    <cellStyle name="Comma 3 2 2 3 2 2 3 3 4" xfId="15501"/>
    <cellStyle name="Comma 3 2 2 3 2 2 3 3 5" xfId="15502"/>
    <cellStyle name="Comma 3 2 2 3 2 2 3 3 6" xfId="41181"/>
    <cellStyle name="Comma 3 2 2 3 2 2 3 4" xfId="15503"/>
    <cellStyle name="Comma 3 2 2 3 2 2 3 4 2" xfId="15504"/>
    <cellStyle name="Comma 3 2 2 3 2 2 3 5" xfId="15505"/>
    <cellStyle name="Comma 3 2 2 3 2 2 3 6" xfId="15506"/>
    <cellStyle name="Comma 3 2 2 3 2 2 3 7" xfId="15507"/>
    <cellStyle name="Comma 3 2 2 3 2 2 3 8" xfId="41182"/>
    <cellStyle name="Comma 3 2 2 3 2 2 4" xfId="15508"/>
    <cellStyle name="Comma 3 2 2 3 2 2 4 2" xfId="15509"/>
    <cellStyle name="Comma 3 2 2 3 2 2 4 2 2" xfId="15510"/>
    <cellStyle name="Comma 3 2 2 3 2 2 4 2 2 2" xfId="15511"/>
    <cellStyle name="Comma 3 2 2 3 2 2 4 2 3" xfId="15512"/>
    <cellStyle name="Comma 3 2 2 3 2 2 4 2 4" xfId="15513"/>
    <cellStyle name="Comma 3 2 2 3 2 2 4 2 5" xfId="15514"/>
    <cellStyle name="Comma 3 2 2 3 2 2 4 2 6" xfId="41183"/>
    <cellStyle name="Comma 3 2 2 3 2 2 4 3" xfId="15515"/>
    <cellStyle name="Comma 3 2 2 3 2 2 4 3 2" xfId="15516"/>
    <cellStyle name="Comma 3 2 2 3 2 2 4 4" xfId="15517"/>
    <cellStyle name="Comma 3 2 2 3 2 2 4 5" xfId="15518"/>
    <cellStyle name="Comma 3 2 2 3 2 2 4 6" xfId="15519"/>
    <cellStyle name="Comma 3 2 2 3 2 2 4 7" xfId="41184"/>
    <cellStyle name="Comma 3 2 2 3 2 2 5" xfId="15520"/>
    <cellStyle name="Comma 3 2 2 3 2 2 5 2" xfId="15521"/>
    <cellStyle name="Comma 3 2 2 3 2 2 5 2 2" xfId="15522"/>
    <cellStyle name="Comma 3 2 2 3 2 2 5 3" xfId="15523"/>
    <cellStyle name="Comma 3 2 2 3 2 2 5 4" xfId="15524"/>
    <cellStyle name="Comma 3 2 2 3 2 2 5 5" xfId="15525"/>
    <cellStyle name="Comma 3 2 2 3 2 2 5 6" xfId="41185"/>
    <cellStyle name="Comma 3 2 2 3 2 2 6" xfId="15526"/>
    <cellStyle name="Comma 3 2 2 3 2 2 6 2" xfId="15527"/>
    <cellStyle name="Comma 3 2 2 3 2 2 7" xfId="15528"/>
    <cellStyle name="Comma 3 2 2 3 2 2 7 2" xfId="15529"/>
    <cellStyle name="Comma 3 2 2 3 2 2 8" xfId="15530"/>
    <cellStyle name="Comma 3 2 2 3 2 2 9" xfId="15531"/>
    <cellStyle name="Comma 3 2 2 3 2 3" xfId="15532"/>
    <cellStyle name="Comma 3 2 2 3 2 3 10" xfId="15533"/>
    <cellStyle name="Comma 3 2 2 3 2 3 2" xfId="15534"/>
    <cellStyle name="Comma 3 2 2 3 2 3 2 2" xfId="15535"/>
    <cellStyle name="Comma 3 2 2 3 2 3 2 2 2" xfId="15536"/>
    <cellStyle name="Comma 3 2 2 3 2 3 2 2 2 2" xfId="15537"/>
    <cellStyle name="Comma 3 2 2 3 2 3 2 2 2 2 2" xfId="15538"/>
    <cellStyle name="Comma 3 2 2 3 2 3 2 2 2 3" xfId="15539"/>
    <cellStyle name="Comma 3 2 2 3 2 3 2 2 2 4" xfId="15540"/>
    <cellStyle name="Comma 3 2 2 3 2 3 2 2 2 5" xfId="15541"/>
    <cellStyle name="Comma 3 2 2 3 2 3 2 2 2 6" xfId="41186"/>
    <cellStyle name="Comma 3 2 2 3 2 3 2 2 3" xfId="15542"/>
    <cellStyle name="Comma 3 2 2 3 2 3 2 2 3 2" xfId="15543"/>
    <cellStyle name="Comma 3 2 2 3 2 3 2 2 4" xfId="15544"/>
    <cellStyle name="Comma 3 2 2 3 2 3 2 2 5" xfId="15545"/>
    <cellStyle name="Comma 3 2 2 3 2 3 2 2 6" xfId="15546"/>
    <cellStyle name="Comma 3 2 2 3 2 3 2 2 7" xfId="41187"/>
    <cellStyle name="Comma 3 2 2 3 2 3 2 3" xfId="15547"/>
    <cellStyle name="Comma 3 2 2 3 2 3 2 3 2" xfId="15548"/>
    <cellStyle name="Comma 3 2 2 3 2 3 2 3 2 2" xfId="15549"/>
    <cellStyle name="Comma 3 2 2 3 2 3 2 3 3" xfId="15550"/>
    <cellStyle name="Comma 3 2 2 3 2 3 2 3 4" xfId="15551"/>
    <cellStyle name="Comma 3 2 2 3 2 3 2 3 5" xfId="15552"/>
    <cellStyle name="Comma 3 2 2 3 2 3 2 3 6" xfId="41188"/>
    <cellStyle name="Comma 3 2 2 3 2 3 2 4" xfId="15553"/>
    <cellStyle name="Comma 3 2 2 3 2 3 2 4 2" xfId="15554"/>
    <cellStyle name="Comma 3 2 2 3 2 3 2 5" xfId="15555"/>
    <cellStyle name="Comma 3 2 2 3 2 3 2 6" xfId="15556"/>
    <cellStyle name="Comma 3 2 2 3 2 3 2 7" xfId="15557"/>
    <cellStyle name="Comma 3 2 2 3 2 3 2 8" xfId="41189"/>
    <cellStyle name="Comma 3 2 2 3 2 3 3" xfId="15558"/>
    <cellStyle name="Comma 3 2 2 3 2 3 3 2" xfId="15559"/>
    <cellStyle name="Comma 3 2 2 3 2 3 3 2 2" xfId="15560"/>
    <cellStyle name="Comma 3 2 2 3 2 3 3 2 2 2" xfId="15561"/>
    <cellStyle name="Comma 3 2 2 3 2 3 3 2 3" xfId="15562"/>
    <cellStyle name="Comma 3 2 2 3 2 3 3 2 4" xfId="15563"/>
    <cellStyle name="Comma 3 2 2 3 2 3 3 2 5" xfId="15564"/>
    <cellStyle name="Comma 3 2 2 3 2 3 3 2 6" xfId="41190"/>
    <cellStyle name="Comma 3 2 2 3 2 3 3 3" xfId="15565"/>
    <cellStyle name="Comma 3 2 2 3 2 3 3 3 2" xfId="15566"/>
    <cellStyle name="Comma 3 2 2 3 2 3 3 4" xfId="15567"/>
    <cellStyle name="Comma 3 2 2 3 2 3 3 5" xfId="15568"/>
    <cellStyle name="Comma 3 2 2 3 2 3 3 6" xfId="15569"/>
    <cellStyle name="Comma 3 2 2 3 2 3 3 7" xfId="41191"/>
    <cellStyle name="Comma 3 2 2 3 2 3 4" xfId="15570"/>
    <cellStyle name="Comma 3 2 2 3 2 3 4 2" xfId="15571"/>
    <cellStyle name="Comma 3 2 2 3 2 3 4 2 2" xfId="15572"/>
    <cellStyle name="Comma 3 2 2 3 2 3 4 3" xfId="15573"/>
    <cellStyle name="Comma 3 2 2 3 2 3 4 4" xfId="15574"/>
    <cellStyle name="Comma 3 2 2 3 2 3 4 5" xfId="15575"/>
    <cellStyle name="Comma 3 2 2 3 2 3 4 6" xfId="41192"/>
    <cellStyle name="Comma 3 2 2 3 2 3 5" xfId="15576"/>
    <cellStyle name="Comma 3 2 2 3 2 3 5 2" xfId="15577"/>
    <cellStyle name="Comma 3 2 2 3 2 3 6" xfId="15578"/>
    <cellStyle name="Comma 3 2 2 3 2 3 6 2" xfId="15579"/>
    <cellStyle name="Comma 3 2 2 3 2 3 7" xfId="15580"/>
    <cellStyle name="Comma 3 2 2 3 2 3 8" xfId="15581"/>
    <cellStyle name="Comma 3 2 2 3 2 3 9" xfId="15582"/>
    <cellStyle name="Comma 3 2 2 3 2 4" xfId="15583"/>
    <cellStyle name="Comma 3 2 2 3 2 4 2" xfId="15584"/>
    <cellStyle name="Comma 3 2 2 3 2 4 2 2" xfId="15585"/>
    <cellStyle name="Comma 3 2 2 3 2 4 2 2 2" xfId="15586"/>
    <cellStyle name="Comma 3 2 2 3 2 4 2 2 2 2" xfId="15587"/>
    <cellStyle name="Comma 3 2 2 3 2 4 2 2 2 2 2" xfId="15588"/>
    <cellStyle name="Comma 3 2 2 3 2 4 2 2 2 3" xfId="15589"/>
    <cellStyle name="Comma 3 2 2 3 2 4 2 2 2 4" xfId="15590"/>
    <cellStyle name="Comma 3 2 2 3 2 4 2 2 2 5" xfId="15591"/>
    <cellStyle name="Comma 3 2 2 3 2 4 2 2 2 6" xfId="41193"/>
    <cellStyle name="Comma 3 2 2 3 2 4 2 2 3" xfId="15592"/>
    <cellStyle name="Comma 3 2 2 3 2 4 2 2 3 2" xfId="15593"/>
    <cellStyle name="Comma 3 2 2 3 2 4 2 2 4" xfId="15594"/>
    <cellStyle name="Comma 3 2 2 3 2 4 2 2 5" xfId="15595"/>
    <cellStyle name="Comma 3 2 2 3 2 4 2 2 6" xfId="15596"/>
    <cellStyle name="Comma 3 2 2 3 2 4 2 2 7" xfId="41194"/>
    <cellStyle name="Comma 3 2 2 3 2 4 2 3" xfId="15597"/>
    <cellStyle name="Comma 3 2 2 3 2 4 2 3 2" xfId="15598"/>
    <cellStyle name="Comma 3 2 2 3 2 4 2 3 2 2" xfId="15599"/>
    <cellStyle name="Comma 3 2 2 3 2 4 2 3 3" xfId="15600"/>
    <cellStyle name="Comma 3 2 2 3 2 4 2 3 4" xfId="15601"/>
    <cellStyle name="Comma 3 2 2 3 2 4 2 3 5" xfId="15602"/>
    <cellStyle name="Comma 3 2 2 3 2 4 2 3 6" xfId="41195"/>
    <cellStyle name="Comma 3 2 2 3 2 4 2 4" xfId="15603"/>
    <cellStyle name="Comma 3 2 2 3 2 4 2 4 2" xfId="15604"/>
    <cellStyle name="Comma 3 2 2 3 2 4 2 5" xfId="15605"/>
    <cellStyle name="Comma 3 2 2 3 2 4 2 6" xfId="15606"/>
    <cellStyle name="Comma 3 2 2 3 2 4 2 7" xfId="15607"/>
    <cellStyle name="Comma 3 2 2 3 2 4 2 8" xfId="41196"/>
    <cellStyle name="Comma 3 2 2 3 2 4 3" xfId="15608"/>
    <cellStyle name="Comma 3 2 2 3 2 4 3 2" xfId="15609"/>
    <cellStyle name="Comma 3 2 2 3 2 4 3 2 2" xfId="15610"/>
    <cellStyle name="Comma 3 2 2 3 2 4 3 2 2 2" xfId="15611"/>
    <cellStyle name="Comma 3 2 2 3 2 4 3 2 3" xfId="15612"/>
    <cellStyle name="Comma 3 2 2 3 2 4 3 2 4" xfId="15613"/>
    <cellStyle name="Comma 3 2 2 3 2 4 3 2 5" xfId="15614"/>
    <cellStyle name="Comma 3 2 2 3 2 4 3 2 6" xfId="41197"/>
    <cellStyle name="Comma 3 2 2 3 2 4 3 3" xfId="15615"/>
    <cellStyle name="Comma 3 2 2 3 2 4 3 3 2" xfId="15616"/>
    <cellStyle name="Comma 3 2 2 3 2 4 3 4" xfId="15617"/>
    <cellStyle name="Comma 3 2 2 3 2 4 3 5" xfId="15618"/>
    <cellStyle name="Comma 3 2 2 3 2 4 3 6" xfId="15619"/>
    <cellStyle name="Comma 3 2 2 3 2 4 3 7" xfId="41198"/>
    <cellStyle name="Comma 3 2 2 3 2 4 4" xfId="15620"/>
    <cellStyle name="Comma 3 2 2 3 2 4 4 2" xfId="15621"/>
    <cellStyle name="Comma 3 2 2 3 2 4 4 2 2" xfId="15622"/>
    <cellStyle name="Comma 3 2 2 3 2 4 4 3" xfId="15623"/>
    <cellStyle name="Comma 3 2 2 3 2 4 4 4" xfId="15624"/>
    <cellStyle name="Comma 3 2 2 3 2 4 4 5" xfId="15625"/>
    <cellStyle name="Comma 3 2 2 3 2 4 4 6" xfId="41199"/>
    <cellStyle name="Comma 3 2 2 3 2 4 5" xfId="15626"/>
    <cellStyle name="Comma 3 2 2 3 2 4 5 2" xfId="15627"/>
    <cellStyle name="Comma 3 2 2 3 2 4 6" xfId="15628"/>
    <cellStyle name="Comma 3 2 2 3 2 4 7" xfId="15629"/>
    <cellStyle name="Comma 3 2 2 3 2 4 8" xfId="15630"/>
    <cellStyle name="Comma 3 2 2 3 2 4 9" xfId="41200"/>
    <cellStyle name="Comma 3 2 2 3 2 5" xfId="15631"/>
    <cellStyle name="Comma 3 2 2 3 2 5 2" xfId="15632"/>
    <cellStyle name="Comma 3 2 2 3 2 5 2 2" xfId="15633"/>
    <cellStyle name="Comma 3 2 2 3 2 5 2 2 2" xfId="15634"/>
    <cellStyle name="Comma 3 2 2 3 2 5 2 2 2 2" xfId="15635"/>
    <cellStyle name="Comma 3 2 2 3 2 5 2 2 3" xfId="15636"/>
    <cellStyle name="Comma 3 2 2 3 2 5 2 2 4" xfId="15637"/>
    <cellStyle name="Comma 3 2 2 3 2 5 2 2 5" xfId="15638"/>
    <cellStyle name="Comma 3 2 2 3 2 5 2 2 6" xfId="41201"/>
    <cellStyle name="Comma 3 2 2 3 2 5 2 3" xfId="15639"/>
    <cellStyle name="Comma 3 2 2 3 2 5 2 3 2" xfId="15640"/>
    <cellStyle name="Comma 3 2 2 3 2 5 2 4" xfId="15641"/>
    <cellStyle name="Comma 3 2 2 3 2 5 2 5" xfId="15642"/>
    <cellStyle name="Comma 3 2 2 3 2 5 2 6" xfId="15643"/>
    <cellStyle name="Comma 3 2 2 3 2 5 2 7" xfId="41202"/>
    <cellStyle name="Comma 3 2 2 3 2 5 3" xfId="15644"/>
    <cellStyle name="Comma 3 2 2 3 2 5 3 2" xfId="15645"/>
    <cellStyle name="Comma 3 2 2 3 2 5 3 2 2" xfId="15646"/>
    <cellStyle name="Comma 3 2 2 3 2 5 3 3" xfId="15647"/>
    <cellStyle name="Comma 3 2 2 3 2 5 3 4" xfId="15648"/>
    <cellStyle name="Comma 3 2 2 3 2 5 3 5" xfId="15649"/>
    <cellStyle name="Comma 3 2 2 3 2 5 3 6" xfId="41203"/>
    <cellStyle name="Comma 3 2 2 3 2 5 4" xfId="15650"/>
    <cellStyle name="Comma 3 2 2 3 2 5 4 2" xfId="15651"/>
    <cellStyle name="Comma 3 2 2 3 2 5 5" xfId="15652"/>
    <cellStyle name="Comma 3 2 2 3 2 5 6" xfId="15653"/>
    <cellStyle name="Comma 3 2 2 3 2 5 7" xfId="15654"/>
    <cellStyle name="Comma 3 2 2 3 2 5 8" xfId="41204"/>
    <cellStyle name="Comma 3 2 2 3 2 6" xfId="15655"/>
    <cellStyle name="Comma 3 2 2 3 2 6 2" xfId="15656"/>
    <cellStyle name="Comma 3 2 2 3 2 6 2 2" xfId="15657"/>
    <cellStyle name="Comma 3 2 2 3 2 6 2 2 2" xfId="15658"/>
    <cellStyle name="Comma 3 2 2 3 2 6 2 2 2 2" xfId="15659"/>
    <cellStyle name="Comma 3 2 2 3 2 6 2 2 3" xfId="15660"/>
    <cellStyle name="Comma 3 2 2 3 2 6 2 2 4" xfId="15661"/>
    <cellStyle name="Comma 3 2 2 3 2 6 2 2 5" xfId="15662"/>
    <cellStyle name="Comma 3 2 2 3 2 6 2 2 6" xfId="41205"/>
    <cellStyle name="Comma 3 2 2 3 2 6 2 3" xfId="15663"/>
    <cellStyle name="Comma 3 2 2 3 2 6 2 3 2" xfId="15664"/>
    <cellStyle name="Comma 3 2 2 3 2 6 2 4" xfId="15665"/>
    <cellStyle name="Comma 3 2 2 3 2 6 2 5" xfId="15666"/>
    <cellStyle name="Comma 3 2 2 3 2 6 2 6" xfId="15667"/>
    <cellStyle name="Comma 3 2 2 3 2 6 2 7" xfId="41206"/>
    <cellStyle name="Comma 3 2 2 3 2 6 3" xfId="15668"/>
    <cellStyle name="Comma 3 2 2 3 2 6 3 2" xfId="15669"/>
    <cellStyle name="Comma 3 2 2 3 2 6 3 2 2" xfId="15670"/>
    <cellStyle name="Comma 3 2 2 3 2 6 3 3" xfId="15671"/>
    <cellStyle name="Comma 3 2 2 3 2 6 3 4" xfId="15672"/>
    <cellStyle name="Comma 3 2 2 3 2 6 3 5" xfId="15673"/>
    <cellStyle name="Comma 3 2 2 3 2 6 3 6" xfId="41207"/>
    <cellStyle name="Comma 3 2 2 3 2 6 4" xfId="15674"/>
    <cellStyle name="Comma 3 2 2 3 2 6 4 2" xfId="15675"/>
    <cellStyle name="Comma 3 2 2 3 2 6 5" xfId="15676"/>
    <cellStyle name="Comma 3 2 2 3 2 6 6" xfId="15677"/>
    <cellStyle name="Comma 3 2 2 3 2 6 7" xfId="15678"/>
    <cellStyle name="Comma 3 2 2 3 2 6 8" xfId="41208"/>
    <cellStyle name="Comma 3 2 2 3 2 7" xfId="15679"/>
    <cellStyle name="Comma 3 2 2 3 2 7 2" xfId="15680"/>
    <cellStyle name="Comma 3 2 2 3 2 7 2 2" xfId="15681"/>
    <cellStyle name="Comma 3 2 2 3 2 7 2 2 2" xfId="15682"/>
    <cellStyle name="Comma 3 2 2 3 2 7 2 3" xfId="15683"/>
    <cellStyle name="Comma 3 2 2 3 2 7 2 4" xfId="15684"/>
    <cellStyle name="Comma 3 2 2 3 2 7 2 5" xfId="15685"/>
    <cellStyle name="Comma 3 2 2 3 2 7 2 6" xfId="41209"/>
    <cellStyle name="Comma 3 2 2 3 2 7 3" xfId="15686"/>
    <cellStyle name="Comma 3 2 2 3 2 7 3 2" xfId="15687"/>
    <cellStyle name="Comma 3 2 2 3 2 7 4" xfId="15688"/>
    <cellStyle name="Comma 3 2 2 3 2 7 5" xfId="15689"/>
    <cellStyle name="Comma 3 2 2 3 2 7 6" xfId="15690"/>
    <cellStyle name="Comma 3 2 2 3 2 7 7" xfId="41210"/>
    <cellStyle name="Comma 3 2 2 3 2 8" xfId="15691"/>
    <cellStyle name="Comma 3 2 2 3 2 8 2" xfId="15692"/>
    <cellStyle name="Comma 3 2 2 3 2 8 2 2" xfId="15693"/>
    <cellStyle name="Comma 3 2 2 3 2 8 2 2 2" xfId="15694"/>
    <cellStyle name="Comma 3 2 2 3 2 8 2 3" xfId="15695"/>
    <cellStyle name="Comma 3 2 2 3 2 8 2 4" xfId="15696"/>
    <cellStyle name="Comma 3 2 2 3 2 8 2 5" xfId="15697"/>
    <cellStyle name="Comma 3 2 2 3 2 8 2 6" xfId="41211"/>
    <cellStyle name="Comma 3 2 2 3 2 8 3" xfId="15698"/>
    <cellStyle name="Comma 3 2 2 3 2 8 3 2" xfId="15699"/>
    <cellStyle name="Comma 3 2 2 3 2 8 4" xfId="15700"/>
    <cellStyle name="Comma 3 2 2 3 2 8 5" xfId="15701"/>
    <cellStyle name="Comma 3 2 2 3 2 8 6" xfId="15702"/>
    <cellStyle name="Comma 3 2 2 3 2 8 7" xfId="41212"/>
    <cellStyle name="Comma 3 2 2 3 2 9" xfId="15703"/>
    <cellStyle name="Comma 3 2 2 3 2 9 2" xfId="15704"/>
    <cellStyle name="Comma 3 2 2 3 2 9 2 2" xfId="15705"/>
    <cellStyle name="Comma 3 2 2 3 2 9 3" xfId="15706"/>
    <cellStyle name="Comma 3 2 2 3 2 9 4" xfId="15707"/>
    <cellStyle name="Comma 3 2 2 3 2 9 5" xfId="15708"/>
    <cellStyle name="Comma 3 2 2 3 2 9 6" xfId="41213"/>
    <cellStyle name="Comma 3 2 2 3 3" xfId="15709"/>
    <cellStyle name="Comma 3 2 2 3 3 10" xfId="15710"/>
    <cellStyle name="Comma 3 2 2 3 3 11" xfId="15711"/>
    <cellStyle name="Comma 3 2 2 3 3 2" xfId="15712"/>
    <cellStyle name="Comma 3 2 2 3 3 2 10" xfId="15713"/>
    <cellStyle name="Comma 3 2 2 3 3 2 2" xfId="15714"/>
    <cellStyle name="Comma 3 2 2 3 3 2 2 2" xfId="15715"/>
    <cellStyle name="Comma 3 2 2 3 3 2 2 2 2" xfId="15716"/>
    <cellStyle name="Comma 3 2 2 3 3 2 2 2 2 2" xfId="15717"/>
    <cellStyle name="Comma 3 2 2 3 3 2 2 2 2 2 2" xfId="15718"/>
    <cellStyle name="Comma 3 2 2 3 3 2 2 2 2 3" xfId="15719"/>
    <cellStyle name="Comma 3 2 2 3 3 2 2 2 2 4" xfId="15720"/>
    <cellStyle name="Comma 3 2 2 3 3 2 2 2 2 5" xfId="15721"/>
    <cellStyle name="Comma 3 2 2 3 3 2 2 2 2 6" xfId="41214"/>
    <cellStyle name="Comma 3 2 2 3 3 2 2 2 3" xfId="15722"/>
    <cellStyle name="Comma 3 2 2 3 3 2 2 2 3 2" xfId="15723"/>
    <cellStyle name="Comma 3 2 2 3 3 2 2 2 4" xfId="15724"/>
    <cellStyle name="Comma 3 2 2 3 3 2 2 2 5" xfId="15725"/>
    <cellStyle name="Comma 3 2 2 3 3 2 2 2 6" xfId="15726"/>
    <cellStyle name="Comma 3 2 2 3 3 2 2 2 7" xfId="41215"/>
    <cellStyle name="Comma 3 2 2 3 3 2 2 3" xfId="15727"/>
    <cellStyle name="Comma 3 2 2 3 3 2 2 3 2" xfId="15728"/>
    <cellStyle name="Comma 3 2 2 3 3 2 2 3 2 2" xfId="15729"/>
    <cellStyle name="Comma 3 2 2 3 3 2 2 3 3" xfId="15730"/>
    <cellStyle name="Comma 3 2 2 3 3 2 2 3 4" xfId="15731"/>
    <cellStyle name="Comma 3 2 2 3 3 2 2 3 5" xfId="15732"/>
    <cellStyle name="Comma 3 2 2 3 3 2 2 3 6" xfId="41216"/>
    <cellStyle name="Comma 3 2 2 3 3 2 2 4" xfId="15733"/>
    <cellStyle name="Comma 3 2 2 3 3 2 2 4 2" xfId="15734"/>
    <cellStyle name="Comma 3 2 2 3 3 2 2 5" xfId="15735"/>
    <cellStyle name="Comma 3 2 2 3 3 2 2 6" xfId="15736"/>
    <cellStyle name="Comma 3 2 2 3 3 2 2 7" xfId="15737"/>
    <cellStyle name="Comma 3 2 2 3 3 2 2 8" xfId="41217"/>
    <cellStyle name="Comma 3 2 2 3 3 2 3" xfId="15738"/>
    <cellStyle name="Comma 3 2 2 3 3 2 3 2" xfId="15739"/>
    <cellStyle name="Comma 3 2 2 3 3 2 3 2 2" xfId="15740"/>
    <cellStyle name="Comma 3 2 2 3 3 2 3 2 2 2" xfId="15741"/>
    <cellStyle name="Comma 3 2 2 3 3 2 3 2 3" xfId="15742"/>
    <cellStyle name="Comma 3 2 2 3 3 2 3 2 4" xfId="15743"/>
    <cellStyle name="Comma 3 2 2 3 3 2 3 2 5" xfId="15744"/>
    <cellStyle name="Comma 3 2 2 3 3 2 3 2 6" xfId="41218"/>
    <cellStyle name="Comma 3 2 2 3 3 2 3 3" xfId="15745"/>
    <cellStyle name="Comma 3 2 2 3 3 2 3 3 2" xfId="15746"/>
    <cellStyle name="Comma 3 2 2 3 3 2 3 4" xfId="15747"/>
    <cellStyle name="Comma 3 2 2 3 3 2 3 5" xfId="15748"/>
    <cellStyle name="Comma 3 2 2 3 3 2 3 6" xfId="15749"/>
    <cellStyle name="Comma 3 2 2 3 3 2 3 7" xfId="41219"/>
    <cellStyle name="Comma 3 2 2 3 3 2 4" xfId="15750"/>
    <cellStyle name="Comma 3 2 2 3 3 2 4 2" xfId="15751"/>
    <cellStyle name="Comma 3 2 2 3 3 2 4 2 2" xfId="15752"/>
    <cellStyle name="Comma 3 2 2 3 3 2 4 3" xfId="15753"/>
    <cellStyle name="Comma 3 2 2 3 3 2 4 4" xfId="15754"/>
    <cellStyle name="Comma 3 2 2 3 3 2 4 5" xfId="15755"/>
    <cellStyle name="Comma 3 2 2 3 3 2 4 6" xfId="41220"/>
    <cellStyle name="Comma 3 2 2 3 3 2 5" xfId="15756"/>
    <cellStyle name="Comma 3 2 2 3 3 2 5 2" xfId="15757"/>
    <cellStyle name="Comma 3 2 2 3 3 2 6" xfId="15758"/>
    <cellStyle name="Comma 3 2 2 3 3 2 6 2" xfId="15759"/>
    <cellStyle name="Comma 3 2 2 3 3 2 7" xfId="15760"/>
    <cellStyle name="Comma 3 2 2 3 3 2 8" xfId="15761"/>
    <cellStyle name="Comma 3 2 2 3 3 2 9" xfId="15762"/>
    <cellStyle name="Comma 3 2 2 3 3 3" xfId="15763"/>
    <cellStyle name="Comma 3 2 2 3 3 3 2" xfId="15764"/>
    <cellStyle name="Comma 3 2 2 3 3 3 2 2" xfId="15765"/>
    <cellStyle name="Comma 3 2 2 3 3 3 2 2 2" xfId="15766"/>
    <cellStyle name="Comma 3 2 2 3 3 3 2 2 2 2" xfId="15767"/>
    <cellStyle name="Comma 3 2 2 3 3 3 2 2 3" xfId="15768"/>
    <cellStyle name="Comma 3 2 2 3 3 3 2 2 4" xfId="15769"/>
    <cellStyle name="Comma 3 2 2 3 3 3 2 2 5" xfId="15770"/>
    <cellStyle name="Comma 3 2 2 3 3 3 2 2 6" xfId="41221"/>
    <cellStyle name="Comma 3 2 2 3 3 3 2 3" xfId="15771"/>
    <cellStyle name="Comma 3 2 2 3 3 3 2 3 2" xfId="15772"/>
    <cellStyle name="Comma 3 2 2 3 3 3 2 4" xfId="15773"/>
    <cellStyle name="Comma 3 2 2 3 3 3 2 5" xfId="15774"/>
    <cellStyle name="Comma 3 2 2 3 3 3 2 6" xfId="15775"/>
    <cellStyle name="Comma 3 2 2 3 3 3 2 7" xfId="41222"/>
    <cellStyle name="Comma 3 2 2 3 3 3 3" xfId="15776"/>
    <cellStyle name="Comma 3 2 2 3 3 3 3 2" xfId="15777"/>
    <cellStyle name="Comma 3 2 2 3 3 3 3 2 2" xfId="15778"/>
    <cellStyle name="Comma 3 2 2 3 3 3 3 3" xfId="15779"/>
    <cellStyle name="Comma 3 2 2 3 3 3 3 4" xfId="15780"/>
    <cellStyle name="Comma 3 2 2 3 3 3 3 5" xfId="15781"/>
    <cellStyle name="Comma 3 2 2 3 3 3 3 6" xfId="41223"/>
    <cellStyle name="Comma 3 2 2 3 3 3 4" xfId="15782"/>
    <cellStyle name="Comma 3 2 2 3 3 3 4 2" xfId="15783"/>
    <cellStyle name="Comma 3 2 2 3 3 3 5" xfId="15784"/>
    <cellStyle name="Comma 3 2 2 3 3 3 6" xfId="15785"/>
    <cellStyle name="Comma 3 2 2 3 3 3 7" xfId="15786"/>
    <cellStyle name="Comma 3 2 2 3 3 3 8" xfId="41224"/>
    <cellStyle name="Comma 3 2 2 3 3 4" xfId="15787"/>
    <cellStyle name="Comma 3 2 2 3 3 4 2" xfId="15788"/>
    <cellStyle name="Comma 3 2 2 3 3 4 2 2" xfId="15789"/>
    <cellStyle name="Comma 3 2 2 3 3 4 2 2 2" xfId="15790"/>
    <cellStyle name="Comma 3 2 2 3 3 4 2 3" xfId="15791"/>
    <cellStyle name="Comma 3 2 2 3 3 4 2 4" xfId="15792"/>
    <cellStyle name="Comma 3 2 2 3 3 4 2 5" xfId="15793"/>
    <cellStyle name="Comma 3 2 2 3 3 4 2 6" xfId="41225"/>
    <cellStyle name="Comma 3 2 2 3 3 4 3" xfId="15794"/>
    <cellStyle name="Comma 3 2 2 3 3 4 3 2" xfId="15795"/>
    <cellStyle name="Comma 3 2 2 3 3 4 4" xfId="15796"/>
    <cellStyle name="Comma 3 2 2 3 3 4 5" xfId="15797"/>
    <cellStyle name="Comma 3 2 2 3 3 4 6" xfId="15798"/>
    <cellStyle name="Comma 3 2 2 3 3 4 7" xfId="41226"/>
    <cellStyle name="Comma 3 2 2 3 3 5" xfId="15799"/>
    <cellStyle name="Comma 3 2 2 3 3 5 2" xfId="15800"/>
    <cellStyle name="Comma 3 2 2 3 3 5 2 2" xfId="15801"/>
    <cellStyle name="Comma 3 2 2 3 3 5 3" xfId="15802"/>
    <cellStyle name="Comma 3 2 2 3 3 5 4" xfId="15803"/>
    <cellStyle name="Comma 3 2 2 3 3 5 5" xfId="15804"/>
    <cellStyle name="Comma 3 2 2 3 3 5 6" xfId="41227"/>
    <cellStyle name="Comma 3 2 2 3 3 6" xfId="15805"/>
    <cellStyle name="Comma 3 2 2 3 3 6 2" xfId="15806"/>
    <cellStyle name="Comma 3 2 2 3 3 7" xfId="15807"/>
    <cellStyle name="Comma 3 2 2 3 3 7 2" xfId="15808"/>
    <cellStyle name="Comma 3 2 2 3 3 8" xfId="15809"/>
    <cellStyle name="Comma 3 2 2 3 3 9" xfId="15810"/>
    <cellStyle name="Comma 3 2 2 3 4" xfId="15811"/>
    <cellStyle name="Comma 3 2 2 3 4 10" xfId="15812"/>
    <cellStyle name="Comma 3 2 2 3 4 2" xfId="15813"/>
    <cellStyle name="Comma 3 2 2 3 4 2 2" xfId="15814"/>
    <cellStyle name="Comma 3 2 2 3 4 2 2 2" xfId="15815"/>
    <cellStyle name="Comma 3 2 2 3 4 2 2 2 2" xfId="15816"/>
    <cellStyle name="Comma 3 2 2 3 4 2 2 2 2 2" xfId="15817"/>
    <cellStyle name="Comma 3 2 2 3 4 2 2 2 3" xfId="15818"/>
    <cellStyle name="Comma 3 2 2 3 4 2 2 2 4" xfId="15819"/>
    <cellStyle name="Comma 3 2 2 3 4 2 2 2 5" xfId="15820"/>
    <cellStyle name="Comma 3 2 2 3 4 2 2 2 6" xfId="41228"/>
    <cellStyle name="Comma 3 2 2 3 4 2 2 3" xfId="15821"/>
    <cellStyle name="Comma 3 2 2 3 4 2 2 3 2" xfId="15822"/>
    <cellStyle name="Comma 3 2 2 3 4 2 2 4" xfId="15823"/>
    <cellStyle name="Comma 3 2 2 3 4 2 2 5" xfId="15824"/>
    <cellStyle name="Comma 3 2 2 3 4 2 2 6" xfId="15825"/>
    <cellStyle name="Comma 3 2 2 3 4 2 2 7" xfId="41229"/>
    <cellStyle name="Comma 3 2 2 3 4 2 3" xfId="15826"/>
    <cellStyle name="Comma 3 2 2 3 4 2 3 2" xfId="15827"/>
    <cellStyle name="Comma 3 2 2 3 4 2 3 2 2" xfId="15828"/>
    <cellStyle name="Comma 3 2 2 3 4 2 3 3" xfId="15829"/>
    <cellStyle name="Comma 3 2 2 3 4 2 3 4" xfId="15830"/>
    <cellStyle name="Comma 3 2 2 3 4 2 3 5" xfId="15831"/>
    <cellStyle name="Comma 3 2 2 3 4 2 3 6" xfId="41230"/>
    <cellStyle name="Comma 3 2 2 3 4 2 4" xfId="15832"/>
    <cellStyle name="Comma 3 2 2 3 4 2 4 2" xfId="15833"/>
    <cellStyle name="Comma 3 2 2 3 4 2 5" xfId="15834"/>
    <cellStyle name="Comma 3 2 2 3 4 2 6" xfId="15835"/>
    <cellStyle name="Comma 3 2 2 3 4 2 7" xfId="15836"/>
    <cellStyle name="Comma 3 2 2 3 4 2 8" xfId="41231"/>
    <cellStyle name="Comma 3 2 2 3 4 3" xfId="15837"/>
    <cellStyle name="Comma 3 2 2 3 4 3 2" xfId="15838"/>
    <cellStyle name="Comma 3 2 2 3 4 3 2 2" xfId="15839"/>
    <cellStyle name="Comma 3 2 2 3 4 3 2 2 2" xfId="15840"/>
    <cellStyle name="Comma 3 2 2 3 4 3 2 3" xfId="15841"/>
    <cellStyle name="Comma 3 2 2 3 4 3 2 4" xfId="15842"/>
    <cellStyle name="Comma 3 2 2 3 4 3 2 5" xfId="15843"/>
    <cellStyle name="Comma 3 2 2 3 4 3 2 6" xfId="41232"/>
    <cellStyle name="Comma 3 2 2 3 4 3 3" xfId="15844"/>
    <cellStyle name="Comma 3 2 2 3 4 3 3 2" xfId="15845"/>
    <cellStyle name="Comma 3 2 2 3 4 3 4" xfId="15846"/>
    <cellStyle name="Comma 3 2 2 3 4 3 5" xfId="15847"/>
    <cellStyle name="Comma 3 2 2 3 4 3 6" xfId="15848"/>
    <cellStyle name="Comma 3 2 2 3 4 3 7" xfId="41233"/>
    <cellStyle name="Comma 3 2 2 3 4 4" xfId="15849"/>
    <cellStyle name="Comma 3 2 2 3 4 4 2" xfId="15850"/>
    <cellStyle name="Comma 3 2 2 3 4 4 2 2" xfId="15851"/>
    <cellStyle name="Comma 3 2 2 3 4 4 3" xfId="15852"/>
    <cellStyle name="Comma 3 2 2 3 4 4 4" xfId="15853"/>
    <cellStyle name="Comma 3 2 2 3 4 4 5" xfId="15854"/>
    <cellStyle name="Comma 3 2 2 3 4 4 6" xfId="41234"/>
    <cellStyle name="Comma 3 2 2 3 4 5" xfId="15855"/>
    <cellStyle name="Comma 3 2 2 3 4 5 2" xfId="15856"/>
    <cellStyle name="Comma 3 2 2 3 4 6" xfId="15857"/>
    <cellStyle name="Comma 3 2 2 3 4 6 2" xfId="15858"/>
    <cellStyle name="Comma 3 2 2 3 4 7" xfId="15859"/>
    <cellStyle name="Comma 3 2 2 3 4 8" xfId="15860"/>
    <cellStyle name="Comma 3 2 2 3 4 9" xfId="15861"/>
    <cellStyle name="Comma 3 2 2 3 5" xfId="15862"/>
    <cellStyle name="Comma 3 2 2 3 5 2" xfId="15863"/>
    <cellStyle name="Comma 3 2 2 3 5 2 2" xfId="15864"/>
    <cellStyle name="Comma 3 2 2 3 5 2 2 2" xfId="15865"/>
    <cellStyle name="Comma 3 2 2 3 5 2 2 2 2" xfId="15866"/>
    <cellStyle name="Comma 3 2 2 3 5 2 2 2 2 2" xfId="15867"/>
    <cellStyle name="Comma 3 2 2 3 5 2 2 2 3" xfId="15868"/>
    <cellStyle name="Comma 3 2 2 3 5 2 2 2 4" xfId="15869"/>
    <cellStyle name="Comma 3 2 2 3 5 2 2 2 5" xfId="15870"/>
    <cellStyle name="Comma 3 2 2 3 5 2 2 2 6" xfId="41235"/>
    <cellStyle name="Comma 3 2 2 3 5 2 2 3" xfId="15871"/>
    <cellStyle name="Comma 3 2 2 3 5 2 2 3 2" xfId="15872"/>
    <cellStyle name="Comma 3 2 2 3 5 2 2 4" xfId="15873"/>
    <cellStyle name="Comma 3 2 2 3 5 2 2 5" xfId="15874"/>
    <cellStyle name="Comma 3 2 2 3 5 2 2 6" xfId="15875"/>
    <cellStyle name="Comma 3 2 2 3 5 2 2 7" xfId="41236"/>
    <cellStyle name="Comma 3 2 2 3 5 2 3" xfId="15876"/>
    <cellStyle name="Comma 3 2 2 3 5 2 3 2" xfId="15877"/>
    <cellStyle name="Comma 3 2 2 3 5 2 3 2 2" xfId="15878"/>
    <cellStyle name="Comma 3 2 2 3 5 2 3 3" xfId="15879"/>
    <cellStyle name="Comma 3 2 2 3 5 2 3 4" xfId="15880"/>
    <cellStyle name="Comma 3 2 2 3 5 2 3 5" xfId="15881"/>
    <cellStyle name="Comma 3 2 2 3 5 2 3 6" xfId="41237"/>
    <cellStyle name="Comma 3 2 2 3 5 2 4" xfId="15882"/>
    <cellStyle name="Comma 3 2 2 3 5 2 4 2" xfId="15883"/>
    <cellStyle name="Comma 3 2 2 3 5 2 5" xfId="15884"/>
    <cellStyle name="Comma 3 2 2 3 5 2 6" xfId="15885"/>
    <cellStyle name="Comma 3 2 2 3 5 2 7" xfId="15886"/>
    <cellStyle name="Comma 3 2 2 3 5 2 8" xfId="41238"/>
    <cellStyle name="Comma 3 2 2 3 5 3" xfId="15887"/>
    <cellStyle name="Comma 3 2 2 3 5 3 2" xfId="15888"/>
    <cellStyle name="Comma 3 2 2 3 5 3 2 2" xfId="15889"/>
    <cellStyle name="Comma 3 2 2 3 5 3 2 2 2" xfId="15890"/>
    <cellStyle name="Comma 3 2 2 3 5 3 2 3" xfId="15891"/>
    <cellStyle name="Comma 3 2 2 3 5 3 2 4" xfId="15892"/>
    <cellStyle name="Comma 3 2 2 3 5 3 2 5" xfId="15893"/>
    <cellStyle name="Comma 3 2 2 3 5 3 2 6" xfId="41239"/>
    <cellStyle name="Comma 3 2 2 3 5 3 3" xfId="15894"/>
    <cellStyle name="Comma 3 2 2 3 5 3 3 2" xfId="15895"/>
    <cellStyle name="Comma 3 2 2 3 5 3 4" xfId="15896"/>
    <cellStyle name="Comma 3 2 2 3 5 3 5" xfId="15897"/>
    <cellStyle name="Comma 3 2 2 3 5 3 6" xfId="15898"/>
    <cellStyle name="Comma 3 2 2 3 5 3 7" xfId="41240"/>
    <cellStyle name="Comma 3 2 2 3 5 4" xfId="15899"/>
    <cellStyle name="Comma 3 2 2 3 5 4 2" xfId="15900"/>
    <cellStyle name="Comma 3 2 2 3 5 4 2 2" xfId="15901"/>
    <cellStyle name="Comma 3 2 2 3 5 4 3" xfId="15902"/>
    <cellStyle name="Comma 3 2 2 3 5 4 4" xfId="15903"/>
    <cellStyle name="Comma 3 2 2 3 5 4 5" xfId="15904"/>
    <cellStyle name="Comma 3 2 2 3 5 4 6" xfId="41241"/>
    <cellStyle name="Comma 3 2 2 3 5 5" xfId="15905"/>
    <cellStyle name="Comma 3 2 2 3 5 5 2" xfId="15906"/>
    <cellStyle name="Comma 3 2 2 3 5 6" xfId="15907"/>
    <cellStyle name="Comma 3 2 2 3 5 7" xfId="15908"/>
    <cellStyle name="Comma 3 2 2 3 5 8" xfId="15909"/>
    <cellStyle name="Comma 3 2 2 3 5 9" xfId="15910"/>
    <cellStyle name="Comma 3 2 2 3 6" xfId="15911"/>
    <cellStyle name="Comma 3 2 2 3 6 2" xfId="15912"/>
    <cellStyle name="Comma 3 2 2 3 6 2 2" xfId="15913"/>
    <cellStyle name="Comma 3 2 2 3 6 2 2 2" xfId="15914"/>
    <cellStyle name="Comma 3 2 2 3 6 2 2 2 2" xfId="15915"/>
    <cellStyle name="Comma 3 2 2 3 6 2 2 3" xfId="15916"/>
    <cellStyle name="Comma 3 2 2 3 6 2 2 4" xfId="15917"/>
    <cellStyle name="Comma 3 2 2 3 6 2 2 5" xfId="15918"/>
    <cellStyle name="Comma 3 2 2 3 6 2 2 6" xfId="41242"/>
    <cellStyle name="Comma 3 2 2 3 6 2 3" xfId="15919"/>
    <cellStyle name="Comma 3 2 2 3 6 2 3 2" xfId="15920"/>
    <cellStyle name="Comma 3 2 2 3 6 2 4" xfId="15921"/>
    <cellStyle name="Comma 3 2 2 3 6 2 5" xfId="15922"/>
    <cellStyle name="Comma 3 2 2 3 6 2 6" xfId="15923"/>
    <cellStyle name="Comma 3 2 2 3 6 2 7" xfId="41243"/>
    <cellStyle name="Comma 3 2 2 3 6 3" xfId="15924"/>
    <cellStyle name="Comma 3 2 2 3 6 3 2" xfId="15925"/>
    <cellStyle name="Comma 3 2 2 3 6 3 2 2" xfId="15926"/>
    <cellStyle name="Comma 3 2 2 3 6 3 3" xfId="15927"/>
    <cellStyle name="Comma 3 2 2 3 6 3 4" xfId="15928"/>
    <cellStyle name="Comma 3 2 2 3 6 3 5" xfId="15929"/>
    <cellStyle name="Comma 3 2 2 3 6 3 6" xfId="41244"/>
    <cellStyle name="Comma 3 2 2 3 6 4" xfId="15930"/>
    <cellStyle name="Comma 3 2 2 3 6 4 2" xfId="15931"/>
    <cellStyle name="Comma 3 2 2 3 6 5" xfId="15932"/>
    <cellStyle name="Comma 3 2 2 3 6 6" xfId="15933"/>
    <cellStyle name="Comma 3 2 2 3 6 7" xfId="15934"/>
    <cellStyle name="Comma 3 2 2 3 6 8" xfId="41245"/>
    <cellStyle name="Comma 3 2 2 3 7" xfId="15935"/>
    <cellStyle name="Comma 3 2 2 3 7 2" xfId="15936"/>
    <cellStyle name="Comma 3 2 2 3 7 2 2" xfId="15937"/>
    <cellStyle name="Comma 3 2 2 3 7 2 2 2" xfId="15938"/>
    <cellStyle name="Comma 3 2 2 3 7 2 2 2 2" xfId="15939"/>
    <cellStyle name="Comma 3 2 2 3 7 2 2 3" xfId="15940"/>
    <cellStyle name="Comma 3 2 2 3 7 2 2 4" xfId="15941"/>
    <cellStyle name="Comma 3 2 2 3 7 2 2 5" xfId="15942"/>
    <cellStyle name="Comma 3 2 2 3 7 2 2 6" xfId="41246"/>
    <cellStyle name="Comma 3 2 2 3 7 2 3" xfId="15943"/>
    <cellStyle name="Comma 3 2 2 3 7 2 3 2" xfId="15944"/>
    <cellStyle name="Comma 3 2 2 3 7 2 4" xfId="15945"/>
    <cellStyle name="Comma 3 2 2 3 7 2 5" xfId="15946"/>
    <cellStyle name="Comma 3 2 2 3 7 2 6" xfId="15947"/>
    <cellStyle name="Comma 3 2 2 3 7 2 7" xfId="41247"/>
    <cellStyle name="Comma 3 2 2 3 7 3" xfId="15948"/>
    <cellStyle name="Comma 3 2 2 3 7 3 2" xfId="15949"/>
    <cellStyle name="Comma 3 2 2 3 7 3 2 2" xfId="15950"/>
    <cellStyle name="Comma 3 2 2 3 7 3 3" xfId="15951"/>
    <cellStyle name="Comma 3 2 2 3 7 3 4" xfId="15952"/>
    <cellStyle name="Comma 3 2 2 3 7 3 5" xfId="15953"/>
    <cellStyle name="Comma 3 2 2 3 7 3 6" xfId="41248"/>
    <cellStyle name="Comma 3 2 2 3 7 4" xfId="15954"/>
    <cellStyle name="Comma 3 2 2 3 7 4 2" xfId="15955"/>
    <cellStyle name="Comma 3 2 2 3 7 5" xfId="15956"/>
    <cellStyle name="Comma 3 2 2 3 7 6" xfId="15957"/>
    <cellStyle name="Comma 3 2 2 3 7 7" xfId="15958"/>
    <cellStyle name="Comma 3 2 2 3 7 8" xfId="41249"/>
    <cellStyle name="Comma 3 2 2 3 8" xfId="15959"/>
    <cellStyle name="Comma 3 2 2 3 8 2" xfId="15960"/>
    <cellStyle name="Comma 3 2 2 3 8 2 2" xfId="15961"/>
    <cellStyle name="Comma 3 2 2 3 8 2 2 2" xfId="15962"/>
    <cellStyle name="Comma 3 2 2 3 8 2 3" xfId="15963"/>
    <cellStyle name="Comma 3 2 2 3 8 2 4" xfId="15964"/>
    <cellStyle name="Comma 3 2 2 3 8 2 5" xfId="15965"/>
    <cellStyle name="Comma 3 2 2 3 8 2 6" xfId="41250"/>
    <cellStyle name="Comma 3 2 2 3 8 3" xfId="15966"/>
    <cellStyle name="Comma 3 2 2 3 8 3 2" xfId="15967"/>
    <cellStyle name="Comma 3 2 2 3 8 4" xfId="15968"/>
    <cellStyle name="Comma 3 2 2 3 8 5" xfId="15969"/>
    <cellStyle name="Comma 3 2 2 3 8 6" xfId="15970"/>
    <cellStyle name="Comma 3 2 2 3 8 7" xfId="41251"/>
    <cellStyle name="Comma 3 2 2 3 9" xfId="15971"/>
    <cellStyle name="Comma 3 2 2 3 9 2" xfId="15972"/>
    <cellStyle name="Comma 3 2 2 3 9 2 2" xfId="15973"/>
    <cellStyle name="Comma 3 2 2 3 9 2 2 2" xfId="15974"/>
    <cellStyle name="Comma 3 2 2 3 9 2 3" xfId="15975"/>
    <cellStyle name="Comma 3 2 2 3 9 2 4" xfId="15976"/>
    <cellStyle name="Comma 3 2 2 3 9 2 5" xfId="15977"/>
    <cellStyle name="Comma 3 2 2 3 9 2 6" xfId="41252"/>
    <cellStyle name="Comma 3 2 2 3 9 3" xfId="15978"/>
    <cellStyle name="Comma 3 2 2 3 9 3 2" xfId="15979"/>
    <cellStyle name="Comma 3 2 2 3 9 4" xfId="15980"/>
    <cellStyle name="Comma 3 2 2 3 9 5" xfId="15981"/>
    <cellStyle name="Comma 3 2 2 3 9 6" xfId="15982"/>
    <cellStyle name="Comma 3 2 2 3 9 7" xfId="41253"/>
    <cellStyle name="Comma 3 2 2 4" xfId="15983"/>
    <cellStyle name="Comma 3 2 2 4 10" xfId="15984"/>
    <cellStyle name="Comma 3 2 2 4 10 2" xfId="15985"/>
    <cellStyle name="Comma 3 2 2 4 10 2 2" xfId="15986"/>
    <cellStyle name="Comma 3 2 2 4 10 3" xfId="15987"/>
    <cellStyle name="Comma 3 2 2 4 10 4" xfId="15988"/>
    <cellStyle name="Comma 3 2 2 4 10 5" xfId="15989"/>
    <cellStyle name="Comma 3 2 2 4 10 6" xfId="41254"/>
    <cellStyle name="Comma 3 2 2 4 11" xfId="15990"/>
    <cellStyle name="Comma 3 2 2 4 11 2" xfId="15991"/>
    <cellStyle name="Comma 3 2 2 4 11 2 2" xfId="15992"/>
    <cellStyle name="Comma 3 2 2 4 11 3" xfId="15993"/>
    <cellStyle name="Comma 3 2 2 4 11 4" xfId="15994"/>
    <cellStyle name="Comma 3 2 2 4 11 5" xfId="15995"/>
    <cellStyle name="Comma 3 2 2 4 11 6" xfId="41255"/>
    <cellStyle name="Comma 3 2 2 4 12" xfId="15996"/>
    <cellStyle name="Comma 3 2 2 4 12 2" xfId="15997"/>
    <cellStyle name="Comma 3 2 2 4 13" xfId="15998"/>
    <cellStyle name="Comma 3 2 2 4 13 2" xfId="15999"/>
    <cellStyle name="Comma 3 2 2 4 14" xfId="16000"/>
    <cellStyle name="Comma 3 2 2 4 15" xfId="16001"/>
    <cellStyle name="Comma 3 2 2 4 16" xfId="16002"/>
    <cellStyle name="Comma 3 2 2 4 17" xfId="16003"/>
    <cellStyle name="Comma 3 2 2 4 2" xfId="16004"/>
    <cellStyle name="Comma 3 2 2 4 2 10" xfId="16005"/>
    <cellStyle name="Comma 3 2 2 4 2 11" xfId="16006"/>
    <cellStyle name="Comma 3 2 2 4 2 2" xfId="16007"/>
    <cellStyle name="Comma 3 2 2 4 2 2 10" xfId="16008"/>
    <cellStyle name="Comma 3 2 2 4 2 2 2" xfId="16009"/>
    <cellStyle name="Comma 3 2 2 4 2 2 2 2" xfId="16010"/>
    <cellStyle name="Comma 3 2 2 4 2 2 2 2 2" xfId="16011"/>
    <cellStyle name="Comma 3 2 2 4 2 2 2 2 2 2" xfId="16012"/>
    <cellStyle name="Comma 3 2 2 4 2 2 2 2 2 2 2" xfId="16013"/>
    <cellStyle name="Comma 3 2 2 4 2 2 2 2 2 3" xfId="16014"/>
    <cellStyle name="Comma 3 2 2 4 2 2 2 2 2 4" xfId="16015"/>
    <cellStyle name="Comma 3 2 2 4 2 2 2 2 2 5" xfId="16016"/>
    <cellStyle name="Comma 3 2 2 4 2 2 2 2 2 6" xfId="41256"/>
    <cellStyle name="Comma 3 2 2 4 2 2 2 2 3" xfId="16017"/>
    <cellStyle name="Comma 3 2 2 4 2 2 2 2 3 2" xfId="16018"/>
    <cellStyle name="Comma 3 2 2 4 2 2 2 2 4" xfId="16019"/>
    <cellStyle name="Comma 3 2 2 4 2 2 2 2 5" xfId="16020"/>
    <cellStyle name="Comma 3 2 2 4 2 2 2 2 6" xfId="16021"/>
    <cellStyle name="Comma 3 2 2 4 2 2 2 2 7" xfId="41257"/>
    <cellStyle name="Comma 3 2 2 4 2 2 2 3" xfId="16022"/>
    <cellStyle name="Comma 3 2 2 4 2 2 2 3 2" xfId="16023"/>
    <cellStyle name="Comma 3 2 2 4 2 2 2 3 2 2" xfId="16024"/>
    <cellStyle name="Comma 3 2 2 4 2 2 2 3 3" xfId="16025"/>
    <cellStyle name="Comma 3 2 2 4 2 2 2 3 4" xfId="16026"/>
    <cellStyle name="Comma 3 2 2 4 2 2 2 3 5" xfId="16027"/>
    <cellStyle name="Comma 3 2 2 4 2 2 2 3 6" xfId="41258"/>
    <cellStyle name="Comma 3 2 2 4 2 2 2 4" xfId="16028"/>
    <cellStyle name="Comma 3 2 2 4 2 2 2 4 2" xfId="16029"/>
    <cellStyle name="Comma 3 2 2 4 2 2 2 5" xfId="16030"/>
    <cellStyle name="Comma 3 2 2 4 2 2 2 6" xfId="16031"/>
    <cellStyle name="Comma 3 2 2 4 2 2 2 7" xfId="16032"/>
    <cellStyle name="Comma 3 2 2 4 2 2 2 8" xfId="41259"/>
    <cellStyle name="Comma 3 2 2 4 2 2 3" xfId="16033"/>
    <cellStyle name="Comma 3 2 2 4 2 2 3 2" xfId="16034"/>
    <cellStyle name="Comma 3 2 2 4 2 2 3 2 2" xfId="16035"/>
    <cellStyle name="Comma 3 2 2 4 2 2 3 2 2 2" xfId="16036"/>
    <cellStyle name="Comma 3 2 2 4 2 2 3 2 3" xfId="16037"/>
    <cellStyle name="Comma 3 2 2 4 2 2 3 2 4" xfId="16038"/>
    <cellStyle name="Comma 3 2 2 4 2 2 3 2 5" xfId="16039"/>
    <cellStyle name="Comma 3 2 2 4 2 2 3 2 6" xfId="41260"/>
    <cellStyle name="Comma 3 2 2 4 2 2 3 3" xfId="16040"/>
    <cellStyle name="Comma 3 2 2 4 2 2 3 3 2" xfId="16041"/>
    <cellStyle name="Comma 3 2 2 4 2 2 3 4" xfId="16042"/>
    <cellStyle name="Comma 3 2 2 4 2 2 3 5" xfId="16043"/>
    <cellStyle name="Comma 3 2 2 4 2 2 3 6" xfId="16044"/>
    <cellStyle name="Comma 3 2 2 4 2 2 3 7" xfId="41261"/>
    <cellStyle name="Comma 3 2 2 4 2 2 4" xfId="16045"/>
    <cellStyle name="Comma 3 2 2 4 2 2 4 2" xfId="16046"/>
    <cellStyle name="Comma 3 2 2 4 2 2 4 2 2" xfId="16047"/>
    <cellStyle name="Comma 3 2 2 4 2 2 4 3" xfId="16048"/>
    <cellStyle name="Comma 3 2 2 4 2 2 4 4" xfId="16049"/>
    <cellStyle name="Comma 3 2 2 4 2 2 4 5" xfId="16050"/>
    <cellStyle name="Comma 3 2 2 4 2 2 4 6" xfId="41262"/>
    <cellStyle name="Comma 3 2 2 4 2 2 5" xfId="16051"/>
    <cellStyle name="Comma 3 2 2 4 2 2 5 2" xfId="16052"/>
    <cellStyle name="Comma 3 2 2 4 2 2 6" xfId="16053"/>
    <cellStyle name="Comma 3 2 2 4 2 2 6 2" xfId="16054"/>
    <cellStyle name="Comma 3 2 2 4 2 2 7" xfId="16055"/>
    <cellStyle name="Comma 3 2 2 4 2 2 8" xfId="16056"/>
    <cellStyle name="Comma 3 2 2 4 2 2 9" xfId="16057"/>
    <cellStyle name="Comma 3 2 2 4 2 3" xfId="16058"/>
    <cellStyle name="Comma 3 2 2 4 2 3 2" xfId="16059"/>
    <cellStyle name="Comma 3 2 2 4 2 3 2 2" xfId="16060"/>
    <cellStyle name="Comma 3 2 2 4 2 3 2 2 2" xfId="16061"/>
    <cellStyle name="Comma 3 2 2 4 2 3 2 2 2 2" xfId="16062"/>
    <cellStyle name="Comma 3 2 2 4 2 3 2 2 3" xfId="16063"/>
    <cellStyle name="Comma 3 2 2 4 2 3 2 2 4" xfId="16064"/>
    <cellStyle name="Comma 3 2 2 4 2 3 2 2 5" xfId="16065"/>
    <cellStyle name="Comma 3 2 2 4 2 3 2 2 6" xfId="41263"/>
    <cellStyle name="Comma 3 2 2 4 2 3 2 3" xfId="16066"/>
    <cellStyle name="Comma 3 2 2 4 2 3 2 3 2" xfId="16067"/>
    <cellStyle name="Comma 3 2 2 4 2 3 2 4" xfId="16068"/>
    <cellStyle name="Comma 3 2 2 4 2 3 2 5" xfId="16069"/>
    <cellStyle name="Comma 3 2 2 4 2 3 2 6" xfId="16070"/>
    <cellStyle name="Comma 3 2 2 4 2 3 2 7" xfId="41264"/>
    <cellStyle name="Comma 3 2 2 4 2 3 3" xfId="16071"/>
    <cellStyle name="Comma 3 2 2 4 2 3 3 2" xfId="16072"/>
    <cellStyle name="Comma 3 2 2 4 2 3 3 2 2" xfId="16073"/>
    <cellStyle name="Comma 3 2 2 4 2 3 3 3" xfId="16074"/>
    <cellStyle name="Comma 3 2 2 4 2 3 3 4" xfId="16075"/>
    <cellStyle name="Comma 3 2 2 4 2 3 3 5" xfId="16076"/>
    <cellStyle name="Comma 3 2 2 4 2 3 3 6" xfId="41265"/>
    <cellStyle name="Comma 3 2 2 4 2 3 4" xfId="16077"/>
    <cellStyle name="Comma 3 2 2 4 2 3 4 2" xfId="16078"/>
    <cellStyle name="Comma 3 2 2 4 2 3 5" xfId="16079"/>
    <cellStyle name="Comma 3 2 2 4 2 3 6" xfId="16080"/>
    <cellStyle name="Comma 3 2 2 4 2 3 7" xfId="16081"/>
    <cellStyle name="Comma 3 2 2 4 2 3 8" xfId="41266"/>
    <cellStyle name="Comma 3 2 2 4 2 4" xfId="16082"/>
    <cellStyle name="Comma 3 2 2 4 2 4 2" xfId="16083"/>
    <cellStyle name="Comma 3 2 2 4 2 4 2 2" xfId="16084"/>
    <cellStyle name="Comma 3 2 2 4 2 4 2 2 2" xfId="16085"/>
    <cellStyle name="Comma 3 2 2 4 2 4 2 3" xfId="16086"/>
    <cellStyle name="Comma 3 2 2 4 2 4 2 4" xfId="16087"/>
    <cellStyle name="Comma 3 2 2 4 2 4 2 5" xfId="16088"/>
    <cellStyle name="Comma 3 2 2 4 2 4 2 6" xfId="41267"/>
    <cellStyle name="Comma 3 2 2 4 2 4 3" xfId="16089"/>
    <cellStyle name="Comma 3 2 2 4 2 4 3 2" xfId="16090"/>
    <cellStyle name="Comma 3 2 2 4 2 4 4" xfId="16091"/>
    <cellStyle name="Comma 3 2 2 4 2 4 5" xfId="16092"/>
    <cellStyle name="Comma 3 2 2 4 2 4 6" xfId="16093"/>
    <cellStyle name="Comma 3 2 2 4 2 4 7" xfId="41268"/>
    <cellStyle name="Comma 3 2 2 4 2 5" xfId="16094"/>
    <cellStyle name="Comma 3 2 2 4 2 5 2" xfId="16095"/>
    <cellStyle name="Comma 3 2 2 4 2 5 2 2" xfId="16096"/>
    <cellStyle name="Comma 3 2 2 4 2 5 3" xfId="16097"/>
    <cellStyle name="Comma 3 2 2 4 2 5 4" xfId="16098"/>
    <cellStyle name="Comma 3 2 2 4 2 5 5" xfId="16099"/>
    <cellStyle name="Comma 3 2 2 4 2 5 6" xfId="41269"/>
    <cellStyle name="Comma 3 2 2 4 2 6" xfId="16100"/>
    <cellStyle name="Comma 3 2 2 4 2 6 2" xfId="16101"/>
    <cellStyle name="Comma 3 2 2 4 2 7" xfId="16102"/>
    <cellStyle name="Comma 3 2 2 4 2 7 2" xfId="16103"/>
    <cellStyle name="Comma 3 2 2 4 2 8" xfId="16104"/>
    <cellStyle name="Comma 3 2 2 4 2 9" xfId="16105"/>
    <cellStyle name="Comma 3 2 2 4 3" xfId="16106"/>
    <cellStyle name="Comma 3 2 2 4 3 10" xfId="16107"/>
    <cellStyle name="Comma 3 2 2 4 3 2" xfId="16108"/>
    <cellStyle name="Comma 3 2 2 4 3 2 2" xfId="16109"/>
    <cellStyle name="Comma 3 2 2 4 3 2 2 2" xfId="16110"/>
    <cellStyle name="Comma 3 2 2 4 3 2 2 2 2" xfId="16111"/>
    <cellStyle name="Comma 3 2 2 4 3 2 2 2 2 2" xfId="16112"/>
    <cellStyle name="Comma 3 2 2 4 3 2 2 2 3" xfId="16113"/>
    <cellStyle name="Comma 3 2 2 4 3 2 2 2 4" xfId="16114"/>
    <cellStyle name="Comma 3 2 2 4 3 2 2 2 5" xfId="16115"/>
    <cellStyle name="Comma 3 2 2 4 3 2 2 2 6" xfId="41270"/>
    <cellStyle name="Comma 3 2 2 4 3 2 2 3" xfId="16116"/>
    <cellStyle name="Comma 3 2 2 4 3 2 2 3 2" xfId="16117"/>
    <cellStyle name="Comma 3 2 2 4 3 2 2 4" xfId="16118"/>
    <cellStyle name="Comma 3 2 2 4 3 2 2 5" xfId="16119"/>
    <cellStyle name="Comma 3 2 2 4 3 2 2 6" xfId="16120"/>
    <cellStyle name="Comma 3 2 2 4 3 2 2 7" xfId="41271"/>
    <cellStyle name="Comma 3 2 2 4 3 2 3" xfId="16121"/>
    <cellStyle name="Comma 3 2 2 4 3 2 3 2" xfId="16122"/>
    <cellStyle name="Comma 3 2 2 4 3 2 3 2 2" xfId="16123"/>
    <cellStyle name="Comma 3 2 2 4 3 2 3 3" xfId="16124"/>
    <cellStyle name="Comma 3 2 2 4 3 2 3 4" xfId="16125"/>
    <cellStyle name="Comma 3 2 2 4 3 2 3 5" xfId="16126"/>
    <cellStyle name="Comma 3 2 2 4 3 2 3 6" xfId="41272"/>
    <cellStyle name="Comma 3 2 2 4 3 2 4" xfId="16127"/>
    <cellStyle name="Comma 3 2 2 4 3 2 4 2" xfId="16128"/>
    <cellStyle name="Comma 3 2 2 4 3 2 5" xfId="16129"/>
    <cellStyle name="Comma 3 2 2 4 3 2 6" xfId="16130"/>
    <cellStyle name="Comma 3 2 2 4 3 2 7" xfId="16131"/>
    <cellStyle name="Comma 3 2 2 4 3 2 8" xfId="41273"/>
    <cellStyle name="Comma 3 2 2 4 3 3" xfId="16132"/>
    <cellStyle name="Comma 3 2 2 4 3 3 2" xfId="16133"/>
    <cellStyle name="Comma 3 2 2 4 3 3 2 2" xfId="16134"/>
    <cellStyle name="Comma 3 2 2 4 3 3 2 2 2" xfId="16135"/>
    <cellStyle name="Comma 3 2 2 4 3 3 2 3" xfId="16136"/>
    <cellStyle name="Comma 3 2 2 4 3 3 2 4" xfId="16137"/>
    <cellStyle name="Comma 3 2 2 4 3 3 2 5" xfId="16138"/>
    <cellStyle name="Comma 3 2 2 4 3 3 2 6" xfId="41274"/>
    <cellStyle name="Comma 3 2 2 4 3 3 3" xfId="16139"/>
    <cellStyle name="Comma 3 2 2 4 3 3 3 2" xfId="16140"/>
    <cellStyle name="Comma 3 2 2 4 3 3 4" xfId="16141"/>
    <cellStyle name="Comma 3 2 2 4 3 3 5" xfId="16142"/>
    <cellStyle name="Comma 3 2 2 4 3 3 6" xfId="16143"/>
    <cellStyle name="Comma 3 2 2 4 3 3 7" xfId="41275"/>
    <cellStyle name="Comma 3 2 2 4 3 4" xfId="16144"/>
    <cellStyle name="Comma 3 2 2 4 3 4 2" xfId="16145"/>
    <cellStyle name="Comma 3 2 2 4 3 4 2 2" xfId="16146"/>
    <cellStyle name="Comma 3 2 2 4 3 4 3" xfId="16147"/>
    <cellStyle name="Comma 3 2 2 4 3 4 4" xfId="16148"/>
    <cellStyle name="Comma 3 2 2 4 3 4 5" xfId="16149"/>
    <cellStyle name="Comma 3 2 2 4 3 4 6" xfId="41276"/>
    <cellStyle name="Comma 3 2 2 4 3 5" xfId="16150"/>
    <cellStyle name="Comma 3 2 2 4 3 5 2" xfId="16151"/>
    <cellStyle name="Comma 3 2 2 4 3 6" xfId="16152"/>
    <cellStyle name="Comma 3 2 2 4 3 6 2" xfId="16153"/>
    <cellStyle name="Comma 3 2 2 4 3 7" xfId="16154"/>
    <cellStyle name="Comma 3 2 2 4 3 8" xfId="16155"/>
    <cellStyle name="Comma 3 2 2 4 3 9" xfId="16156"/>
    <cellStyle name="Comma 3 2 2 4 4" xfId="16157"/>
    <cellStyle name="Comma 3 2 2 4 4 2" xfId="16158"/>
    <cellStyle name="Comma 3 2 2 4 4 2 2" xfId="16159"/>
    <cellStyle name="Comma 3 2 2 4 4 2 2 2" xfId="16160"/>
    <cellStyle name="Comma 3 2 2 4 4 2 2 2 2" xfId="16161"/>
    <cellStyle name="Comma 3 2 2 4 4 2 2 2 2 2" xfId="16162"/>
    <cellStyle name="Comma 3 2 2 4 4 2 2 2 3" xfId="16163"/>
    <cellStyle name="Comma 3 2 2 4 4 2 2 2 4" xfId="16164"/>
    <cellStyle name="Comma 3 2 2 4 4 2 2 2 5" xfId="16165"/>
    <cellStyle name="Comma 3 2 2 4 4 2 2 2 6" xfId="41277"/>
    <cellStyle name="Comma 3 2 2 4 4 2 2 3" xfId="16166"/>
    <cellStyle name="Comma 3 2 2 4 4 2 2 3 2" xfId="16167"/>
    <cellStyle name="Comma 3 2 2 4 4 2 2 4" xfId="16168"/>
    <cellStyle name="Comma 3 2 2 4 4 2 2 5" xfId="16169"/>
    <cellStyle name="Comma 3 2 2 4 4 2 2 6" xfId="16170"/>
    <cellStyle name="Comma 3 2 2 4 4 2 2 7" xfId="41278"/>
    <cellStyle name="Comma 3 2 2 4 4 2 3" xfId="16171"/>
    <cellStyle name="Comma 3 2 2 4 4 2 3 2" xfId="16172"/>
    <cellStyle name="Comma 3 2 2 4 4 2 3 2 2" xfId="16173"/>
    <cellStyle name="Comma 3 2 2 4 4 2 3 3" xfId="16174"/>
    <cellStyle name="Comma 3 2 2 4 4 2 3 4" xfId="16175"/>
    <cellStyle name="Comma 3 2 2 4 4 2 3 5" xfId="16176"/>
    <cellStyle name="Comma 3 2 2 4 4 2 3 6" xfId="41279"/>
    <cellStyle name="Comma 3 2 2 4 4 2 4" xfId="16177"/>
    <cellStyle name="Comma 3 2 2 4 4 2 4 2" xfId="16178"/>
    <cellStyle name="Comma 3 2 2 4 4 2 5" xfId="16179"/>
    <cellStyle name="Comma 3 2 2 4 4 2 6" xfId="16180"/>
    <cellStyle name="Comma 3 2 2 4 4 2 7" xfId="16181"/>
    <cellStyle name="Comma 3 2 2 4 4 2 8" xfId="41280"/>
    <cellStyle name="Comma 3 2 2 4 4 3" xfId="16182"/>
    <cellStyle name="Comma 3 2 2 4 4 3 2" xfId="16183"/>
    <cellStyle name="Comma 3 2 2 4 4 3 2 2" xfId="16184"/>
    <cellStyle name="Comma 3 2 2 4 4 3 2 2 2" xfId="16185"/>
    <cellStyle name="Comma 3 2 2 4 4 3 2 3" xfId="16186"/>
    <cellStyle name="Comma 3 2 2 4 4 3 2 4" xfId="16187"/>
    <cellStyle name="Comma 3 2 2 4 4 3 2 5" xfId="16188"/>
    <cellStyle name="Comma 3 2 2 4 4 3 2 6" xfId="41281"/>
    <cellStyle name="Comma 3 2 2 4 4 3 3" xfId="16189"/>
    <cellStyle name="Comma 3 2 2 4 4 3 3 2" xfId="16190"/>
    <cellStyle name="Comma 3 2 2 4 4 3 4" xfId="16191"/>
    <cellStyle name="Comma 3 2 2 4 4 3 5" xfId="16192"/>
    <cellStyle name="Comma 3 2 2 4 4 3 6" xfId="16193"/>
    <cellStyle name="Comma 3 2 2 4 4 3 7" xfId="41282"/>
    <cellStyle name="Comma 3 2 2 4 4 4" xfId="16194"/>
    <cellStyle name="Comma 3 2 2 4 4 4 2" xfId="16195"/>
    <cellStyle name="Comma 3 2 2 4 4 4 2 2" xfId="16196"/>
    <cellStyle name="Comma 3 2 2 4 4 4 3" xfId="16197"/>
    <cellStyle name="Comma 3 2 2 4 4 4 4" xfId="16198"/>
    <cellStyle name="Comma 3 2 2 4 4 4 5" xfId="16199"/>
    <cellStyle name="Comma 3 2 2 4 4 4 6" xfId="41283"/>
    <cellStyle name="Comma 3 2 2 4 4 5" xfId="16200"/>
    <cellStyle name="Comma 3 2 2 4 4 5 2" xfId="16201"/>
    <cellStyle name="Comma 3 2 2 4 4 6" xfId="16202"/>
    <cellStyle name="Comma 3 2 2 4 4 7" xfId="16203"/>
    <cellStyle name="Comma 3 2 2 4 4 8" xfId="16204"/>
    <cellStyle name="Comma 3 2 2 4 4 9" xfId="41284"/>
    <cellStyle name="Comma 3 2 2 4 5" xfId="16205"/>
    <cellStyle name="Comma 3 2 2 4 5 2" xfId="16206"/>
    <cellStyle name="Comma 3 2 2 4 5 2 2" xfId="16207"/>
    <cellStyle name="Comma 3 2 2 4 5 2 2 2" xfId="16208"/>
    <cellStyle name="Comma 3 2 2 4 5 2 2 2 2" xfId="16209"/>
    <cellStyle name="Comma 3 2 2 4 5 2 2 3" xfId="16210"/>
    <cellStyle name="Comma 3 2 2 4 5 2 2 4" xfId="16211"/>
    <cellStyle name="Comma 3 2 2 4 5 2 2 5" xfId="16212"/>
    <cellStyle name="Comma 3 2 2 4 5 2 2 6" xfId="41285"/>
    <cellStyle name="Comma 3 2 2 4 5 2 3" xfId="16213"/>
    <cellStyle name="Comma 3 2 2 4 5 2 3 2" xfId="16214"/>
    <cellStyle name="Comma 3 2 2 4 5 2 4" xfId="16215"/>
    <cellStyle name="Comma 3 2 2 4 5 2 5" xfId="16216"/>
    <cellStyle name="Comma 3 2 2 4 5 2 6" xfId="16217"/>
    <cellStyle name="Comma 3 2 2 4 5 2 7" xfId="41286"/>
    <cellStyle name="Comma 3 2 2 4 5 3" xfId="16218"/>
    <cellStyle name="Comma 3 2 2 4 5 3 2" xfId="16219"/>
    <cellStyle name="Comma 3 2 2 4 5 3 2 2" xfId="16220"/>
    <cellStyle name="Comma 3 2 2 4 5 3 3" xfId="16221"/>
    <cellStyle name="Comma 3 2 2 4 5 3 4" xfId="16222"/>
    <cellStyle name="Comma 3 2 2 4 5 3 5" xfId="16223"/>
    <cellStyle name="Comma 3 2 2 4 5 3 6" xfId="41287"/>
    <cellStyle name="Comma 3 2 2 4 5 4" xfId="16224"/>
    <cellStyle name="Comma 3 2 2 4 5 4 2" xfId="16225"/>
    <cellStyle name="Comma 3 2 2 4 5 5" xfId="16226"/>
    <cellStyle name="Comma 3 2 2 4 5 6" xfId="16227"/>
    <cellStyle name="Comma 3 2 2 4 5 7" xfId="16228"/>
    <cellStyle name="Comma 3 2 2 4 5 8" xfId="41288"/>
    <cellStyle name="Comma 3 2 2 4 6" xfId="16229"/>
    <cellStyle name="Comma 3 2 2 4 6 2" xfId="16230"/>
    <cellStyle name="Comma 3 2 2 4 6 2 2" xfId="16231"/>
    <cellStyle name="Comma 3 2 2 4 6 2 2 2" xfId="16232"/>
    <cellStyle name="Comma 3 2 2 4 6 2 2 2 2" xfId="16233"/>
    <cellStyle name="Comma 3 2 2 4 6 2 2 3" xfId="16234"/>
    <cellStyle name="Comma 3 2 2 4 6 2 2 4" xfId="16235"/>
    <cellStyle name="Comma 3 2 2 4 6 2 2 5" xfId="16236"/>
    <cellStyle name="Comma 3 2 2 4 6 2 2 6" xfId="41289"/>
    <cellStyle name="Comma 3 2 2 4 6 2 3" xfId="16237"/>
    <cellStyle name="Comma 3 2 2 4 6 2 3 2" xfId="16238"/>
    <cellStyle name="Comma 3 2 2 4 6 2 4" xfId="16239"/>
    <cellStyle name="Comma 3 2 2 4 6 2 5" xfId="16240"/>
    <cellStyle name="Comma 3 2 2 4 6 2 6" xfId="16241"/>
    <cellStyle name="Comma 3 2 2 4 6 2 7" xfId="41290"/>
    <cellStyle name="Comma 3 2 2 4 6 3" xfId="16242"/>
    <cellStyle name="Comma 3 2 2 4 6 3 2" xfId="16243"/>
    <cellStyle name="Comma 3 2 2 4 6 3 2 2" xfId="16244"/>
    <cellStyle name="Comma 3 2 2 4 6 3 3" xfId="16245"/>
    <cellStyle name="Comma 3 2 2 4 6 3 4" xfId="16246"/>
    <cellStyle name="Comma 3 2 2 4 6 3 5" xfId="16247"/>
    <cellStyle name="Comma 3 2 2 4 6 3 6" xfId="41291"/>
    <cellStyle name="Comma 3 2 2 4 6 4" xfId="16248"/>
    <cellStyle name="Comma 3 2 2 4 6 4 2" xfId="16249"/>
    <cellStyle name="Comma 3 2 2 4 6 5" xfId="16250"/>
    <cellStyle name="Comma 3 2 2 4 6 6" xfId="16251"/>
    <cellStyle name="Comma 3 2 2 4 6 7" xfId="16252"/>
    <cellStyle name="Comma 3 2 2 4 6 8" xfId="41292"/>
    <cellStyle name="Comma 3 2 2 4 7" xfId="16253"/>
    <cellStyle name="Comma 3 2 2 4 7 2" xfId="16254"/>
    <cellStyle name="Comma 3 2 2 4 7 2 2" xfId="16255"/>
    <cellStyle name="Comma 3 2 2 4 7 2 2 2" xfId="16256"/>
    <cellStyle name="Comma 3 2 2 4 7 2 3" xfId="16257"/>
    <cellStyle name="Comma 3 2 2 4 7 2 4" xfId="16258"/>
    <cellStyle name="Comma 3 2 2 4 7 2 5" xfId="16259"/>
    <cellStyle name="Comma 3 2 2 4 7 2 6" xfId="41293"/>
    <cellStyle name="Comma 3 2 2 4 7 3" xfId="16260"/>
    <cellStyle name="Comma 3 2 2 4 7 3 2" xfId="16261"/>
    <cellStyle name="Comma 3 2 2 4 7 4" xfId="16262"/>
    <cellStyle name="Comma 3 2 2 4 7 5" xfId="16263"/>
    <cellStyle name="Comma 3 2 2 4 7 6" xfId="16264"/>
    <cellStyle name="Comma 3 2 2 4 7 7" xfId="41294"/>
    <cellStyle name="Comma 3 2 2 4 8" xfId="16265"/>
    <cellStyle name="Comma 3 2 2 4 8 2" xfId="16266"/>
    <cellStyle name="Comma 3 2 2 4 8 2 2" xfId="16267"/>
    <cellStyle name="Comma 3 2 2 4 8 2 2 2" xfId="16268"/>
    <cellStyle name="Comma 3 2 2 4 8 2 3" xfId="16269"/>
    <cellStyle name="Comma 3 2 2 4 8 2 4" xfId="16270"/>
    <cellStyle name="Comma 3 2 2 4 8 2 5" xfId="16271"/>
    <cellStyle name="Comma 3 2 2 4 8 2 6" xfId="41295"/>
    <cellStyle name="Comma 3 2 2 4 8 3" xfId="16272"/>
    <cellStyle name="Comma 3 2 2 4 8 3 2" xfId="16273"/>
    <cellStyle name="Comma 3 2 2 4 8 4" xfId="16274"/>
    <cellStyle name="Comma 3 2 2 4 8 5" xfId="16275"/>
    <cellStyle name="Comma 3 2 2 4 8 6" xfId="16276"/>
    <cellStyle name="Comma 3 2 2 4 8 7" xfId="41296"/>
    <cellStyle name="Comma 3 2 2 4 9" xfId="16277"/>
    <cellStyle name="Comma 3 2 2 4 9 2" xfId="16278"/>
    <cellStyle name="Comma 3 2 2 4 9 2 2" xfId="16279"/>
    <cellStyle name="Comma 3 2 2 4 9 3" xfId="16280"/>
    <cellStyle name="Comma 3 2 2 4 9 4" xfId="16281"/>
    <cellStyle name="Comma 3 2 2 4 9 5" xfId="16282"/>
    <cellStyle name="Comma 3 2 2 4 9 6" xfId="41297"/>
    <cellStyle name="Comma 3 2 2 5" xfId="16283"/>
    <cellStyle name="Comma 3 2 2 5 10" xfId="16284"/>
    <cellStyle name="Comma 3 2 2 5 11" xfId="16285"/>
    <cellStyle name="Comma 3 2 2 5 2" xfId="16286"/>
    <cellStyle name="Comma 3 2 2 5 2 10" xfId="16287"/>
    <cellStyle name="Comma 3 2 2 5 2 2" xfId="16288"/>
    <cellStyle name="Comma 3 2 2 5 2 2 2" xfId="16289"/>
    <cellStyle name="Comma 3 2 2 5 2 2 2 2" xfId="16290"/>
    <cellStyle name="Comma 3 2 2 5 2 2 2 2 2" xfId="16291"/>
    <cellStyle name="Comma 3 2 2 5 2 2 2 2 2 2" xfId="16292"/>
    <cellStyle name="Comma 3 2 2 5 2 2 2 2 3" xfId="16293"/>
    <cellStyle name="Comma 3 2 2 5 2 2 2 2 4" xfId="16294"/>
    <cellStyle name="Comma 3 2 2 5 2 2 2 2 5" xfId="16295"/>
    <cellStyle name="Comma 3 2 2 5 2 2 2 2 6" xfId="41298"/>
    <cellStyle name="Comma 3 2 2 5 2 2 2 3" xfId="16296"/>
    <cellStyle name="Comma 3 2 2 5 2 2 2 3 2" xfId="16297"/>
    <cellStyle name="Comma 3 2 2 5 2 2 2 4" xfId="16298"/>
    <cellStyle name="Comma 3 2 2 5 2 2 2 5" xfId="16299"/>
    <cellStyle name="Comma 3 2 2 5 2 2 2 6" xfId="16300"/>
    <cellStyle name="Comma 3 2 2 5 2 2 2 7" xfId="41299"/>
    <cellStyle name="Comma 3 2 2 5 2 2 3" xfId="16301"/>
    <cellStyle name="Comma 3 2 2 5 2 2 3 2" xfId="16302"/>
    <cellStyle name="Comma 3 2 2 5 2 2 3 2 2" xfId="16303"/>
    <cellStyle name="Comma 3 2 2 5 2 2 3 3" xfId="16304"/>
    <cellStyle name="Comma 3 2 2 5 2 2 3 4" xfId="16305"/>
    <cellStyle name="Comma 3 2 2 5 2 2 3 5" xfId="16306"/>
    <cellStyle name="Comma 3 2 2 5 2 2 3 6" xfId="41300"/>
    <cellStyle name="Comma 3 2 2 5 2 2 4" xfId="16307"/>
    <cellStyle name="Comma 3 2 2 5 2 2 4 2" xfId="16308"/>
    <cellStyle name="Comma 3 2 2 5 2 2 5" xfId="16309"/>
    <cellStyle name="Comma 3 2 2 5 2 2 6" xfId="16310"/>
    <cellStyle name="Comma 3 2 2 5 2 2 7" xfId="16311"/>
    <cellStyle name="Comma 3 2 2 5 2 2 8" xfId="41301"/>
    <cellStyle name="Comma 3 2 2 5 2 3" xfId="16312"/>
    <cellStyle name="Comma 3 2 2 5 2 3 2" xfId="16313"/>
    <cellStyle name="Comma 3 2 2 5 2 3 2 2" xfId="16314"/>
    <cellStyle name="Comma 3 2 2 5 2 3 2 2 2" xfId="16315"/>
    <cellStyle name="Comma 3 2 2 5 2 3 2 3" xfId="16316"/>
    <cellStyle name="Comma 3 2 2 5 2 3 2 4" xfId="16317"/>
    <cellStyle name="Comma 3 2 2 5 2 3 2 5" xfId="16318"/>
    <cellStyle name="Comma 3 2 2 5 2 3 2 6" xfId="41302"/>
    <cellStyle name="Comma 3 2 2 5 2 3 3" xfId="16319"/>
    <cellStyle name="Comma 3 2 2 5 2 3 3 2" xfId="16320"/>
    <cellStyle name="Comma 3 2 2 5 2 3 4" xfId="16321"/>
    <cellStyle name="Comma 3 2 2 5 2 3 5" xfId="16322"/>
    <cellStyle name="Comma 3 2 2 5 2 3 6" xfId="16323"/>
    <cellStyle name="Comma 3 2 2 5 2 3 7" xfId="41303"/>
    <cellStyle name="Comma 3 2 2 5 2 4" xfId="16324"/>
    <cellStyle name="Comma 3 2 2 5 2 4 2" xfId="16325"/>
    <cellStyle name="Comma 3 2 2 5 2 4 2 2" xfId="16326"/>
    <cellStyle name="Comma 3 2 2 5 2 4 3" xfId="16327"/>
    <cellStyle name="Comma 3 2 2 5 2 4 4" xfId="16328"/>
    <cellStyle name="Comma 3 2 2 5 2 4 5" xfId="16329"/>
    <cellStyle name="Comma 3 2 2 5 2 4 6" xfId="41304"/>
    <cellStyle name="Comma 3 2 2 5 2 5" xfId="16330"/>
    <cellStyle name="Comma 3 2 2 5 2 5 2" xfId="16331"/>
    <cellStyle name="Comma 3 2 2 5 2 6" xfId="16332"/>
    <cellStyle name="Comma 3 2 2 5 2 6 2" xfId="16333"/>
    <cellStyle name="Comma 3 2 2 5 2 7" xfId="16334"/>
    <cellStyle name="Comma 3 2 2 5 2 8" xfId="16335"/>
    <cellStyle name="Comma 3 2 2 5 2 9" xfId="16336"/>
    <cellStyle name="Comma 3 2 2 5 3" xfId="16337"/>
    <cellStyle name="Comma 3 2 2 5 3 2" xfId="16338"/>
    <cellStyle name="Comma 3 2 2 5 3 2 2" xfId="16339"/>
    <cellStyle name="Comma 3 2 2 5 3 2 2 2" xfId="16340"/>
    <cellStyle name="Comma 3 2 2 5 3 2 2 2 2" xfId="16341"/>
    <cellStyle name="Comma 3 2 2 5 3 2 2 3" xfId="16342"/>
    <cellStyle name="Comma 3 2 2 5 3 2 2 4" xfId="16343"/>
    <cellStyle name="Comma 3 2 2 5 3 2 2 5" xfId="16344"/>
    <cellStyle name="Comma 3 2 2 5 3 2 2 6" xfId="41305"/>
    <cellStyle name="Comma 3 2 2 5 3 2 3" xfId="16345"/>
    <cellStyle name="Comma 3 2 2 5 3 2 3 2" xfId="16346"/>
    <cellStyle name="Comma 3 2 2 5 3 2 4" xfId="16347"/>
    <cellStyle name="Comma 3 2 2 5 3 2 5" xfId="16348"/>
    <cellStyle name="Comma 3 2 2 5 3 2 6" xfId="16349"/>
    <cellStyle name="Comma 3 2 2 5 3 2 7" xfId="41306"/>
    <cellStyle name="Comma 3 2 2 5 3 3" xfId="16350"/>
    <cellStyle name="Comma 3 2 2 5 3 3 2" xfId="16351"/>
    <cellStyle name="Comma 3 2 2 5 3 3 2 2" xfId="16352"/>
    <cellStyle name="Comma 3 2 2 5 3 3 3" xfId="16353"/>
    <cellStyle name="Comma 3 2 2 5 3 3 4" xfId="16354"/>
    <cellStyle name="Comma 3 2 2 5 3 3 5" xfId="16355"/>
    <cellStyle name="Comma 3 2 2 5 3 3 6" xfId="41307"/>
    <cellStyle name="Comma 3 2 2 5 3 4" xfId="16356"/>
    <cellStyle name="Comma 3 2 2 5 3 4 2" xfId="16357"/>
    <cellStyle name="Comma 3 2 2 5 3 5" xfId="16358"/>
    <cellStyle name="Comma 3 2 2 5 3 6" xfId="16359"/>
    <cellStyle name="Comma 3 2 2 5 3 7" xfId="16360"/>
    <cellStyle name="Comma 3 2 2 5 3 8" xfId="41308"/>
    <cellStyle name="Comma 3 2 2 5 4" xfId="16361"/>
    <cellStyle name="Comma 3 2 2 5 4 2" xfId="16362"/>
    <cellStyle name="Comma 3 2 2 5 4 2 2" xfId="16363"/>
    <cellStyle name="Comma 3 2 2 5 4 2 2 2" xfId="16364"/>
    <cellStyle name="Comma 3 2 2 5 4 2 3" xfId="16365"/>
    <cellStyle name="Comma 3 2 2 5 4 2 4" xfId="16366"/>
    <cellStyle name="Comma 3 2 2 5 4 2 5" xfId="16367"/>
    <cellStyle name="Comma 3 2 2 5 4 2 6" xfId="41309"/>
    <cellStyle name="Comma 3 2 2 5 4 3" xfId="16368"/>
    <cellStyle name="Comma 3 2 2 5 4 3 2" xfId="16369"/>
    <cellStyle name="Comma 3 2 2 5 4 4" xfId="16370"/>
    <cellStyle name="Comma 3 2 2 5 4 5" xfId="16371"/>
    <cellStyle name="Comma 3 2 2 5 4 6" xfId="16372"/>
    <cellStyle name="Comma 3 2 2 5 4 7" xfId="41310"/>
    <cellStyle name="Comma 3 2 2 5 5" xfId="16373"/>
    <cellStyle name="Comma 3 2 2 5 5 2" xfId="16374"/>
    <cellStyle name="Comma 3 2 2 5 5 2 2" xfId="16375"/>
    <cellStyle name="Comma 3 2 2 5 5 3" xfId="16376"/>
    <cellStyle name="Comma 3 2 2 5 5 4" xfId="16377"/>
    <cellStyle name="Comma 3 2 2 5 5 5" xfId="16378"/>
    <cellStyle name="Comma 3 2 2 5 5 6" xfId="41311"/>
    <cellStyle name="Comma 3 2 2 5 6" xfId="16379"/>
    <cellStyle name="Comma 3 2 2 5 6 2" xfId="16380"/>
    <cellStyle name="Comma 3 2 2 5 7" xfId="16381"/>
    <cellStyle name="Comma 3 2 2 5 7 2" xfId="16382"/>
    <cellStyle name="Comma 3 2 2 5 8" xfId="16383"/>
    <cellStyle name="Comma 3 2 2 5 9" xfId="16384"/>
    <cellStyle name="Comma 3 2 2 6" xfId="16385"/>
    <cellStyle name="Comma 3 2 2 6 10" xfId="16386"/>
    <cellStyle name="Comma 3 2 2 6 2" xfId="16387"/>
    <cellStyle name="Comma 3 2 2 6 2 2" xfId="16388"/>
    <cellStyle name="Comma 3 2 2 6 2 2 2" xfId="16389"/>
    <cellStyle name="Comma 3 2 2 6 2 2 2 2" xfId="16390"/>
    <cellStyle name="Comma 3 2 2 6 2 2 2 2 2" xfId="16391"/>
    <cellStyle name="Comma 3 2 2 6 2 2 2 3" xfId="16392"/>
    <cellStyle name="Comma 3 2 2 6 2 2 2 4" xfId="16393"/>
    <cellStyle name="Comma 3 2 2 6 2 2 2 5" xfId="16394"/>
    <cellStyle name="Comma 3 2 2 6 2 2 2 6" xfId="41312"/>
    <cellStyle name="Comma 3 2 2 6 2 2 3" xfId="16395"/>
    <cellStyle name="Comma 3 2 2 6 2 2 3 2" xfId="16396"/>
    <cellStyle name="Comma 3 2 2 6 2 2 4" xfId="16397"/>
    <cellStyle name="Comma 3 2 2 6 2 2 5" xfId="16398"/>
    <cellStyle name="Comma 3 2 2 6 2 2 6" xfId="16399"/>
    <cellStyle name="Comma 3 2 2 6 2 2 7" xfId="41313"/>
    <cellStyle name="Comma 3 2 2 6 2 3" xfId="16400"/>
    <cellStyle name="Comma 3 2 2 6 2 3 2" xfId="16401"/>
    <cellStyle name="Comma 3 2 2 6 2 3 2 2" xfId="16402"/>
    <cellStyle name="Comma 3 2 2 6 2 3 3" xfId="16403"/>
    <cellStyle name="Comma 3 2 2 6 2 3 4" xfId="16404"/>
    <cellStyle name="Comma 3 2 2 6 2 3 5" xfId="16405"/>
    <cellStyle name="Comma 3 2 2 6 2 3 6" xfId="41314"/>
    <cellStyle name="Comma 3 2 2 6 2 4" xfId="16406"/>
    <cellStyle name="Comma 3 2 2 6 2 4 2" xfId="16407"/>
    <cellStyle name="Comma 3 2 2 6 2 5" xfId="16408"/>
    <cellStyle name="Comma 3 2 2 6 2 6" xfId="16409"/>
    <cellStyle name="Comma 3 2 2 6 2 7" xfId="16410"/>
    <cellStyle name="Comma 3 2 2 6 2 8" xfId="41315"/>
    <cellStyle name="Comma 3 2 2 6 3" xfId="16411"/>
    <cellStyle name="Comma 3 2 2 6 3 2" xfId="16412"/>
    <cellStyle name="Comma 3 2 2 6 3 2 2" xfId="16413"/>
    <cellStyle name="Comma 3 2 2 6 3 2 2 2" xfId="16414"/>
    <cellStyle name="Comma 3 2 2 6 3 2 3" xfId="16415"/>
    <cellStyle name="Comma 3 2 2 6 3 2 4" xfId="16416"/>
    <cellStyle name="Comma 3 2 2 6 3 2 5" xfId="16417"/>
    <cellStyle name="Comma 3 2 2 6 3 2 6" xfId="41316"/>
    <cellStyle name="Comma 3 2 2 6 3 3" xfId="16418"/>
    <cellStyle name="Comma 3 2 2 6 3 3 2" xfId="16419"/>
    <cellStyle name="Comma 3 2 2 6 3 4" xfId="16420"/>
    <cellStyle name="Comma 3 2 2 6 3 5" xfId="16421"/>
    <cellStyle name="Comma 3 2 2 6 3 6" xfId="16422"/>
    <cellStyle name="Comma 3 2 2 6 3 7" xfId="41317"/>
    <cellStyle name="Comma 3 2 2 6 4" xfId="16423"/>
    <cellStyle name="Comma 3 2 2 6 4 2" xfId="16424"/>
    <cellStyle name="Comma 3 2 2 6 4 2 2" xfId="16425"/>
    <cellStyle name="Comma 3 2 2 6 4 3" xfId="16426"/>
    <cellStyle name="Comma 3 2 2 6 4 4" xfId="16427"/>
    <cellStyle name="Comma 3 2 2 6 4 5" xfId="16428"/>
    <cellStyle name="Comma 3 2 2 6 4 6" xfId="41318"/>
    <cellStyle name="Comma 3 2 2 6 5" xfId="16429"/>
    <cellStyle name="Comma 3 2 2 6 5 2" xfId="16430"/>
    <cellStyle name="Comma 3 2 2 6 6" xfId="16431"/>
    <cellStyle name="Comma 3 2 2 6 6 2" xfId="16432"/>
    <cellStyle name="Comma 3 2 2 6 7" xfId="16433"/>
    <cellStyle name="Comma 3 2 2 6 8" xfId="16434"/>
    <cellStyle name="Comma 3 2 2 6 9" xfId="16435"/>
    <cellStyle name="Comma 3 2 2 7" xfId="16436"/>
    <cellStyle name="Comma 3 2 2 7 2" xfId="16437"/>
    <cellStyle name="Comma 3 2 2 7 2 2" xfId="16438"/>
    <cellStyle name="Comma 3 2 2 7 2 2 2" xfId="16439"/>
    <cellStyle name="Comma 3 2 2 7 2 2 2 2" xfId="16440"/>
    <cellStyle name="Comma 3 2 2 7 2 2 2 2 2" xfId="16441"/>
    <cellStyle name="Comma 3 2 2 7 2 2 2 3" xfId="16442"/>
    <cellStyle name="Comma 3 2 2 7 2 2 2 4" xfId="16443"/>
    <cellStyle name="Comma 3 2 2 7 2 2 2 5" xfId="16444"/>
    <cellStyle name="Comma 3 2 2 7 2 2 2 6" xfId="41319"/>
    <cellStyle name="Comma 3 2 2 7 2 2 3" xfId="16445"/>
    <cellStyle name="Comma 3 2 2 7 2 2 3 2" xfId="16446"/>
    <cellStyle name="Comma 3 2 2 7 2 2 4" xfId="16447"/>
    <cellStyle name="Comma 3 2 2 7 2 2 5" xfId="16448"/>
    <cellStyle name="Comma 3 2 2 7 2 2 6" xfId="16449"/>
    <cellStyle name="Comma 3 2 2 7 2 2 7" xfId="41320"/>
    <cellStyle name="Comma 3 2 2 7 2 3" xfId="16450"/>
    <cellStyle name="Comma 3 2 2 7 2 3 2" xfId="16451"/>
    <cellStyle name="Comma 3 2 2 7 2 3 2 2" xfId="16452"/>
    <cellStyle name="Comma 3 2 2 7 2 3 3" xfId="16453"/>
    <cellStyle name="Comma 3 2 2 7 2 3 4" xfId="16454"/>
    <cellStyle name="Comma 3 2 2 7 2 3 5" xfId="16455"/>
    <cellStyle name="Comma 3 2 2 7 2 3 6" xfId="41321"/>
    <cellStyle name="Comma 3 2 2 7 2 4" xfId="16456"/>
    <cellStyle name="Comma 3 2 2 7 2 4 2" xfId="16457"/>
    <cellStyle name="Comma 3 2 2 7 2 5" xfId="16458"/>
    <cellStyle name="Comma 3 2 2 7 2 6" xfId="16459"/>
    <cellStyle name="Comma 3 2 2 7 2 7" xfId="16460"/>
    <cellStyle name="Comma 3 2 2 7 2 8" xfId="41322"/>
    <cellStyle name="Comma 3 2 2 7 3" xfId="16461"/>
    <cellStyle name="Comma 3 2 2 7 3 2" xfId="16462"/>
    <cellStyle name="Comma 3 2 2 7 3 2 2" xfId="16463"/>
    <cellStyle name="Comma 3 2 2 7 3 2 2 2" xfId="16464"/>
    <cellStyle name="Comma 3 2 2 7 3 2 3" xfId="16465"/>
    <cellStyle name="Comma 3 2 2 7 3 2 4" xfId="16466"/>
    <cellStyle name="Comma 3 2 2 7 3 2 5" xfId="16467"/>
    <cellStyle name="Comma 3 2 2 7 3 2 6" xfId="41323"/>
    <cellStyle name="Comma 3 2 2 7 3 3" xfId="16468"/>
    <cellStyle name="Comma 3 2 2 7 3 3 2" xfId="16469"/>
    <cellStyle name="Comma 3 2 2 7 3 4" xfId="16470"/>
    <cellStyle name="Comma 3 2 2 7 3 5" xfId="16471"/>
    <cellStyle name="Comma 3 2 2 7 3 6" xfId="16472"/>
    <cellStyle name="Comma 3 2 2 7 3 7" xfId="41324"/>
    <cellStyle name="Comma 3 2 2 7 4" xfId="16473"/>
    <cellStyle name="Comma 3 2 2 7 4 2" xfId="16474"/>
    <cellStyle name="Comma 3 2 2 7 4 2 2" xfId="16475"/>
    <cellStyle name="Comma 3 2 2 7 4 3" xfId="16476"/>
    <cellStyle name="Comma 3 2 2 7 4 4" xfId="16477"/>
    <cellStyle name="Comma 3 2 2 7 4 5" xfId="16478"/>
    <cellStyle name="Comma 3 2 2 7 4 6" xfId="41325"/>
    <cellStyle name="Comma 3 2 2 7 5" xfId="16479"/>
    <cellStyle name="Comma 3 2 2 7 5 2" xfId="16480"/>
    <cellStyle name="Comma 3 2 2 7 6" xfId="16481"/>
    <cellStyle name="Comma 3 2 2 7 7" xfId="16482"/>
    <cellStyle name="Comma 3 2 2 7 8" xfId="16483"/>
    <cellStyle name="Comma 3 2 2 7 9" xfId="16484"/>
    <cellStyle name="Comma 3 2 2 8" xfId="16485"/>
    <cellStyle name="Comma 3 2 2 8 2" xfId="16486"/>
    <cellStyle name="Comma 3 2 2 8 2 2" xfId="16487"/>
    <cellStyle name="Comma 3 2 2 8 2 2 2" xfId="16488"/>
    <cellStyle name="Comma 3 2 2 8 2 2 2 2" xfId="16489"/>
    <cellStyle name="Comma 3 2 2 8 2 2 3" xfId="16490"/>
    <cellStyle name="Comma 3 2 2 8 2 2 4" xfId="16491"/>
    <cellStyle name="Comma 3 2 2 8 2 2 5" xfId="16492"/>
    <cellStyle name="Comma 3 2 2 8 2 2 6" xfId="41326"/>
    <cellStyle name="Comma 3 2 2 8 2 3" xfId="16493"/>
    <cellStyle name="Comma 3 2 2 8 2 3 2" xfId="16494"/>
    <cellStyle name="Comma 3 2 2 8 2 4" xfId="16495"/>
    <cellStyle name="Comma 3 2 2 8 2 5" xfId="16496"/>
    <cellStyle name="Comma 3 2 2 8 2 6" xfId="16497"/>
    <cellStyle name="Comma 3 2 2 8 2 7" xfId="41327"/>
    <cellStyle name="Comma 3 2 2 8 3" xfId="16498"/>
    <cellStyle name="Comma 3 2 2 8 3 2" xfId="16499"/>
    <cellStyle name="Comma 3 2 2 8 3 2 2" xfId="16500"/>
    <cellStyle name="Comma 3 2 2 8 3 3" xfId="16501"/>
    <cellStyle name="Comma 3 2 2 8 3 4" xfId="16502"/>
    <cellStyle name="Comma 3 2 2 8 3 5" xfId="16503"/>
    <cellStyle name="Comma 3 2 2 8 3 6" xfId="41328"/>
    <cellStyle name="Comma 3 2 2 8 4" xfId="16504"/>
    <cellStyle name="Comma 3 2 2 8 4 2" xfId="16505"/>
    <cellStyle name="Comma 3 2 2 8 5" xfId="16506"/>
    <cellStyle name="Comma 3 2 2 8 6" xfId="16507"/>
    <cellStyle name="Comma 3 2 2 8 7" xfId="16508"/>
    <cellStyle name="Comma 3 2 2 8 8" xfId="41329"/>
    <cellStyle name="Comma 3 2 2 9" xfId="16509"/>
    <cellStyle name="Comma 3 2 2 9 2" xfId="16510"/>
    <cellStyle name="Comma 3 2 2 9 2 2" xfId="16511"/>
    <cellStyle name="Comma 3 2 2 9 2 2 2" xfId="16512"/>
    <cellStyle name="Comma 3 2 2 9 2 2 2 2" xfId="16513"/>
    <cellStyle name="Comma 3 2 2 9 2 2 3" xfId="16514"/>
    <cellStyle name="Comma 3 2 2 9 2 2 4" xfId="16515"/>
    <cellStyle name="Comma 3 2 2 9 2 2 5" xfId="16516"/>
    <cellStyle name="Comma 3 2 2 9 2 2 6" xfId="41330"/>
    <cellStyle name="Comma 3 2 2 9 2 3" xfId="16517"/>
    <cellStyle name="Comma 3 2 2 9 2 3 2" xfId="16518"/>
    <cellStyle name="Comma 3 2 2 9 2 4" xfId="16519"/>
    <cellStyle name="Comma 3 2 2 9 2 5" xfId="16520"/>
    <cellStyle name="Comma 3 2 2 9 2 6" xfId="16521"/>
    <cellStyle name="Comma 3 2 2 9 2 7" xfId="41331"/>
    <cellStyle name="Comma 3 2 2 9 3" xfId="16522"/>
    <cellStyle name="Comma 3 2 2 9 3 2" xfId="16523"/>
    <cellStyle name="Comma 3 2 2 9 3 2 2" xfId="16524"/>
    <cellStyle name="Comma 3 2 2 9 3 3" xfId="16525"/>
    <cellStyle name="Comma 3 2 2 9 3 4" xfId="16526"/>
    <cellStyle name="Comma 3 2 2 9 3 5" xfId="16527"/>
    <cellStyle name="Comma 3 2 2 9 3 6" xfId="41332"/>
    <cellStyle name="Comma 3 2 2 9 4" xfId="16528"/>
    <cellStyle name="Comma 3 2 2 9 4 2" xfId="16529"/>
    <cellStyle name="Comma 3 2 2 9 5" xfId="16530"/>
    <cellStyle name="Comma 3 2 2 9 6" xfId="16531"/>
    <cellStyle name="Comma 3 2 2 9 7" xfId="16532"/>
    <cellStyle name="Comma 3 2 2 9 8" xfId="41333"/>
    <cellStyle name="Comma 3 2 20" xfId="16533"/>
    <cellStyle name="Comma 3 2 21" xfId="16534"/>
    <cellStyle name="Comma 3 2 3" xfId="16535"/>
    <cellStyle name="Comma 3 2 3 10" xfId="16536"/>
    <cellStyle name="Comma 3 2 3 10 2" xfId="16537"/>
    <cellStyle name="Comma 3 2 3 10 2 2" xfId="16538"/>
    <cellStyle name="Comma 3 2 3 10 3" xfId="16539"/>
    <cellStyle name="Comma 3 2 3 10 4" xfId="16540"/>
    <cellStyle name="Comma 3 2 3 10 5" xfId="16541"/>
    <cellStyle name="Comma 3 2 3 10 6" xfId="41334"/>
    <cellStyle name="Comma 3 2 3 11" xfId="16542"/>
    <cellStyle name="Comma 3 2 3 11 2" xfId="16543"/>
    <cellStyle name="Comma 3 2 3 11 2 2" xfId="16544"/>
    <cellStyle name="Comma 3 2 3 11 3" xfId="16545"/>
    <cellStyle name="Comma 3 2 3 11 4" xfId="16546"/>
    <cellStyle name="Comma 3 2 3 11 5" xfId="16547"/>
    <cellStyle name="Comma 3 2 3 11 6" xfId="41335"/>
    <cellStyle name="Comma 3 2 3 12" xfId="16548"/>
    <cellStyle name="Comma 3 2 3 12 2" xfId="16549"/>
    <cellStyle name="Comma 3 2 3 12 2 2" xfId="16550"/>
    <cellStyle name="Comma 3 2 3 12 3" xfId="16551"/>
    <cellStyle name="Comma 3 2 3 12 4" xfId="16552"/>
    <cellStyle name="Comma 3 2 3 12 5" xfId="16553"/>
    <cellStyle name="Comma 3 2 3 12 6" xfId="41336"/>
    <cellStyle name="Comma 3 2 3 13" xfId="16554"/>
    <cellStyle name="Comma 3 2 3 13 2" xfId="16555"/>
    <cellStyle name="Comma 3 2 3 14" xfId="16556"/>
    <cellStyle name="Comma 3 2 3 14 2" xfId="16557"/>
    <cellStyle name="Comma 3 2 3 15" xfId="16558"/>
    <cellStyle name="Comma 3 2 3 16" xfId="16559"/>
    <cellStyle name="Comma 3 2 3 17" xfId="16560"/>
    <cellStyle name="Comma 3 2 3 18" xfId="16561"/>
    <cellStyle name="Comma 3 2 3 2" xfId="16562"/>
    <cellStyle name="Comma 3 2 3 2 10" xfId="16563"/>
    <cellStyle name="Comma 3 2 3 2 10 2" xfId="16564"/>
    <cellStyle name="Comma 3 2 3 2 10 2 2" xfId="16565"/>
    <cellStyle name="Comma 3 2 3 2 10 3" xfId="16566"/>
    <cellStyle name="Comma 3 2 3 2 10 4" xfId="16567"/>
    <cellStyle name="Comma 3 2 3 2 10 5" xfId="16568"/>
    <cellStyle name="Comma 3 2 3 2 10 6" xfId="41337"/>
    <cellStyle name="Comma 3 2 3 2 11" xfId="16569"/>
    <cellStyle name="Comma 3 2 3 2 11 2" xfId="16570"/>
    <cellStyle name="Comma 3 2 3 2 11 2 2" xfId="16571"/>
    <cellStyle name="Comma 3 2 3 2 11 3" xfId="16572"/>
    <cellStyle name="Comma 3 2 3 2 11 4" xfId="16573"/>
    <cellStyle name="Comma 3 2 3 2 11 5" xfId="16574"/>
    <cellStyle name="Comma 3 2 3 2 11 6" xfId="41338"/>
    <cellStyle name="Comma 3 2 3 2 12" xfId="16575"/>
    <cellStyle name="Comma 3 2 3 2 12 2" xfId="16576"/>
    <cellStyle name="Comma 3 2 3 2 13" xfId="16577"/>
    <cellStyle name="Comma 3 2 3 2 13 2" xfId="16578"/>
    <cellStyle name="Comma 3 2 3 2 14" xfId="16579"/>
    <cellStyle name="Comma 3 2 3 2 15" xfId="16580"/>
    <cellStyle name="Comma 3 2 3 2 16" xfId="16581"/>
    <cellStyle name="Comma 3 2 3 2 17" xfId="16582"/>
    <cellStyle name="Comma 3 2 3 2 2" xfId="16583"/>
    <cellStyle name="Comma 3 2 3 2 2 10" xfId="16584"/>
    <cellStyle name="Comma 3 2 3 2 2 11" xfId="16585"/>
    <cellStyle name="Comma 3 2 3 2 2 2" xfId="16586"/>
    <cellStyle name="Comma 3 2 3 2 2 2 10" xfId="16587"/>
    <cellStyle name="Comma 3 2 3 2 2 2 2" xfId="16588"/>
    <cellStyle name="Comma 3 2 3 2 2 2 2 2" xfId="16589"/>
    <cellStyle name="Comma 3 2 3 2 2 2 2 2 2" xfId="16590"/>
    <cellStyle name="Comma 3 2 3 2 2 2 2 2 2 2" xfId="16591"/>
    <cellStyle name="Comma 3 2 3 2 2 2 2 2 2 2 2" xfId="16592"/>
    <cellStyle name="Comma 3 2 3 2 2 2 2 2 2 3" xfId="16593"/>
    <cellStyle name="Comma 3 2 3 2 2 2 2 2 2 4" xfId="16594"/>
    <cellStyle name="Comma 3 2 3 2 2 2 2 2 2 5" xfId="16595"/>
    <cellStyle name="Comma 3 2 3 2 2 2 2 2 2 6" xfId="41339"/>
    <cellStyle name="Comma 3 2 3 2 2 2 2 2 3" xfId="16596"/>
    <cellStyle name="Comma 3 2 3 2 2 2 2 2 3 2" xfId="16597"/>
    <cellStyle name="Comma 3 2 3 2 2 2 2 2 4" xfId="16598"/>
    <cellStyle name="Comma 3 2 3 2 2 2 2 2 5" xfId="16599"/>
    <cellStyle name="Comma 3 2 3 2 2 2 2 2 6" xfId="16600"/>
    <cellStyle name="Comma 3 2 3 2 2 2 2 2 7" xfId="41340"/>
    <cellStyle name="Comma 3 2 3 2 2 2 2 3" xfId="16601"/>
    <cellStyle name="Comma 3 2 3 2 2 2 2 3 2" xfId="16602"/>
    <cellStyle name="Comma 3 2 3 2 2 2 2 3 2 2" xfId="16603"/>
    <cellStyle name="Comma 3 2 3 2 2 2 2 3 3" xfId="16604"/>
    <cellStyle name="Comma 3 2 3 2 2 2 2 3 4" xfId="16605"/>
    <cellStyle name="Comma 3 2 3 2 2 2 2 3 5" xfId="16606"/>
    <cellStyle name="Comma 3 2 3 2 2 2 2 3 6" xfId="41341"/>
    <cellStyle name="Comma 3 2 3 2 2 2 2 4" xfId="16607"/>
    <cellStyle name="Comma 3 2 3 2 2 2 2 4 2" xfId="16608"/>
    <cellStyle name="Comma 3 2 3 2 2 2 2 5" xfId="16609"/>
    <cellStyle name="Comma 3 2 3 2 2 2 2 6" xfId="16610"/>
    <cellStyle name="Comma 3 2 3 2 2 2 2 7" xfId="16611"/>
    <cellStyle name="Comma 3 2 3 2 2 2 2 8" xfId="41342"/>
    <cellStyle name="Comma 3 2 3 2 2 2 3" xfId="16612"/>
    <cellStyle name="Comma 3 2 3 2 2 2 3 2" xfId="16613"/>
    <cellStyle name="Comma 3 2 3 2 2 2 3 2 2" xfId="16614"/>
    <cellStyle name="Comma 3 2 3 2 2 2 3 2 2 2" xfId="16615"/>
    <cellStyle name="Comma 3 2 3 2 2 2 3 2 3" xfId="16616"/>
    <cellStyle name="Comma 3 2 3 2 2 2 3 2 4" xfId="16617"/>
    <cellStyle name="Comma 3 2 3 2 2 2 3 2 5" xfId="16618"/>
    <cellStyle name="Comma 3 2 3 2 2 2 3 2 6" xfId="41343"/>
    <cellStyle name="Comma 3 2 3 2 2 2 3 3" xfId="16619"/>
    <cellStyle name="Comma 3 2 3 2 2 2 3 3 2" xfId="16620"/>
    <cellStyle name="Comma 3 2 3 2 2 2 3 4" xfId="16621"/>
    <cellStyle name="Comma 3 2 3 2 2 2 3 5" xfId="16622"/>
    <cellStyle name="Comma 3 2 3 2 2 2 3 6" xfId="16623"/>
    <cellStyle name="Comma 3 2 3 2 2 2 3 7" xfId="41344"/>
    <cellStyle name="Comma 3 2 3 2 2 2 4" xfId="16624"/>
    <cellStyle name="Comma 3 2 3 2 2 2 4 2" xfId="16625"/>
    <cellStyle name="Comma 3 2 3 2 2 2 4 2 2" xfId="16626"/>
    <cellStyle name="Comma 3 2 3 2 2 2 4 3" xfId="16627"/>
    <cellStyle name="Comma 3 2 3 2 2 2 4 4" xfId="16628"/>
    <cellStyle name="Comma 3 2 3 2 2 2 4 5" xfId="16629"/>
    <cellStyle name="Comma 3 2 3 2 2 2 4 6" xfId="41345"/>
    <cellStyle name="Comma 3 2 3 2 2 2 5" xfId="16630"/>
    <cellStyle name="Comma 3 2 3 2 2 2 5 2" xfId="16631"/>
    <cellStyle name="Comma 3 2 3 2 2 2 6" xfId="16632"/>
    <cellStyle name="Comma 3 2 3 2 2 2 6 2" xfId="16633"/>
    <cellStyle name="Comma 3 2 3 2 2 2 7" xfId="16634"/>
    <cellStyle name="Comma 3 2 3 2 2 2 8" xfId="16635"/>
    <cellStyle name="Comma 3 2 3 2 2 2 9" xfId="16636"/>
    <cellStyle name="Comma 3 2 3 2 2 3" xfId="16637"/>
    <cellStyle name="Comma 3 2 3 2 2 3 2" xfId="16638"/>
    <cellStyle name="Comma 3 2 3 2 2 3 2 2" xfId="16639"/>
    <cellStyle name="Comma 3 2 3 2 2 3 2 2 2" xfId="16640"/>
    <cellStyle name="Comma 3 2 3 2 2 3 2 2 2 2" xfId="16641"/>
    <cellStyle name="Comma 3 2 3 2 2 3 2 2 3" xfId="16642"/>
    <cellStyle name="Comma 3 2 3 2 2 3 2 2 4" xfId="16643"/>
    <cellStyle name="Comma 3 2 3 2 2 3 2 2 5" xfId="16644"/>
    <cellStyle name="Comma 3 2 3 2 2 3 2 2 6" xfId="41346"/>
    <cellStyle name="Comma 3 2 3 2 2 3 2 3" xfId="16645"/>
    <cellStyle name="Comma 3 2 3 2 2 3 2 3 2" xfId="16646"/>
    <cellStyle name="Comma 3 2 3 2 2 3 2 4" xfId="16647"/>
    <cellStyle name="Comma 3 2 3 2 2 3 2 5" xfId="16648"/>
    <cellStyle name="Comma 3 2 3 2 2 3 2 6" xfId="16649"/>
    <cellStyle name="Comma 3 2 3 2 2 3 2 7" xfId="41347"/>
    <cellStyle name="Comma 3 2 3 2 2 3 3" xfId="16650"/>
    <cellStyle name="Comma 3 2 3 2 2 3 3 2" xfId="16651"/>
    <cellStyle name="Comma 3 2 3 2 2 3 3 2 2" xfId="16652"/>
    <cellStyle name="Comma 3 2 3 2 2 3 3 3" xfId="16653"/>
    <cellStyle name="Comma 3 2 3 2 2 3 3 4" xfId="16654"/>
    <cellStyle name="Comma 3 2 3 2 2 3 3 5" xfId="16655"/>
    <cellStyle name="Comma 3 2 3 2 2 3 3 6" xfId="41348"/>
    <cellStyle name="Comma 3 2 3 2 2 3 4" xfId="16656"/>
    <cellStyle name="Comma 3 2 3 2 2 3 4 2" xfId="16657"/>
    <cellStyle name="Comma 3 2 3 2 2 3 5" xfId="16658"/>
    <cellStyle name="Comma 3 2 3 2 2 3 6" xfId="16659"/>
    <cellStyle name="Comma 3 2 3 2 2 3 7" xfId="16660"/>
    <cellStyle name="Comma 3 2 3 2 2 3 8" xfId="41349"/>
    <cellStyle name="Comma 3 2 3 2 2 4" xfId="16661"/>
    <cellStyle name="Comma 3 2 3 2 2 4 2" xfId="16662"/>
    <cellStyle name="Comma 3 2 3 2 2 4 2 2" xfId="16663"/>
    <cellStyle name="Comma 3 2 3 2 2 4 2 2 2" xfId="16664"/>
    <cellStyle name="Comma 3 2 3 2 2 4 2 3" xfId="16665"/>
    <cellStyle name="Comma 3 2 3 2 2 4 2 4" xfId="16666"/>
    <cellStyle name="Comma 3 2 3 2 2 4 2 5" xfId="16667"/>
    <cellStyle name="Comma 3 2 3 2 2 4 2 6" xfId="41350"/>
    <cellStyle name="Comma 3 2 3 2 2 4 3" xfId="16668"/>
    <cellStyle name="Comma 3 2 3 2 2 4 3 2" xfId="16669"/>
    <cellStyle name="Comma 3 2 3 2 2 4 4" xfId="16670"/>
    <cellStyle name="Comma 3 2 3 2 2 4 5" xfId="16671"/>
    <cellStyle name="Comma 3 2 3 2 2 4 6" xfId="16672"/>
    <cellStyle name="Comma 3 2 3 2 2 4 7" xfId="41351"/>
    <cellStyle name="Comma 3 2 3 2 2 5" xfId="16673"/>
    <cellStyle name="Comma 3 2 3 2 2 5 2" xfId="16674"/>
    <cellStyle name="Comma 3 2 3 2 2 5 2 2" xfId="16675"/>
    <cellStyle name="Comma 3 2 3 2 2 5 3" xfId="16676"/>
    <cellStyle name="Comma 3 2 3 2 2 5 4" xfId="16677"/>
    <cellStyle name="Comma 3 2 3 2 2 5 5" xfId="16678"/>
    <cellStyle name="Comma 3 2 3 2 2 5 6" xfId="41352"/>
    <cellStyle name="Comma 3 2 3 2 2 6" xfId="16679"/>
    <cellStyle name="Comma 3 2 3 2 2 6 2" xfId="16680"/>
    <cellStyle name="Comma 3 2 3 2 2 7" xfId="16681"/>
    <cellStyle name="Comma 3 2 3 2 2 7 2" xfId="16682"/>
    <cellStyle name="Comma 3 2 3 2 2 8" xfId="16683"/>
    <cellStyle name="Comma 3 2 3 2 2 9" xfId="16684"/>
    <cellStyle name="Comma 3 2 3 2 3" xfId="16685"/>
    <cellStyle name="Comma 3 2 3 2 3 10" xfId="16686"/>
    <cellStyle name="Comma 3 2 3 2 3 2" xfId="16687"/>
    <cellStyle name="Comma 3 2 3 2 3 2 2" xfId="16688"/>
    <cellStyle name="Comma 3 2 3 2 3 2 2 2" xfId="16689"/>
    <cellStyle name="Comma 3 2 3 2 3 2 2 2 2" xfId="16690"/>
    <cellStyle name="Comma 3 2 3 2 3 2 2 2 2 2" xfId="16691"/>
    <cellStyle name="Comma 3 2 3 2 3 2 2 2 3" xfId="16692"/>
    <cellStyle name="Comma 3 2 3 2 3 2 2 2 4" xfId="16693"/>
    <cellStyle name="Comma 3 2 3 2 3 2 2 2 5" xfId="16694"/>
    <cellStyle name="Comma 3 2 3 2 3 2 2 2 6" xfId="41353"/>
    <cellStyle name="Comma 3 2 3 2 3 2 2 3" xfId="16695"/>
    <cellStyle name="Comma 3 2 3 2 3 2 2 3 2" xfId="16696"/>
    <cellStyle name="Comma 3 2 3 2 3 2 2 4" xfId="16697"/>
    <cellStyle name="Comma 3 2 3 2 3 2 2 5" xfId="16698"/>
    <cellStyle name="Comma 3 2 3 2 3 2 2 6" xfId="16699"/>
    <cellStyle name="Comma 3 2 3 2 3 2 2 7" xfId="41354"/>
    <cellStyle name="Comma 3 2 3 2 3 2 3" xfId="16700"/>
    <cellStyle name="Comma 3 2 3 2 3 2 3 2" xfId="16701"/>
    <cellStyle name="Comma 3 2 3 2 3 2 3 2 2" xfId="16702"/>
    <cellStyle name="Comma 3 2 3 2 3 2 3 3" xfId="16703"/>
    <cellStyle name="Comma 3 2 3 2 3 2 3 4" xfId="16704"/>
    <cellStyle name="Comma 3 2 3 2 3 2 3 5" xfId="16705"/>
    <cellStyle name="Comma 3 2 3 2 3 2 3 6" xfId="41355"/>
    <cellStyle name="Comma 3 2 3 2 3 2 4" xfId="16706"/>
    <cellStyle name="Comma 3 2 3 2 3 2 4 2" xfId="16707"/>
    <cellStyle name="Comma 3 2 3 2 3 2 5" xfId="16708"/>
    <cellStyle name="Comma 3 2 3 2 3 2 6" xfId="16709"/>
    <cellStyle name="Comma 3 2 3 2 3 2 7" xfId="16710"/>
    <cellStyle name="Comma 3 2 3 2 3 2 8" xfId="41356"/>
    <cellStyle name="Comma 3 2 3 2 3 3" xfId="16711"/>
    <cellStyle name="Comma 3 2 3 2 3 3 2" xfId="16712"/>
    <cellStyle name="Comma 3 2 3 2 3 3 2 2" xfId="16713"/>
    <cellStyle name="Comma 3 2 3 2 3 3 2 2 2" xfId="16714"/>
    <cellStyle name="Comma 3 2 3 2 3 3 2 3" xfId="16715"/>
    <cellStyle name="Comma 3 2 3 2 3 3 2 4" xfId="16716"/>
    <cellStyle name="Comma 3 2 3 2 3 3 2 5" xfId="16717"/>
    <cellStyle name="Comma 3 2 3 2 3 3 2 6" xfId="41357"/>
    <cellStyle name="Comma 3 2 3 2 3 3 3" xfId="16718"/>
    <cellStyle name="Comma 3 2 3 2 3 3 3 2" xfId="16719"/>
    <cellStyle name="Comma 3 2 3 2 3 3 4" xfId="16720"/>
    <cellStyle name="Comma 3 2 3 2 3 3 5" xfId="16721"/>
    <cellStyle name="Comma 3 2 3 2 3 3 6" xfId="16722"/>
    <cellStyle name="Comma 3 2 3 2 3 3 7" xfId="41358"/>
    <cellStyle name="Comma 3 2 3 2 3 4" xfId="16723"/>
    <cellStyle name="Comma 3 2 3 2 3 4 2" xfId="16724"/>
    <cellStyle name="Comma 3 2 3 2 3 4 2 2" xfId="16725"/>
    <cellStyle name="Comma 3 2 3 2 3 4 3" xfId="16726"/>
    <cellStyle name="Comma 3 2 3 2 3 4 4" xfId="16727"/>
    <cellStyle name="Comma 3 2 3 2 3 4 5" xfId="16728"/>
    <cellStyle name="Comma 3 2 3 2 3 4 6" xfId="41359"/>
    <cellStyle name="Comma 3 2 3 2 3 5" xfId="16729"/>
    <cellStyle name="Comma 3 2 3 2 3 5 2" xfId="16730"/>
    <cellStyle name="Comma 3 2 3 2 3 6" xfId="16731"/>
    <cellStyle name="Comma 3 2 3 2 3 6 2" xfId="16732"/>
    <cellStyle name="Comma 3 2 3 2 3 7" xfId="16733"/>
    <cellStyle name="Comma 3 2 3 2 3 8" xfId="16734"/>
    <cellStyle name="Comma 3 2 3 2 3 9" xfId="16735"/>
    <cellStyle name="Comma 3 2 3 2 4" xfId="16736"/>
    <cellStyle name="Comma 3 2 3 2 4 2" xfId="16737"/>
    <cellStyle name="Comma 3 2 3 2 4 2 2" xfId="16738"/>
    <cellStyle name="Comma 3 2 3 2 4 2 2 2" xfId="16739"/>
    <cellStyle name="Comma 3 2 3 2 4 2 2 2 2" xfId="16740"/>
    <cellStyle name="Comma 3 2 3 2 4 2 2 2 2 2" xfId="16741"/>
    <cellStyle name="Comma 3 2 3 2 4 2 2 2 3" xfId="16742"/>
    <cellStyle name="Comma 3 2 3 2 4 2 2 2 4" xfId="16743"/>
    <cellStyle name="Comma 3 2 3 2 4 2 2 2 5" xfId="16744"/>
    <cellStyle name="Comma 3 2 3 2 4 2 2 2 6" xfId="41360"/>
    <cellStyle name="Comma 3 2 3 2 4 2 2 3" xfId="16745"/>
    <cellStyle name="Comma 3 2 3 2 4 2 2 3 2" xfId="16746"/>
    <cellStyle name="Comma 3 2 3 2 4 2 2 4" xfId="16747"/>
    <cellStyle name="Comma 3 2 3 2 4 2 2 5" xfId="16748"/>
    <cellStyle name="Comma 3 2 3 2 4 2 2 6" xfId="16749"/>
    <cellStyle name="Comma 3 2 3 2 4 2 2 7" xfId="41361"/>
    <cellStyle name="Comma 3 2 3 2 4 2 3" xfId="16750"/>
    <cellStyle name="Comma 3 2 3 2 4 2 3 2" xfId="16751"/>
    <cellStyle name="Comma 3 2 3 2 4 2 3 2 2" xfId="16752"/>
    <cellStyle name="Comma 3 2 3 2 4 2 3 3" xfId="16753"/>
    <cellStyle name="Comma 3 2 3 2 4 2 3 4" xfId="16754"/>
    <cellStyle name="Comma 3 2 3 2 4 2 3 5" xfId="16755"/>
    <cellStyle name="Comma 3 2 3 2 4 2 3 6" xfId="41362"/>
    <cellStyle name="Comma 3 2 3 2 4 2 4" xfId="16756"/>
    <cellStyle name="Comma 3 2 3 2 4 2 4 2" xfId="16757"/>
    <cellStyle name="Comma 3 2 3 2 4 2 5" xfId="16758"/>
    <cellStyle name="Comma 3 2 3 2 4 2 6" xfId="16759"/>
    <cellStyle name="Comma 3 2 3 2 4 2 7" xfId="16760"/>
    <cellStyle name="Comma 3 2 3 2 4 2 8" xfId="41363"/>
    <cellStyle name="Comma 3 2 3 2 4 3" xfId="16761"/>
    <cellStyle name="Comma 3 2 3 2 4 3 2" xfId="16762"/>
    <cellStyle name="Comma 3 2 3 2 4 3 2 2" xfId="16763"/>
    <cellStyle name="Comma 3 2 3 2 4 3 2 2 2" xfId="16764"/>
    <cellStyle name="Comma 3 2 3 2 4 3 2 3" xfId="16765"/>
    <cellStyle name="Comma 3 2 3 2 4 3 2 4" xfId="16766"/>
    <cellStyle name="Comma 3 2 3 2 4 3 2 5" xfId="16767"/>
    <cellStyle name="Comma 3 2 3 2 4 3 2 6" xfId="41364"/>
    <cellStyle name="Comma 3 2 3 2 4 3 3" xfId="16768"/>
    <cellStyle name="Comma 3 2 3 2 4 3 3 2" xfId="16769"/>
    <cellStyle name="Comma 3 2 3 2 4 3 4" xfId="16770"/>
    <cellStyle name="Comma 3 2 3 2 4 3 5" xfId="16771"/>
    <cellStyle name="Comma 3 2 3 2 4 3 6" xfId="16772"/>
    <cellStyle name="Comma 3 2 3 2 4 3 7" xfId="41365"/>
    <cellStyle name="Comma 3 2 3 2 4 4" xfId="16773"/>
    <cellStyle name="Comma 3 2 3 2 4 4 2" xfId="16774"/>
    <cellStyle name="Comma 3 2 3 2 4 4 2 2" xfId="16775"/>
    <cellStyle name="Comma 3 2 3 2 4 4 3" xfId="16776"/>
    <cellStyle name="Comma 3 2 3 2 4 4 4" xfId="16777"/>
    <cellStyle name="Comma 3 2 3 2 4 4 5" xfId="16778"/>
    <cellStyle name="Comma 3 2 3 2 4 4 6" xfId="41366"/>
    <cellStyle name="Comma 3 2 3 2 4 5" xfId="16779"/>
    <cellStyle name="Comma 3 2 3 2 4 5 2" xfId="16780"/>
    <cellStyle name="Comma 3 2 3 2 4 6" xfId="16781"/>
    <cellStyle name="Comma 3 2 3 2 4 7" xfId="16782"/>
    <cellStyle name="Comma 3 2 3 2 4 8" xfId="16783"/>
    <cellStyle name="Comma 3 2 3 2 4 9" xfId="41367"/>
    <cellStyle name="Comma 3 2 3 2 5" xfId="16784"/>
    <cellStyle name="Comma 3 2 3 2 5 2" xfId="16785"/>
    <cellStyle name="Comma 3 2 3 2 5 2 2" xfId="16786"/>
    <cellStyle name="Comma 3 2 3 2 5 2 2 2" xfId="16787"/>
    <cellStyle name="Comma 3 2 3 2 5 2 2 2 2" xfId="16788"/>
    <cellStyle name="Comma 3 2 3 2 5 2 2 3" xfId="16789"/>
    <cellStyle name="Comma 3 2 3 2 5 2 2 4" xfId="16790"/>
    <cellStyle name="Comma 3 2 3 2 5 2 2 5" xfId="16791"/>
    <cellStyle name="Comma 3 2 3 2 5 2 2 6" xfId="41368"/>
    <cellStyle name="Comma 3 2 3 2 5 2 3" xfId="16792"/>
    <cellStyle name="Comma 3 2 3 2 5 2 3 2" xfId="16793"/>
    <cellStyle name="Comma 3 2 3 2 5 2 4" xfId="16794"/>
    <cellStyle name="Comma 3 2 3 2 5 2 5" xfId="16795"/>
    <cellStyle name="Comma 3 2 3 2 5 2 6" xfId="16796"/>
    <cellStyle name="Comma 3 2 3 2 5 2 7" xfId="41369"/>
    <cellStyle name="Comma 3 2 3 2 5 3" xfId="16797"/>
    <cellStyle name="Comma 3 2 3 2 5 3 2" xfId="16798"/>
    <cellStyle name="Comma 3 2 3 2 5 3 2 2" xfId="16799"/>
    <cellStyle name="Comma 3 2 3 2 5 3 3" xfId="16800"/>
    <cellStyle name="Comma 3 2 3 2 5 3 4" xfId="16801"/>
    <cellStyle name="Comma 3 2 3 2 5 3 5" xfId="16802"/>
    <cellStyle name="Comma 3 2 3 2 5 3 6" xfId="41370"/>
    <cellStyle name="Comma 3 2 3 2 5 4" xfId="16803"/>
    <cellStyle name="Comma 3 2 3 2 5 4 2" xfId="16804"/>
    <cellStyle name="Comma 3 2 3 2 5 5" xfId="16805"/>
    <cellStyle name="Comma 3 2 3 2 5 6" xfId="16806"/>
    <cellStyle name="Comma 3 2 3 2 5 7" xfId="16807"/>
    <cellStyle name="Comma 3 2 3 2 5 8" xfId="41371"/>
    <cellStyle name="Comma 3 2 3 2 6" xfId="16808"/>
    <cellStyle name="Comma 3 2 3 2 6 2" xfId="16809"/>
    <cellStyle name="Comma 3 2 3 2 6 2 2" xfId="16810"/>
    <cellStyle name="Comma 3 2 3 2 6 2 2 2" xfId="16811"/>
    <cellStyle name="Comma 3 2 3 2 6 2 2 2 2" xfId="16812"/>
    <cellStyle name="Comma 3 2 3 2 6 2 2 3" xfId="16813"/>
    <cellStyle name="Comma 3 2 3 2 6 2 2 4" xfId="16814"/>
    <cellStyle name="Comma 3 2 3 2 6 2 2 5" xfId="16815"/>
    <cellStyle name="Comma 3 2 3 2 6 2 2 6" xfId="41372"/>
    <cellStyle name="Comma 3 2 3 2 6 2 3" xfId="16816"/>
    <cellStyle name="Comma 3 2 3 2 6 2 3 2" xfId="16817"/>
    <cellStyle name="Comma 3 2 3 2 6 2 4" xfId="16818"/>
    <cellStyle name="Comma 3 2 3 2 6 2 5" xfId="16819"/>
    <cellStyle name="Comma 3 2 3 2 6 2 6" xfId="16820"/>
    <cellStyle name="Comma 3 2 3 2 6 2 7" xfId="41373"/>
    <cellStyle name="Comma 3 2 3 2 6 3" xfId="16821"/>
    <cellStyle name="Comma 3 2 3 2 6 3 2" xfId="16822"/>
    <cellStyle name="Comma 3 2 3 2 6 3 2 2" xfId="16823"/>
    <cellStyle name="Comma 3 2 3 2 6 3 3" xfId="16824"/>
    <cellStyle name="Comma 3 2 3 2 6 3 4" xfId="16825"/>
    <cellStyle name="Comma 3 2 3 2 6 3 5" xfId="16826"/>
    <cellStyle name="Comma 3 2 3 2 6 3 6" xfId="41374"/>
    <cellStyle name="Comma 3 2 3 2 6 4" xfId="16827"/>
    <cellStyle name="Comma 3 2 3 2 6 4 2" xfId="16828"/>
    <cellStyle name="Comma 3 2 3 2 6 5" xfId="16829"/>
    <cellStyle name="Comma 3 2 3 2 6 6" xfId="16830"/>
    <cellStyle name="Comma 3 2 3 2 6 7" xfId="16831"/>
    <cellStyle name="Comma 3 2 3 2 6 8" xfId="41375"/>
    <cellStyle name="Comma 3 2 3 2 7" xfId="16832"/>
    <cellStyle name="Comma 3 2 3 2 7 2" xfId="16833"/>
    <cellStyle name="Comma 3 2 3 2 7 2 2" xfId="16834"/>
    <cellStyle name="Comma 3 2 3 2 7 2 2 2" xfId="16835"/>
    <cellStyle name="Comma 3 2 3 2 7 2 3" xfId="16836"/>
    <cellStyle name="Comma 3 2 3 2 7 2 4" xfId="16837"/>
    <cellStyle name="Comma 3 2 3 2 7 2 5" xfId="16838"/>
    <cellStyle name="Comma 3 2 3 2 7 2 6" xfId="41376"/>
    <cellStyle name="Comma 3 2 3 2 7 3" xfId="16839"/>
    <cellStyle name="Comma 3 2 3 2 7 3 2" xfId="16840"/>
    <cellStyle name="Comma 3 2 3 2 7 4" xfId="16841"/>
    <cellStyle name="Comma 3 2 3 2 7 5" xfId="16842"/>
    <cellStyle name="Comma 3 2 3 2 7 6" xfId="16843"/>
    <cellStyle name="Comma 3 2 3 2 7 7" xfId="41377"/>
    <cellStyle name="Comma 3 2 3 2 8" xfId="16844"/>
    <cellStyle name="Comma 3 2 3 2 8 2" xfId="16845"/>
    <cellStyle name="Comma 3 2 3 2 8 2 2" xfId="16846"/>
    <cellStyle name="Comma 3 2 3 2 8 2 2 2" xfId="16847"/>
    <cellStyle name="Comma 3 2 3 2 8 2 3" xfId="16848"/>
    <cellStyle name="Comma 3 2 3 2 8 2 4" xfId="16849"/>
    <cellStyle name="Comma 3 2 3 2 8 2 5" xfId="16850"/>
    <cellStyle name="Comma 3 2 3 2 8 2 6" xfId="41378"/>
    <cellStyle name="Comma 3 2 3 2 8 3" xfId="16851"/>
    <cellStyle name="Comma 3 2 3 2 8 3 2" xfId="16852"/>
    <cellStyle name="Comma 3 2 3 2 8 4" xfId="16853"/>
    <cellStyle name="Comma 3 2 3 2 8 5" xfId="16854"/>
    <cellStyle name="Comma 3 2 3 2 8 6" xfId="16855"/>
    <cellStyle name="Comma 3 2 3 2 8 7" xfId="41379"/>
    <cellStyle name="Comma 3 2 3 2 9" xfId="16856"/>
    <cellStyle name="Comma 3 2 3 2 9 2" xfId="16857"/>
    <cellStyle name="Comma 3 2 3 2 9 2 2" xfId="16858"/>
    <cellStyle name="Comma 3 2 3 2 9 3" xfId="16859"/>
    <cellStyle name="Comma 3 2 3 2 9 4" xfId="16860"/>
    <cellStyle name="Comma 3 2 3 2 9 5" xfId="16861"/>
    <cellStyle name="Comma 3 2 3 2 9 6" xfId="41380"/>
    <cellStyle name="Comma 3 2 3 3" xfId="16862"/>
    <cellStyle name="Comma 3 2 3 3 10" xfId="16863"/>
    <cellStyle name="Comma 3 2 3 3 11" xfId="16864"/>
    <cellStyle name="Comma 3 2 3 3 2" xfId="16865"/>
    <cellStyle name="Comma 3 2 3 3 2 10" xfId="16866"/>
    <cellStyle name="Comma 3 2 3 3 2 2" xfId="16867"/>
    <cellStyle name="Comma 3 2 3 3 2 2 2" xfId="16868"/>
    <cellStyle name="Comma 3 2 3 3 2 2 2 2" xfId="16869"/>
    <cellStyle name="Comma 3 2 3 3 2 2 2 2 2" xfId="16870"/>
    <cellStyle name="Comma 3 2 3 3 2 2 2 2 2 2" xfId="16871"/>
    <cellStyle name="Comma 3 2 3 3 2 2 2 2 3" xfId="16872"/>
    <cellStyle name="Comma 3 2 3 3 2 2 2 2 4" xfId="16873"/>
    <cellStyle name="Comma 3 2 3 3 2 2 2 2 5" xfId="16874"/>
    <cellStyle name="Comma 3 2 3 3 2 2 2 2 6" xfId="41381"/>
    <cellStyle name="Comma 3 2 3 3 2 2 2 3" xfId="16875"/>
    <cellStyle name="Comma 3 2 3 3 2 2 2 3 2" xfId="16876"/>
    <cellStyle name="Comma 3 2 3 3 2 2 2 4" xfId="16877"/>
    <cellStyle name="Comma 3 2 3 3 2 2 2 5" xfId="16878"/>
    <cellStyle name="Comma 3 2 3 3 2 2 2 6" xfId="16879"/>
    <cellStyle name="Comma 3 2 3 3 2 2 2 7" xfId="41382"/>
    <cellStyle name="Comma 3 2 3 3 2 2 3" xfId="16880"/>
    <cellStyle name="Comma 3 2 3 3 2 2 3 2" xfId="16881"/>
    <cellStyle name="Comma 3 2 3 3 2 2 3 2 2" xfId="16882"/>
    <cellStyle name="Comma 3 2 3 3 2 2 3 3" xfId="16883"/>
    <cellStyle name="Comma 3 2 3 3 2 2 3 4" xfId="16884"/>
    <cellStyle name="Comma 3 2 3 3 2 2 3 5" xfId="16885"/>
    <cellStyle name="Comma 3 2 3 3 2 2 3 6" xfId="41383"/>
    <cellStyle name="Comma 3 2 3 3 2 2 4" xfId="16886"/>
    <cellStyle name="Comma 3 2 3 3 2 2 4 2" xfId="16887"/>
    <cellStyle name="Comma 3 2 3 3 2 2 5" xfId="16888"/>
    <cellStyle name="Comma 3 2 3 3 2 2 6" xfId="16889"/>
    <cellStyle name="Comma 3 2 3 3 2 2 7" xfId="16890"/>
    <cellStyle name="Comma 3 2 3 3 2 2 8" xfId="41384"/>
    <cellStyle name="Comma 3 2 3 3 2 3" xfId="16891"/>
    <cellStyle name="Comma 3 2 3 3 2 3 2" xfId="16892"/>
    <cellStyle name="Comma 3 2 3 3 2 3 2 2" xfId="16893"/>
    <cellStyle name="Comma 3 2 3 3 2 3 2 2 2" xfId="16894"/>
    <cellStyle name="Comma 3 2 3 3 2 3 2 3" xfId="16895"/>
    <cellStyle name="Comma 3 2 3 3 2 3 2 4" xfId="16896"/>
    <cellStyle name="Comma 3 2 3 3 2 3 2 5" xfId="16897"/>
    <cellStyle name="Comma 3 2 3 3 2 3 2 6" xfId="41385"/>
    <cellStyle name="Comma 3 2 3 3 2 3 3" xfId="16898"/>
    <cellStyle name="Comma 3 2 3 3 2 3 3 2" xfId="16899"/>
    <cellStyle name="Comma 3 2 3 3 2 3 4" xfId="16900"/>
    <cellStyle name="Comma 3 2 3 3 2 3 5" xfId="16901"/>
    <cellStyle name="Comma 3 2 3 3 2 3 6" xfId="16902"/>
    <cellStyle name="Comma 3 2 3 3 2 3 7" xfId="41386"/>
    <cellStyle name="Comma 3 2 3 3 2 4" xfId="16903"/>
    <cellStyle name="Comma 3 2 3 3 2 4 2" xfId="16904"/>
    <cellStyle name="Comma 3 2 3 3 2 4 2 2" xfId="16905"/>
    <cellStyle name="Comma 3 2 3 3 2 4 3" xfId="16906"/>
    <cellStyle name="Comma 3 2 3 3 2 4 4" xfId="16907"/>
    <cellStyle name="Comma 3 2 3 3 2 4 5" xfId="16908"/>
    <cellStyle name="Comma 3 2 3 3 2 4 6" xfId="41387"/>
    <cellStyle name="Comma 3 2 3 3 2 5" xfId="16909"/>
    <cellStyle name="Comma 3 2 3 3 2 5 2" xfId="16910"/>
    <cellStyle name="Comma 3 2 3 3 2 6" xfId="16911"/>
    <cellStyle name="Comma 3 2 3 3 2 6 2" xfId="16912"/>
    <cellStyle name="Comma 3 2 3 3 2 7" xfId="16913"/>
    <cellStyle name="Comma 3 2 3 3 2 8" xfId="16914"/>
    <cellStyle name="Comma 3 2 3 3 2 9" xfId="16915"/>
    <cellStyle name="Comma 3 2 3 3 3" xfId="16916"/>
    <cellStyle name="Comma 3 2 3 3 3 2" xfId="16917"/>
    <cellStyle name="Comma 3 2 3 3 3 2 2" xfId="16918"/>
    <cellStyle name="Comma 3 2 3 3 3 2 2 2" xfId="16919"/>
    <cellStyle name="Comma 3 2 3 3 3 2 2 2 2" xfId="16920"/>
    <cellStyle name="Comma 3 2 3 3 3 2 2 3" xfId="16921"/>
    <cellStyle name="Comma 3 2 3 3 3 2 2 4" xfId="16922"/>
    <cellStyle name="Comma 3 2 3 3 3 2 2 5" xfId="16923"/>
    <cellStyle name="Comma 3 2 3 3 3 2 2 6" xfId="41388"/>
    <cellStyle name="Comma 3 2 3 3 3 2 3" xfId="16924"/>
    <cellStyle name="Comma 3 2 3 3 3 2 3 2" xfId="16925"/>
    <cellStyle name="Comma 3 2 3 3 3 2 4" xfId="16926"/>
    <cellStyle name="Comma 3 2 3 3 3 2 5" xfId="16927"/>
    <cellStyle name="Comma 3 2 3 3 3 2 6" xfId="16928"/>
    <cellStyle name="Comma 3 2 3 3 3 2 7" xfId="41389"/>
    <cellStyle name="Comma 3 2 3 3 3 3" xfId="16929"/>
    <cellStyle name="Comma 3 2 3 3 3 3 2" xfId="16930"/>
    <cellStyle name="Comma 3 2 3 3 3 3 2 2" xfId="16931"/>
    <cellStyle name="Comma 3 2 3 3 3 3 3" xfId="16932"/>
    <cellStyle name="Comma 3 2 3 3 3 3 4" xfId="16933"/>
    <cellStyle name="Comma 3 2 3 3 3 3 5" xfId="16934"/>
    <cellStyle name="Comma 3 2 3 3 3 3 6" xfId="41390"/>
    <cellStyle name="Comma 3 2 3 3 3 4" xfId="16935"/>
    <cellStyle name="Comma 3 2 3 3 3 4 2" xfId="16936"/>
    <cellStyle name="Comma 3 2 3 3 3 5" xfId="16937"/>
    <cellStyle name="Comma 3 2 3 3 3 6" xfId="16938"/>
    <cellStyle name="Comma 3 2 3 3 3 7" xfId="16939"/>
    <cellStyle name="Comma 3 2 3 3 3 8" xfId="41391"/>
    <cellStyle name="Comma 3 2 3 3 4" xfId="16940"/>
    <cellStyle name="Comma 3 2 3 3 4 2" xfId="16941"/>
    <cellStyle name="Comma 3 2 3 3 4 2 2" xfId="16942"/>
    <cellStyle name="Comma 3 2 3 3 4 2 2 2" xfId="16943"/>
    <cellStyle name="Comma 3 2 3 3 4 2 3" xfId="16944"/>
    <cellStyle name="Comma 3 2 3 3 4 2 4" xfId="16945"/>
    <cellStyle name="Comma 3 2 3 3 4 2 5" xfId="16946"/>
    <cellStyle name="Comma 3 2 3 3 4 2 6" xfId="41392"/>
    <cellStyle name="Comma 3 2 3 3 4 3" xfId="16947"/>
    <cellStyle name="Comma 3 2 3 3 4 3 2" xfId="16948"/>
    <cellStyle name="Comma 3 2 3 3 4 4" xfId="16949"/>
    <cellStyle name="Comma 3 2 3 3 4 5" xfId="16950"/>
    <cellStyle name="Comma 3 2 3 3 4 6" xfId="16951"/>
    <cellStyle name="Comma 3 2 3 3 4 7" xfId="41393"/>
    <cellStyle name="Comma 3 2 3 3 5" xfId="16952"/>
    <cellStyle name="Comma 3 2 3 3 5 2" xfId="16953"/>
    <cellStyle name="Comma 3 2 3 3 5 2 2" xfId="16954"/>
    <cellStyle name="Comma 3 2 3 3 5 3" xfId="16955"/>
    <cellStyle name="Comma 3 2 3 3 5 4" xfId="16956"/>
    <cellStyle name="Comma 3 2 3 3 5 5" xfId="16957"/>
    <cellStyle name="Comma 3 2 3 3 5 6" xfId="41394"/>
    <cellStyle name="Comma 3 2 3 3 6" xfId="16958"/>
    <cellStyle name="Comma 3 2 3 3 6 2" xfId="16959"/>
    <cellStyle name="Comma 3 2 3 3 7" xfId="16960"/>
    <cellStyle name="Comma 3 2 3 3 7 2" xfId="16961"/>
    <cellStyle name="Comma 3 2 3 3 8" xfId="16962"/>
    <cellStyle name="Comma 3 2 3 3 9" xfId="16963"/>
    <cellStyle name="Comma 3 2 3 4" xfId="16964"/>
    <cellStyle name="Comma 3 2 3 4 10" xfId="16965"/>
    <cellStyle name="Comma 3 2 3 4 2" xfId="16966"/>
    <cellStyle name="Comma 3 2 3 4 2 2" xfId="16967"/>
    <cellStyle name="Comma 3 2 3 4 2 2 2" xfId="16968"/>
    <cellStyle name="Comma 3 2 3 4 2 2 2 2" xfId="16969"/>
    <cellStyle name="Comma 3 2 3 4 2 2 2 2 2" xfId="16970"/>
    <cellStyle name="Comma 3 2 3 4 2 2 2 3" xfId="16971"/>
    <cellStyle name="Comma 3 2 3 4 2 2 2 4" xfId="16972"/>
    <cellStyle name="Comma 3 2 3 4 2 2 2 5" xfId="16973"/>
    <cellStyle name="Comma 3 2 3 4 2 2 2 6" xfId="41395"/>
    <cellStyle name="Comma 3 2 3 4 2 2 3" xfId="16974"/>
    <cellStyle name="Comma 3 2 3 4 2 2 3 2" xfId="16975"/>
    <cellStyle name="Comma 3 2 3 4 2 2 4" xfId="16976"/>
    <cellStyle name="Comma 3 2 3 4 2 2 5" xfId="16977"/>
    <cellStyle name="Comma 3 2 3 4 2 2 6" xfId="16978"/>
    <cellStyle name="Comma 3 2 3 4 2 2 7" xfId="41396"/>
    <cellStyle name="Comma 3 2 3 4 2 3" xfId="16979"/>
    <cellStyle name="Comma 3 2 3 4 2 3 2" xfId="16980"/>
    <cellStyle name="Comma 3 2 3 4 2 3 2 2" xfId="16981"/>
    <cellStyle name="Comma 3 2 3 4 2 3 3" xfId="16982"/>
    <cellStyle name="Comma 3 2 3 4 2 3 4" xfId="16983"/>
    <cellStyle name="Comma 3 2 3 4 2 3 5" xfId="16984"/>
    <cellStyle name="Comma 3 2 3 4 2 3 6" xfId="41397"/>
    <cellStyle name="Comma 3 2 3 4 2 4" xfId="16985"/>
    <cellStyle name="Comma 3 2 3 4 2 4 2" xfId="16986"/>
    <cellStyle name="Comma 3 2 3 4 2 5" xfId="16987"/>
    <cellStyle name="Comma 3 2 3 4 2 6" xfId="16988"/>
    <cellStyle name="Comma 3 2 3 4 2 7" xfId="16989"/>
    <cellStyle name="Comma 3 2 3 4 2 8" xfId="41398"/>
    <cellStyle name="Comma 3 2 3 4 3" xfId="16990"/>
    <cellStyle name="Comma 3 2 3 4 3 2" xfId="16991"/>
    <cellStyle name="Comma 3 2 3 4 3 2 2" xfId="16992"/>
    <cellStyle name="Comma 3 2 3 4 3 2 2 2" xfId="16993"/>
    <cellStyle name="Comma 3 2 3 4 3 2 3" xfId="16994"/>
    <cellStyle name="Comma 3 2 3 4 3 2 4" xfId="16995"/>
    <cellStyle name="Comma 3 2 3 4 3 2 5" xfId="16996"/>
    <cellStyle name="Comma 3 2 3 4 3 2 6" xfId="41399"/>
    <cellStyle name="Comma 3 2 3 4 3 3" xfId="16997"/>
    <cellStyle name="Comma 3 2 3 4 3 3 2" xfId="16998"/>
    <cellStyle name="Comma 3 2 3 4 3 4" xfId="16999"/>
    <cellStyle name="Comma 3 2 3 4 3 5" xfId="17000"/>
    <cellStyle name="Comma 3 2 3 4 3 6" xfId="17001"/>
    <cellStyle name="Comma 3 2 3 4 3 7" xfId="41400"/>
    <cellStyle name="Comma 3 2 3 4 4" xfId="17002"/>
    <cellStyle name="Comma 3 2 3 4 4 2" xfId="17003"/>
    <cellStyle name="Comma 3 2 3 4 4 2 2" xfId="17004"/>
    <cellStyle name="Comma 3 2 3 4 4 3" xfId="17005"/>
    <cellStyle name="Comma 3 2 3 4 4 4" xfId="17006"/>
    <cellStyle name="Comma 3 2 3 4 4 5" xfId="17007"/>
    <cellStyle name="Comma 3 2 3 4 4 6" xfId="41401"/>
    <cellStyle name="Comma 3 2 3 4 5" xfId="17008"/>
    <cellStyle name="Comma 3 2 3 4 5 2" xfId="17009"/>
    <cellStyle name="Comma 3 2 3 4 6" xfId="17010"/>
    <cellStyle name="Comma 3 2 3 4 6 2" xfId="17011"/>
    <cellStyle name="Comma 3 2 3 4 7" xfId="17012"/>
    <cellStyle name="Comma 3 2 3 4 8" xfId="17013"/>
    <cellStyle name="Comma 3 2 3 4 9" xfId="17014"/>
    <cellStyle name="Comma 3 2 3 5" xfId="17015"/>
    <cellStyle name="Comma 3 2 3 5 2" xfId="17016"/>
    <cellStyle name="Comma 3 2 3 5 2 2" xfId="17017"/>
    <cellStyle name="Comma 3 2 3 5 2 2 2" xfId="17018"/>
    <cellStyle name="Comma 3 2 3 5 2 2 2 2" xfId="17019"/>
    <cellStyle name="Comma 3 2 3 5 2 2 2 2 2" xfId="17020"/>
    <cellStyle name="Comma 3 2 3 5 2 2 2 3" xfId="17021"/>
    <cellStyle name="Comma 3 2 3 5 2 2 2 4" xfId="17022"/>
    <cellStyle name="Comma 3 2 3 5 2 2 2 5" xfId="17023"/>
    <cellStyle name="Comma 3 2 3 5 2 2 2 6" xfId="41402"/>
    <cellStyle name="Comma 3 2 3 5 2 2 3" xfId="17024"/>
    <cellStyle name="Comma 3 2 3 5 2 2 3 2" xfId="17025"/>
    <cellStyle name="Comma 3 2 3 5 2 2 4" xfId="17026"/>
    <cellStyle name="Comma 3 2 3 5 2 2 5" xfId="17027"/>
    <cellStyle name="Comma 3 2 3 5 2 2 6" xfId="17028"/>
    <cellStyle name="Comma 3 2 3 5 2 2 7" xfId="41403"/>
    <cellStyle name="Comma 3 2 3 5 2 3" xfId="17029"/>
    <cellStyle name="Comma 3 2 3 5 2 3 2" xfId="17030"/>
    <cellStyle name="Comma 3 2 3 5 2 3 2 2" xfId="17031"/>
    <cellStyle name="Comma 3 2 3 5 2 3 3" xfId="17032"/>
    <cellStyle name="Comma 3 2 3 5 2 3 4" xfId="17033"/>
    <cellStyle name="Comma 3 2 3 5 2 3 5" xfId="17034"/>
    <cellStyle name="Comma 3 2 3 5 2 3 6" xfId="41404"/>
    <cellStyle name="Comma 3 2 3 5 2 4" xfId="17035"/>
    <cellStyle name="Comma 3 2 3 5 2 4 2" xfId="17036"/>
    <cellStyle name="Comma 3 2 3 5 2 5" xfId="17037"/>
    <cellStyle name="Comma 3 2 3 5 2 6" xfId="17038"/>
    <cellStyle name="Comma 3 2 3 5 2 7" xfId="17039"/>
    <cellStyle name="Comma 3 2 3 5 2 8" xfId="41405"/>
    <cellStyle name="Comma 3 2 3 5 3" xfId="17040"/>
    <cellStyle name="Comma 3 2 3 5 3 2" xfId="17041"/>
    <cellStyle name="Comma 3 2 3 5 3 2 2" xfId="17042"/>
    <cellStyle name="Comma 3 2 3 5 3 2 2 2" xfId="17043"/>
    <cellStyle name="Comma 3 2 3 5 3 2 3" xfId="17044"/>
    <cellStyle name="Comma 3 2 3 5 3 2 4" xfId="17045"/>
    <cellStyle name="Comma 3 2 3 5 3 2 5" xfId="17046"/>
    <cellStyle name="Comma 3 2 3 5 3 2 6" xfId="41406"/>
    <cellStyle name="Comma 3 2 3 5 3 3" xfId="17047"/>
    <cellStyle name="Comma 3 2 3 5 3 3 2" xfId="17048"/>
    <cellStyle name="Comma 3 2 3 5 3 4" xfId="17049"/>
    <cellStyle name="Comma 3 2 3 5 3 5" xfId="17050"/>
    <cellStyle name="Comma 3 2 3 5 3 6" xfId="17051"/>
    <cellStyle name="Comma 3 2 3 5 3 7" xfId="41407"/>
    <cellStyle name="Comma 3 2 3 5 4" xfId="17052"/>
    <cellStyle name="Comma 3 2 3 5 4 2" xfId="17053"/>
    <cellStyle name="Comma 3 2 3 5 4 2 2" xfId="17054"/>
    <cellStyle name="Comma 3 2 3 5 4 3" xfId="17055"/>
    <cellStyle name="Comma 3 2 3 5 4 4" xfId="17056"/>
    <cellStyle name="Comma 3 2 3 5 4 5" xfId="17057"/>
    <cellStyle name="Comma 3 2 3 5 4 6" xfId="41408"/>
    <cellStyle name="Comma 3 2 3 5 5" xfId="17058"/>
    <cellStyle name="Comma 3 2 3 5 5 2" xfId="17059"/>
    <cellStyle name="Comma 3 2 3 5 6" xfId="17060"/>
    <cellStyle name="Comma 3 2 3 5 7" xfId="17061"/>
    <cellStyle name="Comma 3 2 3 5 8" xfId="17062"/>
    <cellStyle name="Comma 3 2 3 5 9" xfId="17063"/>
    <cellStyle name="Comma 3 2 3 6" xfId="17064"/>
    <cellStyle name="Comma 3 2 3 6 2" xfId="17065"/>
    <cellStyle name="Comma 3 2 3 6 2 2" xfId="17066"/>
    <cellStyle name="Comma 3 2 3 6 2 2 2" xfId="17067"/>
    <cellStyle name="Comma 3 2 3 6 2 2 2 2" xfId="17068"/>
    <cellStyle name="Comma 3 2 3 6 2 2 3" xfId="17069"/>
    <cellStyle name="Comma 3 2 3 6 2 2 4" xfId="17070"/>
    <cellStyle name="Comma 3 2 3 6 2 2 5" xfId="17071"/>
    <cellStyle name="Comma 3 2 3 6 2 2 6" xfId="41409"/>
    <cellStyle name="Comma 3 2 3 6 2 3" xfId="17072"/>
    <cellStyle name="Comma 3 2 3 6 2 3 2" xfId="17073"/>
    <cellStyle name="Comma 3 2 3 6 2 4" xfId="17074"/>
    <cellStyle name="Comma 3 2 3 6 2 5" xfId="17075"/>
    <cellStyle name="Comma 3 2 3 6 2 6" xfId="17076"/>
    <cellStyle name="Comma 3 2 3 6 2 7" xfId="41410"/>
    <cellStyle name="Comma 3 2 3 6 3" xfId="17077"/>
    <cellStyle name="Comma 3 2 3 6 3 2" xfId="17078"/>
    <cellStyle name="Comma 3 2 3 6 3 2 2" xfId="17079"/>
    <cellStyle name="Comma 3 2 3 6 3 3" xfId="17080"/>
    <cellStyle name="Comma 3 2 3 6 3 4" xfId="17081"/>
    <cellStyle name="Comma 3 2 3 6 3 5" xfId="17082"/>
    <cellStyle name="Comma 3 2 3 6 3 6" xfId="41411"/>
    <cellStyle name="Comma 3 2 3 6 4" xfId="17083"/>
    <cellStyle name="Comma 3 2 3 6 4 2" xfId="17084"/>
    <cellStyle name="Comma 3 2 3 6 5" xfId="17085"/>
    <cellStyle name="Comma 3 2 3 6 6" xfId="17086"/>
    <cellStyle name="Comma 3 2 3 6 7" xfId="17087"/>
    <cellStyle name="Comma 3 2 3 6 8" xfId="41412"/>
    <cellStyle name="Comma 3 2 3 7" xfId="17088"/>
    <cellStyle name="Comma 3 2 3 7 2" xfId="17089"/>
    <cellStyle name="Comma 3 2 3 7 2 2" xfId="17090"/>
    <cellStyle name="Comma 3 2 3 7 2 2 2" xfId="17091"/>
    <cellStyle name="Comma 3 2 3 7 2 2 2 2" xfId="17092"/>
    <cellStyle name="Comma 3 2 3 7 2 2 3" xfId="17093"/>
    <cellStyle name="Comma 3 2 3 7 2 2 4" xfId="17094"/>
    <cellStyle name="Comma 3 2 3 7 2 2 5" xfId="17095"/>
    <cellStyle name="Comma 3 2 3 7 2 2 6" xfId="41413"/>
    <cellStyle name="Comma 3 2 3 7 2 3" xfId="17096"/>
    <cellStyle name="Comma 3 2 3 7 2 3 2" xfId="17097"/>
    <cellStyle name="Comma 3 2 3 7 2 4" xfId="17098"/>
    <cellStyle name="Comma 3 2 3 7 2 5" xfId="17099"/>
    <cellStyle name="Comma 3 2 3 7 2 6" xfId="17100"/>
    <cellStyle name="Comma 3 2 3 7 2 7" xfId="41414"/>
    <cellStyle name="Comma 3 2 3 7 3" xfId="17101"/>
    <cellStyle name="Comma 3 2 3 7 3 2" xfId="17102"/>
    <cellStyle name="Comma 3 2 3 7 3 2 2" xfId="17103"/>
    <cellStyle name="Comma 3 2 3 7 3 3" xfId="17104"/>
    <cellStyle name="Comma 3 2 3 7 3 4" xfId="17105"/>
    <cellStyle name="Comma 3 2 3 7 3 5" xfId="17106"/>
    <cellStyle name="Comma 3 2 3 7 3 6" xfId="41415"/>
    <cellStyle name="Comma 3 2 3 7 4" xfId="17107"/>
    <cellStyle name="Comma 3 2 3 7 4 2" xfId="17108"/>
    <cellStyle name="Comma 3 2 3 7 5" xfId="17109"/>
    <cellStyle name="Comma 3 2 3 7 6" xfId="17110"/>
    <cellStyle name="Comma 3 2 3 7 7" xfId="17111"/>
    <cellStyle name="Comma 3 2 3 7 8" xfId="41416"/>
    <cellStyle name="Comma 3 2 3 8" xfId="17112"/>
    <cellStyle name="Comma 3 2 3 8 2" xfId="17113"/>
    <cellStyle name="Comma 3 2 3 8 2 2" xfId="17114"/>
    <cellStyle name="Comma 3 2 3 8 2 2 2" xfId="17115"/>
    <cellStyle name="Comma 3 2 3 8 2 3" xfId="17116"/>
    <cellStyle name="Comma 3 2 3 8 2 4" xfId="17117"/>
    <cellStyle name="Comma 3 2 3 8 2 5" xfId="17118"/>
    <cellStyle name="Comma 3 2 3 8 2 6" xfId="41417"/>
    <cellStyle name="Comma 3 2 3 8 3" xfId="17119"/>
    <cellStyle name="Comma 3 2 3 8 3 2" xfId="17120"/>
    <cellStyle name="Comma 3 2 3 8 4" xfId="17121"/>
    <cellStyle name="Comma 3 2 3 8 5" xfId="17122"/>
    <cellStyle name="Comma 3 2 3 8 6" xfId="17123"/>
    <cellStyle name="Comma 3 2 3 8 7" xfId="41418"/>
    <cellStyle name="Comma 3 2 3 9" xfId="17124"/>
    <cellStyle name="Comma 3 2 3 9 2" xfId="17125"/>
    <cellStyle name="Comma 3 2 3 9 2 2" xfId="17126"/>
    <cellStyle name="Comma 3 2 3 9 2 2 2" xfId="17127"/>
    <cellStyle name="Comma 3 2 3 9 2 3" xfId="17128"/>
    <cellStyle name="Comma 3 2 3 9 2 4" xfId="17129"/>
    <cellStyle name="Comma 3 2 3 9 2 5" xfId="17130"/>
    <cellStyle name="Comma 3 2 3 9 2 6" xfId="41419"/>
    <cellStyle name="Comma 3 2 3 9 3" xfId="17131"/>
    <cellStyle name="Comma 3 2 3 9 3 2" xfId="17132"/>
    <cellStyle name="Comma 3 2 3 9 4" xfId="17133"/>
    <cellStyle name="Comma 3 2 3 9 5" xfId="17134"/>
    <cellStyle name="Comma 3 2 3 9 6" xfId="17135"/>
    <cellStyle name="Comma 3 2 3 9 7" xfId="41420"/>
    <cellStyle name="Comma 3 2 4" xfId="17136"/>
    <cellStyle name="Comma 3 2 4 10" xfId="17137"/>
    <cellStyle name="Comma 3 2 4 10 2" xfId="17138"/>
    <cellStyle name="Comma 3 2 4 10 2 2" xfId="17139"/>
    <cellStyle name="Comma 3 2 4 10 3" xfId="17140"/>
    <cellStyle name="Comma 3 2 4 10 4" xfId="17141"/>
    <cellStyle name="Comma 3 2 4 10 5" xfId="17142"/>
    <cellStyle name="Comma 3 2 4 10 6" xfId="41421"/>
    <cellStyle name="Comma 3 2 4 11" xfId="17143"/>
    <cellStyle name="Comma 3 2 4 11 2" xfId="17144"/>
    <cellStyle name="Comma 3 2 4 11 2 2" xfId="17145"/>
    <cellStyle name="Comma 3 2 4 11 3" xfId="17146"/>
    <cellStyle name="Comma 3 2 4 11 4" xfId="17147"/>
    <cellStyle name="Comma 3 2 4 11 5" xfId="17148"/>
    <cellStyle name="Comma 3 2 4 11 6" xfId="41422"/>
    <cellStyle name="Comma 3 2 4 12" xfId="17149"/>
    <cellStyle name="Comma 3 2 4 12 2" xfId="17150"/>
    <cellStyle name="Comma 3 2 4 12 2 2" xfId="17151"/>
    <cellStyle name="Comma 3 2 4 12 3" xfId="17152"/>
    <cellStyle name="Comma 3 2 4 12 4" xfId="17153"/>
    <cellStyle name="Comma 3 2 4 12 5" xfId="17154"/>
    <cellStyle name="Comma 3 2 4 12 6" xfId="41423"/>
    <cellStyle name="Comma 3 2 4 13" xfId="17155"/>
    <cellStyle name="Comma 3 2 4 13 2" xfId="17156"/>
    <cellStyle name="Comma 3 2 4 14" xfId="17157"/>
    <cellStyle name="Comma 3 2 4 14 2" xfId="17158"/>
    <cellStyle name="Comma 3 2 4 15" xfId="17159"/>
    <cellStyle name="Comma 3 2 4 16" xfId="17160"/>
    <cellStyle name="Comma 3 2 4 17" xfId="17161"/>
    <cellStyle name="Comma 3 2 4 18" xfId="17162"/>
    <cellStyle name="Comma 3 2 4 2" xfId="17163"/>
    <cellStyle name="Comma 3 2 4 2 10" xfId="17164"/>
    <cellStyle name="Comma 3 2 4 2 10 2" xfId="17165"/>
    <cellStyle name="Comma 3 2 4 2 10 2 2" xfId="17166"/>
    <cellStyle name="Comma 3 2 4 2 10 3" xfId="17167"/>
    <cellStyle name="Comma 3 2 4 2 10 4" xfId="17168"/>
    <cellStyle name="Comma 3 2 4 2 10 5" xfId="17169"/>
    <cellStyle name="Comma 3 2 4 2 10 6" xfId="41424"/>
    <cellStyle name="Comma 3 2 4 2 11" xfId="17170"/>
    <cellStyle name="Comma 3 2 4 2 11 2" xfId="17171"/>
    <cellStyle name="Comma 3 2 4 2 11 2 2" xfId="17172"/>
    <cellStyle name="Comma 3 2 4 2 11 3" xfId="17173"/>
    <cellStyle name="Comma 3 2 4 2 11 4" xfId="17174"/>
    <cellStyle name="Comma 3 2 4 2 11 5" xfId="17175"/>
    <cellStyle name="Comma 3 2 4 2 11 6" xfId="41425"/>
    <cellStyle name="Comma 3 2 4 2 12" xfId="17176"/>
    <cellStyle name="Comma 3 2 4 2 12 2" xfId="17177"/>
    <cellStyle name="Comma 3 2 4 2 13" xfId="17178"/>
    <cellStyle name="Comma 3 2 4 2 13 2" xfId="17179"/>
    <cellStyle name="Comma 3 2 4 2 14" xfId="17180"/>
    <cellStyle name="Comma 3 2 4 2 15" xfId="17181"/>
    <cellStyle name="Comma 3 2 4 2 16" xfId="17182"/>
    <cellStyle name="Comma 3 2 4 2 17" xfId="17183"/>
    <cellStyle name="Comma 3 2 4 2 2" xfId="17184"/>
    <cellStyle name="Comma 3 2 4 2 2 10" xfId="17185"/>
    <cellStyle name="Comma 3 2 4 2 2 11" xfId="17186"/>
    <cellStyle name="Comma 3 2 4 2 2 2" xfId="17187"/>
    <cellStyle name="Comma 3 2 4 2 2 2 10" xfId="17188"/>
    <cellStyle name="Comma 3 2 4 2 2 2 2" xfId="17189"/>
    <cellStyle name="Comma 3 2 4 2 2 2 2 2" xfId="17190"/>
    <cellStyle name="Comma 3 2 4 2 2 2 2 2 2" xfId="17191"/>
    <cellStyle name="Comma 3 2 4 2 2 2 2 2 2 2" xfId="17192"/>
    <cellStyle name="Comma 3 2 4 2 2 2 2 2 2 2 2" xfId="17193"/>
    <cellStyle name="Comma 3 2 4 2 2 2 2 2 2 3" xfId="17194"/>
    <cellStyle name="Comma 3 2 4 2 2 2 2 2 2 4" xfId="17195"/>
    <cellStyle name="Comma 3 2 4 2 2 2 2 2 2 5" xfId="17196"/>
    <cellStyle name="Comma 3 2 4 2 2 2 2 2 2 6" xfId="41426"/>
    <cellStyle name="Comma 3 2 4 2 2 2 2 2 3" xfId="17197"/>
    <cellStyle name="Comma 3 2 4 2 2 2 2 2 3 2" xfId="17198"/>
    <cellStyle name="Comma 3 2 4 2 2 2 2 2 4" xfId="17199"/>
    <cellStyle name="Comma 3 2 4 2 2 2 2 2 5" xfId="17200"/>
    <cellStyle name="Comma 3 2 4 2 2 2 2 2 6" xfId="17201"/>
    <cellStyle name="Comma 3 2 4 2 2 2 2 2 7" xfId="41427"/>
    <cellStyle name="Comma 3 2 4 2 2 2 2 3" xfId="17202"/>
    <cellStyle name="Comma 3 2 4 2 2 2 2 3 2" xfId="17203"/>
    <cellStyle name="Comma 3 2 4 2 2 2 2 3 2 2" xfId="17204"/>
    <cellStyle name="Comma 3 2 4 2 2 2 2 3 3" xfId="17205"/>
    <cellStyle name="Comma 3 2 4 2 2 2 2 3 4" xfId="17206"/>
    <cellStyle name="Comma 3 2 4 2 2 2 2 3 5" xfId="17207"/>
    <cellStyle name="Comma 3 2 4 2 2 2 2 3 6" xfId="41428"/>
    <cellStyle name="Comma 3 2 4 2 2 2 2 4" xfId="17208"/>
    <cellStyle name="Comma 3 2 4 2 2 2 2 4 2" xfId="17209"/>
    <cellStyle name="Comma 3 2 4 2 2 2 2 5" xfId="17210"/>
    <cellStyle name="Comma 3 2 4 2 2 2 2 6" xfId="17211"/>
    <cellStyle name="Comma 3 2 4 2 2 2 2 7" xfId="17212"/>
    <cellStyle name="Comma 3 2 4 2 2 2 2 8" xfId="41429"/>
    <cellStyle name="Comma 3 2 4 2 2 2 3" xfId="17213"/>
    <cellStyle name="Comma 3 2 4 2 2 2 3 2" xfId="17214"/>
    <cellStyle name="Comma 3 2 4 2 2 2 3 2 2" xfId="17215"/>
    <cellStyle name="Comma 3 2 4 2 2 2 3 2 2 2" xfId="17216"/>
    <cellStyle name="Comma 3 2 4 2 2 2 3 2 3" xfId="17217"/>
    <cellStyle name="Comma 3 2 4 2 2 2 3 2 4" xfId="17218"/>
    <cellStyle name="Comma 3 2 4 2 2 2 3 2 5" xfId="17219"/>
    <cellStyle name="Comma 3 2 4 2 2 2 3 2 6" xfId="41430"/>
    <cellStyle name="Comma 3 2 4 2 2 2 3 3" xfId="17220"/>
    <cellStyle name="Comma 3 2 4 2 2 2 3 3 2" xfId="17221"/>
    <cellStyle name="Comma 3 2 4 2 2 2 3 4" xfId="17222"/>
    <cellStyle name="Comma 3 2 4 2 2 2 3 5" xfId="17223"/>
    <cellStyle name="Comma 3 2 4 2 2 2 3 6" xfId="17224"/>
    <cellStyle name="Comma 3 2 4 2 2 2 3 7" xfId="41431"/>
    <cellStyle name="Comma 3 2 4 2 2 2 4" xfId="17225"/>
    <cellStyle name="Comma 3 2 4 2 2 2 4 2" xfId="17226"/>
    <cellStyle name="Comma 3 2 4 2 2 2 4 2 2" xfId="17227"/>
    <cellStyle name="Comma 3 2 4 2 2 2 4 3" xfId="17228"/>
    <cellStyle name="Comma 3 2 4 2 2 2 4 4" xfId="17229"/>
    <cellStyle name="Comma 3 2 4 2 2 2 4 5" xfId="17230"/>
    <cellStyle name="Comma 3 2 4 2 2 2 4 6" xfId="41432"/>
    <cellStyle name="Comma 3 2 4 2 2 2 5" xfId="17231"/>
    <cellStyle name="Comma 3 2 4 2 2 2 5 2" xfId="17232"/>
    <cellStyle name="Comma 3 2 4 2 2 2 6" xfId="17233"/>
    <cellStyle name="Comma 3 2 4 2 2 2 6 2" xfId="17234"/>
    <cellStyle name="Comma 3 2 4 2 2 2 7" xfId="17235"/>
    <cellStyle name="Comma 3 2 4 2 2 2 8" xfId="17236"/>
    <cellStyle name="Comma 3 2 4 2 2 2 9" xfId="17237"/>
    <cellStyle name="Comma 3 2 4 2 2 3" xfId="17238"/>
    <cellStyle name="Comma 3 2 4 2 2 3 2" xfId="17239"/>
    <cellStyle name="Comma 3 2 4 2 2 3 2 2" xfId="17240"/>
    <cellStyle name="Comma 3 2 4 2 2 3 2 2 2" xfId="17241"/>
    <cellStyle name="Comma 3 2 4 2 2 3 2 2 2 2" xfId="17242"/>
    <cellStyle name="Comma 3 2 4 2 2 3 2 2 3" xfId="17243"/>
    <cellStyle name="Comma 3 2 4 2 2 3 2 2 4" xfId="17244"/>
    <cellStyle name="Comma 3 2 4 2 2 3 2 2 5" xfId="17245"/>
    <cellStyle name="Comma 3 2 4 2 2 3 2 2 6" xfId="41433"/>
    <cellStyle name="Comma 3 2 4 2 2 3 2 3" xfId="17246"/>
    <cellStyle name="Comma 3 2 4 2 2 3 2 3 2" xfId="17247"/>
    <cellStyle name="Comma 3 2 4 2 2 3 2 4" xfId="17248"/>
    <cellStyle name="Comma 3 2 4 2 2 3 2 5" xfId="17249"/>
    <cellStyle name="Comma 3 2 4 2 2 3 2 6" xfId="17250"/>
    <cellStyle name="Comma 3 2 4 2 2 3 2 7" xfId="41434"/>
    <cellStyle name="Comma 3 2 4 2 2 3 3" xfId="17251"/>
    <cellStyle name="Comma 3 2 4 2 2 3 3 2" xfId="17252"/>
    <cellStyle name="Comma 3 2 4 2 2 3 3 2 2" xfId="17253"/>
    <cellStyle name="Comma 3 2 4 2 2 3 3 3" xfId="17254"/>
    <cellStyle name="Comma 3 2 4 2 2 3 3 4" xfId="17255"/>
    <cellStyle name="Comma 3 2 4 2 2 3 3 5" xfId="17256"/>
    <cellStyle name="Comma 3 2 4 2 2 3 3 6" xfId="41435"/>
    <cellStyle name="Comma 3 2 4 2 2 3 4" xfId="17257"/>
    <cellStyle name="Comma 3 2 4 2 2 3 4 2" xfId="17258"/>
    <cellStyle name="Comma 3 2 4 2 2 3 5" xfId="17259"/>
    <cellStyle name="Comma 3 2 4 2 2 3 6" xfId="17260"/>
    <cellStyle name="Comma 3 2 4 2 2 3 7" xfId="17261"/>
    <cellStyle name="Comma 3 2 4 2 2 3 8" xfId="41436"/>
    <cellStyle name="Comma 3 2 4 2 2 4" xfId="17262"/>
    <cellStyle name="Comma 3 2 4 2 2 4 2" xfId="17263"/>
    <cellStyle name="Comma 3 2 4 2 2 4 2 2" xfId="17264"/>
    <cellStyle name="Comma 3 2 4 2 2 4 2 2 2" xfId="17265"/>
    <cellStyle name="Comma 3 2 4 2 2 4 2 3" xfId="17266"/>
    <cellStyle name="Comma 3 2 4 2 2 4 2 4" xfId="17267"/>
    <cellStyle name="Comma 3 2 4 2 2 4 2 5" xfId="17268"/>
    <cellStyle name="Comma 3 2 4 2 2 4 2 6" xfId="41437"/>
    <cellStyle name="Comma 3 2 4 2 2 4 3" xfId="17269"/>
    <cellStyle name="Comma 3 2 4 2 2 4 3 2" xfId="17270"/>
    <cellStyle name="Comma 3 2 4 2 2 4 4" xfId="17271"/>
    <cellStyle name="Comma 3 2 4 2 2 4 5" xfId="17272"/>
    <cellStyle name="Comma 3 2 4 2 2 4 6" xfId="17273"/>
    <cellStyle name="Comma 3 2 4 2 2 4 7" xfId="41438"/>
    <cellStyle name="Comma 3 2 4 2 2 5" xfId="17274"/>
    <cellStyle name="Comma 3 2 4 2 2 5 2" xfId="17275"/>
    <cellStyle name="Comma 3 2 4 2 2 5 2 2" xfId="17276"/>
    <cellStyle name="Comma 3 2 4 2 2 5 3" xfId="17277"/>
    <cellStyle name="Comma 3 2 4 2 2 5 4" xfId="17278"/>
    <cellStyle name="Comma 3 2 4 2 2 5 5" xfId="17279"/>
    <cellStyle name="Comma 3 2 4 2 2 5 6" xfId="41439"/>
    <cellStyle name="Comma 3 2 4 2 2 6" xfId="17280"/>
    <cellStyle name="Comma 3 2 4 2 2 6 2" xfId="17281"/>
    <cellStyle name="Comma 3 2 4 2 2 7" xfId="17282"/>
    <cellStyle name="Comma 3 2 4 2 2 7 2" xfId="17283"/>
    <cellStyle name="Comma 3 2 4 2 2 8" xfId="17284"/>
    <cellStyle name="Comma 3 2 4 2 2 9" xfId="17285"/>
    <cellStyle name="Comma 3 2 4 2 3" xfId="17286"/>
    <cellStyle name="Comma 3 2 4 2 3 10" xfId="17287"/>
    <cellStyle name="Comma 3 2 4 2 3 2" xfId="17288"/>
    <cellStyle name="Comma 3 2 4 2 3 2 2" xfId="17289"/>
    <cellStyle name="Comma 3 2 4 2 3 2 2 2" xfId="17290"/>
    <cellStyle name="Comma 3 2 4 2 3 2 2 2 2" xfId="17291"/>
    <cellStyle name="Comma 3 2 4 2 3 2 2 2 2 2" xfId="17292"/>
    <cellStyle name="Comma 3 2 4 2 3 2 2 2 3" xfId="17293"/>
    <cellStyle name="Comma 3 2 4 2 3 2 2 2 4" xfId="17294"/>
    <cellStyle name="Comma 3 2 4 2 3 2 2 2 5" xfId="17295"/>
    <cellStyle name="Comma 3 2 4 2 3 2 2 2 6" xfId="41440"/>
    <cellStyle name="Comma 3 2 4 2 3 2 2 3" xfId="17296"/>
    <cellStyle name="Comma 3 2 4 2 3 2 2 3 2" xfId="17297"/>
    <cellStyle name="Comma 3 2 4 2 3 2 2 4" xfId="17298"/>
    <cellStyle name="Comma 3 2 4 2 3 2 2 5" xfId="17299"/>
    <cellStyle name="Comma 3 2 4 2 3 2 2 6" xfId="17300"/>
    <cellStyle name="Comma 3 2 4 2 3 2 2 7" xfId="41441"/>
    <cellStyle name="Comma 3 2 4 2 3 2 3" xfId="17301"/>
    <cellStyle name="Comma 3 2 4 2 3 2 3 2" xfId="17302"/>
    <cellStyle name="Comma 3 2 4 2 3 2 3 2 2" xfId="17303"/>
    <cellStyle name="Comma 3 2 4 2 3 2 3 3" xfId="17304"/>
    <cellStyle name="Comma 3 2 4 2 3 2 3 4" xfId="17305"/>
    <cellStyle name="Comma 3 2 4 2 3 2 3 5" xfId="17306"/>
    <cellStyle name="Comma 3 2 4 2 3 2 3 6" xfId="41442"/>
    <cellStyle name="Comma 3 2 4 2 3 2 4" xfId="17307"/>
    <cellStyle name="Comma 3 2 4 2 3 2 4 2" xfId="17308"/>
    <cellStyle name="Comma 3 2 4 2 3 2 5" xfId="17309"/>
    <cellStyle name="Comma 3 2 4 2 3 2 6" xfId="17310"/>
    <cellStyle name="Comma 3 2 4 2 3 2 7" xfId="17311"/>
    <cellStyle name="Comma 3 2 4 2 3 2 8" xfId="41443"/>
    <cellStyle name="Comma 3 2 4 2 3 3" xfId="17312"/>
    <cellStyle name="Comma 3 2 4 2 3 3 2" xfId="17313"/>
    <cellStyle name="Comma 3 2 4 2 3 3 2 2" xfId="17314"/>
    <cellStyle name="Comma 3 2 4 2 3 3 2 2 2" xfId="17315"/>
    <cellStyle name="Comma 3 2 4 2 3 3 2 3" xfId="17316"/>
    <cellStyle name="Comma 3 2 4 2 3 3 2 4" xfId="17317"/>
    <cellStyle name="Comma 3 2 4 2 3 3 2 5" xfId="17318"/>
    <cellStyle name="Comma 3 2 4 2 3 3 2 6" xfId="41444"/>
    <cellStyle name="Comma 3 2 4 2 3 3 3" xfId="17319"/>
    <cellStyle name="Comma 3 2 4 2 3 3 3 2" xfId="17320"/>
    <cellStyle name="Comma 3 2 4 2 3 3 4" xfId="17321"/>
    <cellStyle name="Comma 3 2 4 2 3 3 5" xfId="17322"/>
    <cellStyle name="Comma 3 2 4 2 3 3 6" xfId="17323"/>
    <cellStyle name="Comma 3 2 4 2 3 3 7" xfId="41445"/>
    <cellStyle name="Comma 3 2 4 2 3 4" xfId="17324"/>
    <cellStyle name="Comma 3 2 4 2 3 4 2" xfId="17325"/>
    <cellStyle name="Comma 3 2 4 2 3 4 2 2" xfId="17326"/>
    <cellStyle name="Comma 3 2 4 2 3 4 3" xfId="17327"/>
    <cellStyle name="Comma 3 2 4 2 3 4 4" xfId="17328"/>
    <cellStyle name="Comma 3 2 4 2 3 4 5" xfId="17329"/>
    <cellStyle name="Comma 3 2 4 2 3 4 6" xfId="41446"/>
    <cellStyle name="Comma 3 2 4 2 3 5" xfId="17330"/>
    <cellStyle name="Comma 3 2 4 2 3 5 2" xfId="17331"/>
    <cellStyle name="Comma 3 2 4 2 3 6" xfId="17332"/>
    <cellStyle name="Comma 3 2 4 2 3 6 2" xfId="17333"/>
    <cellStyle name="Comma 3 2 4 2 3 7" xfId="17334"/>
    <cellStyle name="Comma 3 2 4 2 3 8" xfId="17335"/>
    <cellStyle name="Comma 3 2 4 2 3 9" xfId="17336"/>
    <cellStyle name="Comma 3 2 4 2 4" xfId="17337"/>
    <cellStyle name="Comma 3 2 4 2 4 2" xfId="17338"/>
    <cellStyle name="Comma 3 2 4 2 4 2 2" xfId="17339"/>
    <cellStyle name="Comma 3 2 4 2 4 2 2 2" xfId="17340"/>
    <cellStyle name="Comma 3 2 4 2 4 2 2 2 2" xfId="17341"/>
    <cellStyle name="Comma 3 2 4 2 4 2 2 2 2 2" xfId="17342"/>
    <cellStyle name="Comma 3 2 4 2 4 2 2 2 3" xfId="17343"/>
    <cellStyle name="Comma 3 2 4 2 4 2 2 2 4" xfId="17344"/>
    <cellStyle name="Comma 3 2 4 2 4 2 2 2 5" xfId="17345"/>
    <cellStyle name="Comma 3 2 4 2 4 2 2 2 6" xfId="41447"/>
    <cellStyle name="Comma 3 2 4 2 4 2 2 3" xfId="17346"/>
    <cellStyle name="Comma 3 2 4 2 4 2 2 3 2" xfId="17347"/>
    <cellStyle name="Comma 3 2 4 2 4 2 2 4" xfId="17348"/>
    <cellStyle name="Comma 3 2 4 2 4 2 2 5" xfId="17349"/>
    <cellStyle name="Comma 3 2 4 2 4 2 2 6" xfId="17350"/>
    <cellStyle name="Comma 3 2 4 2 4 2 2 7" xfId="41448"/>
    <cellStyle name="Comma 3 2 4 2 4 2 3" xfId="17351"/>
    <cellStyle name="Comma 3 2 4 2 4 2 3 2" xfId="17352"/>
    <cellStyle name="Comma 3 2 4 2 4 2 3 2 2" xfId="17353"/>
    <cellStyle name="Comma 3 2 4 2 4 2 3 3" xfId="17354"/>
    <cellStyle name="Comma 3 2 4 2 4 2 3 4" xfId="17355"/>
    <cellStyle name="Comma 3 2 4 2 4 2 3 5" xfId="17356"/>
    <cellStyle name="Comma 3 2 4 2 4 2 3 6" xfId="41449"/>
    <cellStyle name="Comma 3 2 4 2 4 2 4" xfId="17357"/>
    <cellStyle name="Comma 3 2 4 2 4 2 4 2" xfId="17358"/>
    <cellStyle name="Comma 3 2 4 2 4 2 5" xfId="17359"/>
    <cellStyle name="Comma 3 2 4 2 4 2 6" xfId="17360"/>
    <cellStyle name="Comma 3 2 4 2 4 2 7" xfId="17361"/>
    <cellStyle name="Comma 3 2 4 2 4 2 8" xfId="41450"/>
    <cellStyle name="Comma 3 2 4 2 4 3" xfId="17362"/>
    <cellStyle name="Comma 3 2 4 2 4 3 2" xfId="17363"/>
    <cellStyle name="Comma 3 2 4 2 4 3 2 2" xfId="17364"/>
    <cellStyle name="Comma 3 2 4 2 4 3 2 2 2" xfId="17365"/>
    <cellStyle name="Comma 3 2 4 2 4 3 2 3" xfId="17366"/>
    <cellStyle name="Comma 3 2 4 2 4 3 2 4" xfId="17367"/>
    <cellStyle name="Comma 3 2 4 2 4 3 2 5" xfId="17368"/>
    <cellStyle name="Comma 3 2 4 2 4 3 2 6" xfId="41451"/>
    <cellStyle name="Comma 3 2 4 2 4 3 3" xfId="17369"/>
    <cellStyle name="Comma 3 2 4 2 4 3 3 2" xfId="17370"/>
    <cellStyle name="Comma 3 2 4 2 4 3 4" xfId="17371"/>
    <cellStyle name="Comma 3 2 4 2 4 3 5" xfId="17372"/>
    <cellStyle name="Comma 3 2 4 2 4 3 6" xfId="17373"/>
    <cellStyle name="Comma 3 2 4 2 4 3 7" xfId="41452"/>
    <cellStyle name="Comma 3 2 4 2 4 4" xfId="17374"/>
    <cellStyle name="Comma 3 2 4 2 4 4 2" xfId="17375"/>
    <cellStyle name="Comma 3 2 4 2 4 4 2 2" xfId="17376"/>
    <cellStyle name="Comma 3 2 4 2 4 4 3" xfId="17377"/>
    <cellStyle name="Comma 3 2 4 2 4 4 4" xfId="17378"/>
    <cellStyle name="Comma 3 2 4 2 4 4 5" xfId="17379"/>
    <cellStyle name="Comma 3 2 4 2 4 4 6" xfId="41453"/>
    <cellStyle name="Comma 3 2 4 2 4 5" xfId="17380"/>
    <cellStyle name="Comma 3 2 4 2 4 5 2" xfId="17381"/>
    <cellStyle name="Comma 3 2 4 2 4 6" xfId="17382"/>
    <cellStyle name="Comma 3 2 4 2 4 7" xfId="17383"/>
    <cellStyle name="Comma 3 2 4 2 4 8" xfId="17384"/>
    <cellStyle name="Comma 3 2 4 2 4 9" xfId="17385"/>
    <cellStyle name="Comma 3 2 4 2 5" xfId="17386"/>
    <cellStyle name="Comma 3 2 4 2 5 2" xfId="17387"/>
    <cellStyle name="Comma 3 2 4 2 5 2 2" xfId="17388"/>
    <cellStyle name="Comma 3 2 4 2 5 2 2 2" xfId="17389"/>
    <cellStyle name="Comma 3 2 4 2 5 2 2 2 2" xfId="17390"/>
    <cellStyle name="Comma 3 2 4 2 5 2 2 3" xfId="17391"/>
    <cellStyle name="Comma 3 2 4 2 5 2 2 4" xfId="17392"/>
    <cellStyle name="Comma 3 2 4 2 5 2 2 5" xfId="17393"/>
    <cellStyle name="Comma 3 2 4 2 5 2 2 6" xfId="41454"/>
    <cellStyle name="Comma 3 2 4 2 5 2 3" xfId="17394"/>
    <cellStyle name="Comma 3 2 4 2 5 2 3 2" xfId="17395"/>
    <cellStyle name="Comma 3 2 4 2 5 2 4" xfId="17396"/>
    <cellStyle name="Comma 3 2 4 2 5 2 5" xfId="17397"/>
    <cellStyle name="Comma 3 2 4 2 5 2 6" xfId="17398"/>
    <cellStyle name="Comma 3 2 4 2 5 2 7" xfId="41455"/>
    <cellStyle name="Comma 3 2 4 2 5 3" xfId="17399"/>
    <cellStyle name="Comma 3 2 4 2 5 3 2" xfId="17400"/>
    <cellStyle name="Comma 3 2 4 2 5 3 2 2" xfId="17401"/>
    <cellStyle name="Comma 3 2 4 2 5 3 3" xfId="17402"/>
    <cellStyle name="Comma 3 2 4 2 5 3 4" xfId="17403"/>
    <cellStyle name="Comma 3 2 4 2 5 3 5" xfId="17404"/>
    <cellStyle name="Comma 3 2 4 2 5 3 6" xfId="41456"/>
    <cellStyle name="Comma 3 2 4 2 5 4" xfId="17405"/>
    <cellStyle name="Comma 3 2 4 2 5 4 2" xfId="17406"/>
    <cellStyle name="Comma 3 2 4 2 5 5" xfId="17407"/>
    <cellStyle name="Comma 3 2 4 2 5 6" xfId="17408"/>
    <cellStyle name="Comma 3 2 4 2 5 7" xfId="17409"/>
    <cellStyle name="Comma 3 2 4 2 5 8" xfId="41457"/>
    <cellStyle name="Comma 3 2 4 2 6" xfId="17410"/>
    <cellStyle name="Comma 3 2 4 2 6 2" xfId="17411"/>
    <cellStyle name="Comma 3 2 4 2 6 2 2" xfId="17412"/>
    <cellStyle name="Comma 3 2 4 2 6 2 2 2" xfId="17413"/>
    <cellStyle name="Comma 3 2 4 2 6 2 2 2 2" xfId="17414"/>
    <cellStyle name="Comma 3 2 4 2 6 2 2 3" xfId="17415"/>
    <cellStyle name="Comma 3 2 4 2 6 2 2 4" xfId="17416"/>
    <cellStyle name="Comma 3 2 4 2 6 2 2 5" xfId="17417"/>
    <cellStyle name="Comma 3 2 4 2 6 2 2 6" xfId="41458"/>
    <cellStyle name="Comma 3 2 4 2 6 2 3" xfId="17418"/>
    <cellStyle name="Comma 3 2 4 2 6 2 3 2" xfId="17419"/>
    <cellStyle name="Comma 3 2 4 2 6 2 4" xfId="17420"/>
    <cellStyle name="Comma 3 2 4 2 6 2 5" xfId="17421"/>
    <cellStyle name="Comma 3 2 4 2 6 2 6" xfId="17422"/>
    <cellStyle name="Comma 3 2 4 2 6 2 7" xfId="41459"/>
    <cellStyle name="Comma 3 2 4 2 6 3" xfId="17423"/>
    <cellStyle name="Comma 3 2 4 2 6 3 2" xfId="17424"/>
    <cellStyle name="Comma 3 2 4 2 6 3 2 2" xfId="17425"/>
    <cellStyle name="Comma 3 2 4 2 6 3 3" xfId="17426"/>
    <cellStyle name="Comma 3 2 4 2 6 3 4" xfId="17427"/>
    <cellStyle name="Comma 3 2 4 2 6 3 5" xfId="17428"/>
    <cellStyle name="Comma 3 2 4 2 6 3 6" xfId="41460"/>
    <cellStyle name="Comma 3 2 4 2 6 4" xfId="17429"/>
    <cellStyle name="Comma 3 2 4 2 6 4 2" xfId="17430"/>
    <cellStyle name="Comma 3 2 4 2 6 5" xfId="17431"/>
    <cellStyle name="Comma 3 2 4 2 6 6" xfId="17432"/>
    <cellStyle name="Comma 3 2 4 2 6 7" xfId="17433"/>
    <cellStyle name="Comma 3 2 4 2 6 8" xfId="41461"/>
    <cellStyle name="Comma 3 2 4 2 7" xfId="17434"/>
    <cellStyle name="Comma 3 2 4 2 7 2" xfId="17435"/>
    <cellStyle name="Comma 3 2 4 2 7 2 2" xfId="17436"/>
    <cellStyle name="Comma 3 2 4 2 7 2 2 2" xfId="17437"/>
    <cellStyle name="Comma 3 2 4 2 7 2 3" xfId="17438"/>
    <cellStyle name="Comma 3 2 4 2 7 2 4" xfId="17439"/>
    <cellStyle name="Comma 3 2 4 2 7 2 5" xfId="17440"/>
    <cellStyle name="Comma 3 2 4 2 7 2 6" xfId="41462"/>
    <cellStyle name="Comma 3 2 4 2 7 3" xfId="17441"/>
    <cellStyle name="Comma 3 2 4 2 7 3 2" xfId="17442"/>
    <cellStyle name="Comma 3 2 4 2 7 4" xfId="17443"/>
    <cellStyle name="Comma 3 2 4 2 7 5" xfId="17444"/>
    <cellStyle name="Comma 3 2 4 2 7 6" xfId="17445"/>
    <cellStyle name="Comma 3 2 4 2 7 7" xfId="41463"/>
    <cellStyle name="Comma 3 2 4 2 8" xfId="17446"/>
    <cellStyle name="Comma 3 2 4 2 8 2" xfId="17447"/>
    <cellStyle name="Comma 3 2 4 2 8 2 2" xfId="17448"/>
    <cellStyle name="Comma 3 2 4 2 8 2 2 2" xfId="17449"/>
    <cellStyle name="Comma 3 2 4 2 8 2 3" xfId="17450"/>
    <cellStyle name="Comma 3 2 4 2 8 2 4" xfId="17451"/>
    <cellStyle name="Comma 3 2 4 2 8 2 5" xfId="17452"/>
    <cellStyle name="Comma 3 2 4 2 8 2 6" xfId="41464"/>
    <cellStyle name="Comma 3 2 4 2 8 3" xfId="17453"/>
    <cellStyle name="Comma 3 2 4 2 8 3 2" xfId="17454"/>
    <cellStyle name="Comma 3 2 4 2 8 4" xfId="17455"/>
    <cellStyle name="Comma 3 2 4 2 8 5" xfId="17456"/>
    <cellStyle name="Comma 3 2 4 2 8 6" xfId="17457"/>
    <cellStyle name="Comma 3 2 4 2 8 7" xfId="41465"/>
    <cellStyle name="Comma 3 2 4 2 9" xfId="17458"/>
    <cellStyle name="Comma 3 2 4 2 9 2" xfId="17459"/>
    <cellStyle name="Comma 3 2 4 2 9 2 2" xfId="17460"/>
    <cellStyle name="Comma 3 2 4 2 9 3" xfId="17461"/>
    <cellStyle name="Comma 3 2 4 2 9 4" xfId="17462"/>
    <cellStyle name="Comma 3 2 4 2 9 5" xfId="17463"/>
    <cellStyle name="Comma 3 2 4 2 9 6" xfId="41466"/>
    <cellStyle name="Comma 3 2 4 3" xfId="17464"/>
    <cellStyle name="Comma 3 2 4 3 10" xfId="17465"/>
    <cellStyle name="Comma 3 2 4 3 10 2" xfId="17466"/>
    <cellStyle name="Comma 3 2 4 3 10 2 2" xfId="17467"/>
    <cellStyle name="Comma 3 2 4 3 10 3" xfId="17468"/>
    <cellStyle name="Comma 3 2 4 3 10 4" xfId="17469"/>
    <cellStyle name="Comma 3 2 4 3 10 5" xfId="17470"/>
    <cellStyle name="Comma 3 2 4 3 10 6" xfId="41467"/>
    <cellStyle name="Comma 3 2 4 3 11" xfId="17471"/>
    <cellStyle name="Comma 3 2 4 3 11 2" xfId="17472"/>
    <cellStyle name="Comma 3 2 4 3 12" xfId="17473"/>
    <cellStyle name="Comma 3 2 4 3 12 2" xfId="17474"/>
    <cellStyle name="Comma 3 2 4 3 13" xfId="17475"/>
    <cellStyle name="Comma 3 2 4 3 14" xfId="17476"/>
    <cellStyle name="Comma 3 2 4 3 15" xfId="17477"/>
    <cellStyle name="Comma 3 2 4 3 16" xfId="17478"/>
    <cellStyle name="Comma 3 2 4 3 2" xfId="17479"/>
    <cellStyle name="Comma 3 2 4 3 2 10" xfId="17480"/>
    <cellStyle name="Comma 3 2 4 3 2 2" xfId="17481"/>
    <cellStyle name="Comma 3 2 4 3 2 2 2" xfId="17482"/>
    <cellStyle name="Comma 3 2 4 3 2 2 2 2" xfId="17483"/>
    <cellStyle name="Comma 3 2 4 3 2 2 2 2 2" xfId="17484"/>
    <cellStyle name="Comma 3 2 4 3 2 2 2 2 2 2" xfId="17485"/>
    <cellStyle name="Comma 3 2 4 3 2 2 2 2 3" xfId="17486"/>
    <cellStyle name="Comma 3 2 4 3 2 2 2 2 4" xfId="17487"/>
    <cellStyle name="Comma 3 2 4 3 2 2 2 2 5" xfId="17488"/>
    <cellStyle name="Comma 3 2 4 3 2 2 2 2 6" xfId="41468"/>
    <cellStyle name="Comma 3 2 4 3 2 2 2 3" xfId="17489"/>
    <cellStyle name="Comma 3 2 4 3 2 2 2 3 2" xfId="17490"/>
    <cellStyle name="Comma 3 2 4 3 2 2 2 4" xfId="17491"/>
    <cellStyle name="Comma 3 2 4 3 2 2 2 5" xfId="17492"/>
    <cellStyle name="Comma 3 2 4 3 2 2 2 6" xfId="17493"/>
    <cellStyle name="Comma 3 2 4 3 2 2 2 7" xfId="41469"/>
    <cellStyle name="Comma 3 2 4 3 2 2 3" xfId="17494"/>
    <cellStyle name="Comma 3 2 4 3 2 2 3 2" xfId="17495"/>
    <cellStyle name="Comma 3 2 4 3 2 2 3 2 2" xfId="17496"/>
    <cellStyle name="Comma 3 2 4 3 2 2 3 3" xfId="17497"/>
    <cellStyle name="Comma 3 2 4 3 2 2 3 4" xfId="17498"/>
    <cellStyle name="Comma 3 2 4 3 2 2 3 5" xfId="17499"/>
    <cellStyle name="Comma 3 2 4 3 2 2 3 6" xfId="41470"/>
    <cellStyle name="Comma 3 2 4 3 2 2 4" xfId="17500"/>
    <cellStyle name="Comma 3 2 4 3 2 2 4 2" xfId="17501"/>
    <cellStyle name="Comma 3 2 4 3 2 2 5" xfId="17502"/>
    <cellStyle name="Comma 3 2 4 3 2 2 6" xfId="17503"/>
    <cellStyle name="Comma 3 2 4 3 2 2 7" xfId="17504"/>
    <cellStyle name="Comma 3 2 4 3 2 2 8" xfId="41471"/>
    <cellStyle name="Comma 3 2 4 3 2 3" xfId="17505"/>
    <cellStyle name="Comma 3 2 4 3 2 3 2" xfId="17506"/>
    <cellStyle name="Comma 3 2 4 3 2 3 2 2" xfId="17507"/>
    <cellStyle name="Comma 3 2 4 3 2 3 2 2 2" xfId="17508"/>
    <cellStyle name="Comma 3 2 4 3 2 3 2 3" xfId="17509"/>
    <cellStyle name="Comma 3 2 4 3 2 3 2 4" xfId="17510"/>
    <cellStyle name="Comma 3 2 4 3 2 3 2 5" xfId="17511"/>
    <cellStyle name="Comma 3 2 4 3 2 3 2 6" xfId="41472"/>
    <cellStyle name="Comma 3 2 4 3 2 3 3" xfId="17512"/>
    <cellStyle name="Comma 3 2 4 3 2 3 3 2" xfId="17513"/>
    <cellStyle name="Comma 3 2 4 3 2 3 4" xfId="17514"/>
    <cellStyle name="Comma 3 2 4 3 2 3 5" xfId="17515"/>
    <cellStyle name="Comma 3 2 4 3 2 3 6" xfId="17516"/>
    <cellStyle name="Comma 3 2 4 3 2 3 7" xfId="41473"/>
    <cellStyle name="Comma 3 2 4 3 2 4" xfId="17517"/>
    <cellStyle name="Comma 3 2 4 3 2 4 2" xfId="17518"/>
    <cellStyle name="Comma 3 2 4 3 2 4 2 2" xfId="17519"/>
    <cellStyle name="Comma 3 2 4 3 2 4 3" xfId="17520"/>
    <cellStyle name="Comma 3 2 4 3 2 4 4" xfId="17521"/>
    <cellStyle name="Comma 3 2 4 3 2 4 5" xfId="17522"/>
    <cellStyle name="Comma 3 2 4 3 2 4 6" xfId="41474"/>
    <cellStyle name="Comma 3 2 4 3 2 5" xfId="17523"/>
    <cellStyle name="Comma 3 2 4 3 2 5 2" xfId="17524"/>
    <cellStyle name="Comma 3 2 4 3 2 6" xfId="17525"/>
    <cellStyle name="Comma 3 2 4 3 2 6 2" xfId="17526"/>
    <cellStyle name="Comma 3 2 4 3 2 7" xfId="17527"/>
    <cellStyle name="Comma 3 2 4 3 2 8" xfId="17528"/>
    <cellStyle name="Comma 3 2 4 3 2 9" xfId="17529"/>
    <cellStyle name="Comma 3 2 4 3 3" xfId="17530"/>
    <cellStyle name="Comma 3 2 4 3 3 2" xfId="17531"/>
    <cellStyle name="Comma 3 2 4 3 3 2 2" xfId="17532"/>
    <cellStyle name="Comma 3 2 4 3 3 2 2 2" xfId="17533"/>
    <cellStyle name="Comma 3 2 4 3 3 2 2 2 2" xfId="17534"/>
    <cellStyle name="Comma 3 2 4 3 3 2 2 2 2 2" xfId="17535"/>
    <cellStyle name="Comma 3 2 4 3 3 2 2 2 3" xfId="17536"/>
    <cellStyle name="Comma 3 2 4 3 3 2 2 2 4" xfId="17537"/>
    <cellStyle name="Comma 3 2 4 3 3 2 2 2 5" xfId="17538"/>
    <cellStyle name="Comma 3 2 4 3 3 2 2 2 6" xfId="41475"/>
    <cellStyle name="Comma 3 2 4 3 3 2 2 3" xfId="17539"/>
    <cellStyle name="Comma 3 2 4 3 3 2 2 3 2" xfId="17540"/>
    <cellStyle name="Comma 3 2 4 3 3 2 2 4" xfId="17541"/>
    <cellStyle name="Comma 3 2 4 3 3 2 2 5" xfId="17542"/>
    <cellStyle name="Comma 3 2 4 3 3 2 2 6" xfId="17543"/>
    <cellStyle name="Comma 3 2 4 3 3 2 2 7" xfId="41476"/>
    <cellStyle name="Comma 3 2 4 3 3 2 3" xfId="17544"/>
    <cellStyle name="Comma 3 2 4 3 3 2 3 2" xfId="17545"/>
    <cellStyle name="Comma 3 2 4 3 3 2 3 2 2" xfId="17546"/>
    <cellStyle name="Comma 3 2 4 3 3 2 3 3" xfId="17547"/>
    <cellStyle name="Comma 3 2 4 3 3 2 3 4" xfId="17548"/>
    <cellStyle name="Comma 3 2 4 3 3 2 3 5" xfId="17549"/>
    <cellStyle name="Comma 3 2 4 3 3 2 3 6" xfId="41477"/>
    <cellStyle name="Comma 3 2 4 3 3 2 4" xfId="17550"/>
    <cellStyle name="Comma 3 2 4 3 3 2 4 2" xfId="17551"/>
    <cellStyle name="Comma 3 2 4 3 3 2 5" xfId="17552"/>
    <cellStyle name="Comma 3 2 4 3 3 2 6" xfId="17553"/>
    <cellStyle name="Comma 3 2 4 3 3 2 7" xfId="17554"/>
    <cellStyle name="Comma 3 2 4 3 3 2 8" xfId="41478"/>
    <cellStyle name="Comma 3 2 4 3 3 3" xfId="17555"/>
    <cellStyle name="Comma 3 2 4 3 3 3 2" xfId="17556"/>
    <cellStyle name="Comma 3 2 4 3 3 3 2 2" xfId="17557"/>
    <cellStyle name="Comma 3 2 4 3 3 3 2 2 2" xfId="17558"/>
    <cellStyle name="Comma 3 2 4 3 3 3 2 3" xfId="17559"/>
    <cellStyle name="Comma 3 2 4 3 3 3 2 4" xfId="17560"/>
    <cellStyle name="Comma 3 2 4 3 3 3 2 5" xfId="17561"/>
    <cellStyle name="Comma 3 2 4 3 3 3 2 6" xfId="41479"/>
    <cellStyle name="Comma 3 2 4 3 3 3 3" xfId="17562"/>
    <cellStyle name="Comma 3 2 4 3 3 3 3 2" xfId="17563"/>
    <cellStyle name="Comma 3 2 4 3 3 3 4" xfId="17564"/>
    <cellStyle name="Comma 3 2 4 3 3 3 5" xfId="17565"/>
    <cellStyle name="Comma 3 2 4 3 3 3 6" xfId="17566"/>
    <cellStyle name="Comma 3 2 4 3 3 3 7" xfId="41480"/>
    <cellStyle name="Comma 3 2 4 3 3 4" xfId="17567"/>
    <cellStyle name="Comma 3 2 4 3 3 4 2" xfId="17568"/>
    <cellStyle name="Comma 3 2 4 3 3 4 2 2" xfId="17569"/>
    <cellStyle name="Comma 3 2 4 3 3 4 3" xfId="17570"/>
    <cellStyle name="Comma 3 2 4 3 3 4 4" xfId="17571"/>
    <cellStyle name="Comma 3 2 4 3 3 4 5" xfId="17572"/>
    <cellStyle name="Comma 3 2 4 3 3 4 6" xfId="41481"/>
    <cellStyle name="Comma 3 2 4 3 3 5" xfId="17573"/>
    <cellStyle name="Comma 3 2 4 3 3 5 2" xfId="17574"/>
    <cellStyle name="Comma 3 2 4 3 3 6" xfId="17575"/>
    <cellStyle name="Comma 3 2 4 3 3 7" xfId="17576"/>
    <cellStyle name="Comma 3 2 4 3 3 8" xfId="17577"/>
    <cellStyle name="Comma 3 2 4 3 3 9" xfId="41482"/>
    <cellStyle name="Comma 3 2 4 3 4" xfId="17578"/>
    <cellStyle name="Comma 3 2 4 3 4 2" xfId="17579"/>
    <cellStyle name="Comma 3 2 4 3 4 2 2" xfId="17580"/>
    <cellStyle name="Comma 3 2 4 3 4 2 2 2" xfId="17581"/>
    <cellStyle name="Comma 3 2 4 3 4 2 2 2 2" xfId="17582"/>
    <cellStyle name="Comma 3 2 4 3 4 2 2 3" xfId="17583"/>
    <cellStyle name="Comma 3 2 4 3 4 2 2 4" xfId="17584"/>
    <cellStyle name="Comma 3 2 4 3 4 2 2 5" xfId="17585"/>
    <cellStyle name="Comma 3 2 4 3 4 2 2 6" xfId="41483"/>
    <cellStyle name="Comma 3 2 4 3 4 2 3" xfId="17586"/>
    <cellStyle name="Comma 3 2 4 3 4 2 3 2" xfId="17587"/>
    <cellStyle name="Comma 3 2 4 3 4 2 4" xfId="17588"/>
    <cellStyle name="Comma 3 2 4 3 4 2 5" xfId="17589"/>
    <cellStyle name="Comma 3 2 4 3 4 2 6" xfId="17590"/>
    <cellStyle name="Comma 3 2 4 3 4 2 7" xfId="41484"/>
    <cellStyle name="Comma 3 2 4 3 4 3" xfId="17591"/>
    <cellStyle name="Comma 3 2 4 3 4 3 2" xfId="17592"/>
    <cellStyle name="Comma 3 2 4 3 4 3 2 2" xfId="17593"/>
    <cellStyle name="Comma 3 2 4 3 4 3 3" xfId="17594"/>
    <cellStyle name="Comma 3 2 4 3 4 3 4" xfId="17595"/>
    <cellStyle name="Comma 3 2 4 3 4 3 5" xfId="17596"/>
    <cellStyle name="Comma 3 2 4 3 4 3 6" xfId="41485"/>
    <cellStyle name="Comma 3 2 4 3 4 4" xfId="17597"/>
    <cellStyle name="Comma 3 2 4 3 4 4 2" xfId="17598"/>
    <cellStyle name="Comma 3 2 4 3 4 5" xfId="17599"/>
    <cellStyle name="Comma 3 2 4 3 4 6" xfId="17600"/>
    <cellStyle name="Comma 3 2 4 3 4 7" xfId="17601"/>
    <cellStyle name="Comma 3 2 4 3 4 8" xfId="41486"/>
    <cellStyle name="Comma 3 2 4 3 5" xfId="17602"/>
    <cellStyle name="Comma 3 2 4 3 5 2" xfId="17603"/>
    <cellStyle name="Comma 3 2 4 3 5 2 2" xfId="17604"/>
    <cellStyle name="Comma 3 2 4 3 5 2 2 2" xfId="17605"/>
    <cellStyle name="Comma 3 2 4 3 5 2 2 2 2" xfId="17606"/>
    <cellStyle name="Comma 3 2 4 3 5 2 2 3" xfId="17607"/>
    <cellStyle name="Comma 3 2 4 3 5 2 2 4" xfId="17608"/>
    <cellStyle name="Comma 3 2 4 3 5 2 2 5" xfId="17609"/>
    <cellStyle name="Comma 3 2 4 3 5 2 2 6" xfId="41487"/>
    <cellStyle name="Comma 3 2 4 3 5 2 3" xfId="17610"/>
    <cellStyle name="Comma 3 2 4 3 5 2 3 2" xfId="17611"/>
    <cellStyle name="Comma 3 2 4 3 5 2 4" xfId="17612"/>
    <cellStyle name="Comma 3 2 4 3 5 2 5" xfId="17613"/>
    <cellStyle name="Comma 3 2 4 3 5 2 6" xfId="17614"/>
    <cellStyle name="Comma 3 2 4 3 5 2 7" xfId="41488"/>
    <cellStyle name="Comma 3 2 4 3 5 3" xfId="17615"/>
    <cellStyle name="Comma 3 2 4 3 5 3 2" xfId="17616"/>
    <cellStyle name="Comma 3 2 4 3 5 3 2 2" xfId="17617"/>
    <cellStyle name="Comma 3 2 4 3 5 3 3" xfId="17618"/>
    <cellStyle name="Comma 3 2 4 3 5 3 4" xfId="17619"/>
    <cellStyle name="Comma 3 2 4 3 5 3 5" xfId="17620"/>
    <cellStyle name="Comma 3 2 4 3 5 3 6" xfId="41489"/>
    <cellStyle name="Comma 3 2 4 3 5 4" xfId="17621"/>
    <cellStyle name="Comma 3 2 4 3 5 4 2" xfId="17622"/>
    <cellStyle name="Comma 3 2 4 3 5 5" xfId="17623"/>
    <cellStyle name="Comma 3 2 4 3 5 6" xfId="17624"/>
    <cellStyle name="Comma 3 2 4 3 5 7" xfId="17625"/>
    <cellStyle name="Comma 3 2 4 3 5 8" xfId="41490"/>
    <cellStyle name="Comma 3 2 4 3 6" xfId="17626"/>
    <cellStyle name="Comma 3 2 4 3 6 2" xfId="17627"/>
    <cellStyle name="Comma 3 2 4 3 6 2 2" xfId="17628"/>
    <cellStyle name="Comma 3 2 4 3 6 2 2 2" xfId="17629"/>
    <cellStyle name="Comma 3 2 4 3 6 2 3" xfId="17630"/>
    <cellStyle name="Comma 3 2 4 3 6 2 4" xfId="17631"/>
    <cellStyle name="Comma 3 2 4 3 6 2 5" xfId="17632"/>
    <cellStyle name="Comma 3 2 4 3 6 2 6" xfId="41491"/>
    <cellStyle name="Comma 3 2 4 3 6 3" xfId="17633"/>
    <cellStyle name="Comma 3 2 4 3 6 3 2" xfId="17634"/>
    <cellStyle name="Comma 3 2 4 3 6 4" xfId="17635"/>
    <cellStyle name="Comma 3 2 4 3 6 5" xfId="17636"/>
    <cellStyle name="Comma 3 2 4 3 6 6" xfId="17637"/>
    <cellStyle name="Comma 3 2 4 3 6 7" xfId="41492"/>
    <cellStyle name="Comma 3 2 4 3 7" xfId="17638"/>
    <cellStyle name="Comma 3 2 4 3 7 2" xfId="17639"/>
    <cellStyle name="Comma 3 2 4 3 7 2 2" xfId="17640"/>
    <cellStyle name="Comma 3 2 4 3 7 2 2 2" xfId="17641"/>
    <cellStyle name="Comma 3 2 4 3 7 2 3" xfId="17642"/>
    <cellStyle name="Comma 3 2 4 3 7 2 4" xfId="17643"/>
    <cellStyle name="Comma 3 2 4 3 7 2 5" xfId="17644"/>
    <cellStyle name="Comma 3 2 4 3 7 2 6" xfId="41493"/>
    <cellStyle name="Comma 3 2 4 3 7 3" xfId="17645"/>
    <cellStyle name="Comma 3 2 4 3 7 3 2" xfId="17646"/>
    <cellStyle name="Comma 3 2 4 3 7 4" xfId="17647"/>
    <cellStyle name="Comma 3 2 4 3 7 5" xfId="17648"/>
    <cellStyle name="Comma 3 2 4 3 7 6" xfId="17649"/>
    <cellStyle name="Comma 3 2 4 3 7 7" xfId="41494"/>
    <cellStyle name="Comma 3 2 4 3 8" xfId="17650"/>
    <cellStyle name="Comma 3 2 4 3 8 2" xfId="17651"/>
    <cellStyle name="Comma 3 2 4 3 8 2 2" xfId="17652"/>
    <cellStyle name="Comma 3 2 4 3 8 3" xfId="17653"/>
    <cellStyle name="Comma 3 2 4 3 8 4" xfId="17654"/>
    <cellStyle name="Comma 3 2 4 3 8 5" xfId="17655"/>
    <cellStyle name="Comma 3 2 4 3 8 6" xfId="41495"/>
    <cellStyle name="Comma 3 2 4 3 9" xfId="17656"/>
    <cellStyle name="Comma 3 2 4 3 9 2" xfId="17657"/>
    <cellStyle name="Comma 3 2 4 3 9 2 2" xfId="17658"/>
    <cellStyle name="Comma 3 2 4 3 9 3" xfId="17659"/>
    <cellStyle name="Comma 3 2 4 3 9 4" xfId="17660"/>
    <cellStyle name="Comma 3 2 4 3 9 5" xfId="17661"/>
    <cellStyle name="Comma 3 2 4 3 9 6" xfId="41496"/>
    <cellStyle name="Comma 3 2 4 4" xfId="17662"/>
    <cellStyle name="Comma 3 2 4 4 10" xfId="17663"/>
    <cellStyle name="Comma 3 2 4 4 2" xfId="17664"/>
    <cellStyle name="Comma 3 2 4 4 2 2" xfId="17665"/>
    <cellStyle name="Comma 3 2 4 4 2 2 2" xfId="17666"/>
    <cellStyle name="Comma 3 2 4 4 2 2 2 2" xfId="17667"/>
    <cellStyle name="Comma 3 2 4 4 2 2 2 2 2" xfId="17668"/>
    <cellStyle name="Comma 3 2 4 4 2 2 2 3" xfId="17669"/>
    <cellStyle name="Comma 3 2 4 4 2 2 2 4" xfId="17670"/>
    <cellStyle name="Comma 3 2 4 4 2 2 2 5" xfId="17671"/>
    <cellStyle name="Comma 3 2 4 4 2 2 2 6" xfId="41497"/>
    <cellStyle name="Comma 3 2 4 4 2 2 3" xfId="17672"/>
    <cellStyle name="Comma 3 2 4 4 2 2 3 2" xfId="17673"/>
    <cellStyle name="Comma 3 2 4 4 2 2 4" xfId="17674"/>
    <cellStyle name="Comma 3 2 4 4 2 2 5" xfId="17675"/>
    <cellStyle name="Comma 3 2 4 4 2 2 6" xfId="17676"/>
    <cellStyle name="Comma 3 2 4 4 2 2 7" xfId="41498"/>
    <cellStyle name="Comma 3 2 4 4 2 3" xfId="17677"/>
    <cellStyle name="Comma 3 2 4 4 2 3 2" xfId="17678"/>
    <cellStyle name="Comma 3 2 4 4 2 3 2 2" xfId="17679"/>
    <cellStyle name="Comma 3 2 4 4 2 3 3" xfId="17680"/>
    <cellStyle name="Comma 3 2 4 4 2 3 4" xfId="17681"/>
    <cellStyle name="Comma 3 2 4 4 2 3 5" xfId="17682"/>
    <cellStyle name="Comma 3 2 4 4 2 3 6" xfId="41499"/>
    <cellStyle name="Comma 3 2 4 4 2 4" xfId="17683"/>
    <cellStyle name="Comma 3 2 4 4 2 4 2" xfId="17684"/>
    <cellStyle name="Comma 3 2 4 4 2 5" xfId="17685"/>
    <cellStyle name="Comma 3 2 4 4 2 6" xfId="17686"/>
    <cellStyle name="Comma 3 2 4 4 2 7" xfId="17687"/>
    <cellStyle name="Comma 3 2 4 4 2 8" xfId="41500"/>
    <cellStyle name="Comma 3 2 4 4 3" xfId="17688"/>
    <cellStyle name="Comma 3 2 4 4 3 2" xfId="17689"/>
    <cellStyle name="Comma 3 2 4 4 3 2 2" xfId="17690"/>
    <cellStyle name="Comma 3 2 4 4 3 2 2 2" xfId="17691"/>
    <cellStyle name="Comma 3 2 4 4 3 2 3" xfId="17692"/>
    <cellStyle name="Comma 3 2 4 4 3 2 4" xfId="17693"/>
    <cellStyle name="Comma 3 2 4 4 3 2 5" xfId="17694"/>
    <cellStyle name="Comma 3 2 4 4 3 2 6" xfId="41501"/>
    <cellStyle name="Comma 3 2 4 4 3 3" xfId="17695"/>
    <cellStyle name="Comma 3 2 4 4 3 3 2" xfId="17696"/>
    <cellStyle name="Comma 3 2 4 4 3 4" xfId="17697"/>
    <cellStyle name="Comma 3 2 4 4 3 5" xfId="17698"/>
    <cellStyle name="Comma 3 2 4 4 3 6" xfId="17699"/>
    <cellStyle name="Comma 3 2 4 4 3 7" xfId="41502"/>
    <cellStyle name="Comma 3 2 4 4 4" xfId="17700"/>
    <cellStyle name="Comma 3 2 4 4 4 2" xfId="17701"/>
    <cellStyle name="Comma 3 2 4 4 4 2 2" xfId="17702"/>
    <cellStyle name="Comma 3 2 4 4 4 3" xfId="17703"/>
    <cellStyle name="Comma 3 2 4 4 4 4" xfId="17704"/>
    <cellStyle name="Comma 3 2 4 4 4 5" xfId="17705"/>
    <cellStyle name="Comma 3 2 4 4 4 6" xfId="41503"/>
    <cellStyle name="Comma 3 2 4 4 5" xfId="17706"/>
    <cellStyle name="Comma 3 2 4 4 5 2" xfId="17707"/>
    <cellStyle name="Comma 3 2 4 4 6" xfId="17708"/>
    <cellStyle name="Comma 3 2 4 4 6 2" xfId="17709"/>
    <cellStyle name="Comma 3 2 4 4 7" xfId="17710"/>
    <cellStyle name="Comma 3 2 4 4 8" xfId="17711"/>
    <cellStyle name="Comma 3 2 4 4 9" xfId="17712"/>
    <cellStyle name="Comma 3 2 4 5" xfId="17713"/>
    <cellStyle name="Comma 3 2 4 5 2" xfId="17714"/>
    <cellStyle name="Comma 3 2 4 5 2 2" xfId="17715"/>
    <cellStyle name="Comma 3 2 4 5 2 2 2" xfId="17716"/>
    <cellStyle name="Comma 3 2 4 5 2 2 2 2" xfId="17717"/>
    <cellStyle name="Comma 3 2 4 5 2 2 2 2 2" xfId="17718"/>
    <cellStyle name="Comma 3 2 4 5 2 2 2 3" xfId="17719"/>
    <cellStyle name="Comma 3 2 4 5 2 2 2 4" xfId="17720"/>
    <cellStyle name="Comma 3 2 4 5 2 2 2 5" xfId="17721"/>
    <cellStyle name="Comma 3 2 4 5 2 2 2 6" xfId="41504"/>
    <cellStyle name="Comma 3 2 4 5 2 2 3" xfId="17722"/>
    <cellStyle name="Comma 3 2 4 5 2 2 3 2" xfId="17723"/>
    <cellStyle name="Comma 3 2 4 5 2 2 4" xfId="17724"/>
    <cellStyle name="Comma 3 2 4 5 2 2 5" xfId="17725"/>
    <cellStyle name="Comma 3 2 4 5 2 2 6" xfId="17726"/>
    <cellStyle name="Comma 3 2 4 5 2 2 7" xfId="41505"/>
    <cellStyle name="Comma 3 2 4 5 2 3" xfId="17727"/>
    <cellStyle name="Comma 3 2 4 5 2 3 2" xfId="17728"/>
    <cellStyle name="Comma 3 2 4 5 2 3 2 2" xfId="17729"/>
    <cellStyle name="Comma 3 2 4 5 2 3 3" xfId="17730"/>
    <cellStyle name="Comma 3 2 4 5 2 3 4" xfId="17731"/>
    <cellStyle name="Comma 3 2 4 5 2 3 5" xfId="17732"/>
    <cellStyle name="Comma 3 2 4 5 2 3 6" xfId="41506"/>
    <cellStyle name="Comma 3 2 4 5 2 4" xfId="17733"/>
    <cellStyle name="Comma 3 2 4 5 2 4 2" xfId="17734"/>
    <cellStyle name="Comma 3 2 4 5 2 5" xfId="17735"/>
    <cellStyle name="Comma 3 2 4 5 2 6" xfId="17736"/>
    <cellStyle name="Comma 3 2 4 5 2 7" xfId="17737"/>
    <cellStyle name="Comma 3 2 4 5 2 8" xfId="41507"/>
    <cellStyle name="Comma 3 2 4 5 3" xfId="17738"/>
    <cellStyle name="Comma 3 2 4 5 3 2" xfId="17739"/>
    <cellStyle name="Comma 3 2 4 5 3 2 2" xfId="17740"/>
    <cellStyle name="Comma 3 2 4 5 3 2 2 2" xfId="17741"/>
    <cellStyle name="Comma 3 2 4 5 3 2 3" xfId="17742"/>
    <cellStyle name="Comma 3 2 4 5 3 2 4" xfId="17743"/>
    <cellStyle name="Comma 3 2 4 5 3 2 5" xfId="17744"/>
    <cellStyle name="Comma 3 2 4 5 3 2 6" xfId="41508"/>
    <cellStyle name="Comma 3 2 4 5 3 3" xfId="17745"/>
    <cellStyle name="Comma 3 2 4 5 3 3 2" xfId="17746"/>
    <cellStyle name="Comma 3 2 4 5 3 4" xfId="17747"/>
    <cellStyle name="Comma 3 2 4 5 3 5" xfId="17748"/>
    <cellStyle name="Comma 3 2 4 5 3 6" xfId="17749"/>
    <cellStyle name="Comma 3 2 4 5 3 7" xfId="41509"/>
    <cellStyle name="Comma 3 2 4 5 4" xfId="17750"/>
    <cellStyle name="Comma 3 2 4 5 4 2" xfId="17751"/>
    <cellStyle name="Comma 3 2 4 5 4 2 2" xfId="17752"/>
    <cellStyle name="Comma 3 2 4 5 4 3" xfId="17753"/>
    <cellStyle name="Comma 3 2 4 5 4 4" xfId="17754"/>
    <cellStyle name="Comma 3 2 4 5 4 5" xfId="17755"/>
    <cellStyle name="Comma 3 2 4 5 4 6" xfId="41510"/>
    <cellStyle name="Comma 3 2 4 5 5" xfId="17756"/>
    <cellStyle name="Comma 3 2 4 5 5 2" xfId="17757"/>
    <cellStyle name="Comma 3 2 4 5 6" xfId="17758"/>
    <cellStyle name="Comma 3 2 4 5 7" xfId="17759"/>
    <cellStyle name="Comma 3 2 4 5 8" xfId="17760"/>
    <cellStyle name="Comma 3 2 4 5 9" xfId="17761"/>
    <cellStyle name="Comma 3 2 4 6" xfId="17762"/>
    <cellStyle name="Comma 3 2 4 6 2" xfId="17763"/>
    <cellStyle name="Comma 3 2 4 6 2 2" xfId="17764"/>
    <cellStyle name="Comma 3 2 4 6 2 2 2" xfId="17765"/>
    <cellStyle name="Comma 3 2 4 6 2 2 2 2" xfId="17766"/>
    <cellStyle name="Comma 3 2 4 6 2 2 3" xfId="17767"/>
    <cellStyle name="Comma 3 2 4 6 2 2 4" xfId="17768"/>
    <cellStyle name="Comma 3 2 4 6 2 2 5" xfId="17769"/>
    <cellStyle name="Comma 3 2 4 6 2 2 6" xfId="41511"/>
    <cellStyle name="Comma 3 2 4 6 2 3" xfId="17770"/>
    <cellStyle name="Comma 3 2 4 6 2 3 2" xfId="17771"/>
    <cellStyle name="Comma 3 2 4 6 2 4" xfId="17772"/>
    <cellStyle name="Comma 3 2 4 6 2 5" xfId="17773"/>
    <cellStyle name="Comma 3 2 4 6 2 6" xfId="17774"/>
    <cellStyle name="Comma 3 2 4 6 2 7" xfId="41512"/>
    <cellStyle name="Comma 3 2 4 6 3" xfId="17775"/>
    <cellStyle name="Comma 3 2 4 6 3 2" xfId="17776"/>
    <cellStyle name="Comma 3 2 4 6 3 2 2" xfId="17777"/>
    <cellStyle name="Comma 3 2 4 6 3 3" xfId="17778"/>
    <cellStyle name="Comma 3 2 4 6 3 4" xfId="17779"/>
    <cellStyle name="Comma 3 2 4 6 3 5" xfId="17780"/>
    <cellStyle name="Comma 3 2 4 6 3 6" xfId="41513"/>
    <cellStyle name="Comma 3 2 4 6 4" xfId="17781"/>
    <cellStyle name="Comma 3 2 4 6 4 2" xfId="17782"/>
    <cellStyle name="Comma 3 2 4 6 5" xfId="17783"/>
    <cellStyle name="Comma 3 2 4 6 6" xfId="17784"/>
    <cellStyle name="Comma 3 2 4 6 7" xfId="17785"/>
    <cellStyle name="Comma 3 2 4 6 8" xfId="41514"/>
    <cellStyle name="Comma 3 2 4 7" xfId="17786"/>
    <cellStyle name="Comma 3 2 4 7 2" xfId="17787"/>
    <cellStyle name="Comma 3 2 4 7 2 2" xfId="17788"/>
    <cellStyle name="Comma 3 2 4 7 2 2 2" xfId="17789"/>
    <cellStyle name="Comma 3 2 4 7 2 2 2 2" xfId="17790"/>
    <cellStyle name="Comma 3 2 4 7 2 2 3" xfId="17791"/>
    <cellStyle name="Comma 3 2 4 7 2 2 4" xfId="17792"/>
    <cellStyle name="Comma 3 2 4 7 2 2 5" xfId="17793"/>
    <cellStyle name="Comma 3 2 4 7 2 2 6" xfId="41515"/>
    <cellStyle name="Comma 3 2 4 7 2 3" xfId="17794"/>
    <cellStyle name="Comma 3 2 4 7 2 3 2" xfId="17795"/>
    <cellStyle name="Comma 3 2 4 7 2 4" xfId="17796"/>
    <cellStyle name="Comma 3 2 4 7 2 5" xfId="17797"/>
    <cellStyle name="Comma 3 2 4 7 2 6" xfId="17798"/>
    <cellStyle name="Comma 3 2 4 7 2 7" xfId="41516"/>
    <cellStyle name="Comma 3 2 4 7 3" xfId="17799"/>
    <cellStyle name="Comma 3 2 4 7 3 2" xfId="17800"/>
    <cellStyle name="Comma 3 2 4 7 3 2 2" xfId="17801"/>
    <cellStyle name="Comma 3 2 4 7 3 3" xfId="17802"/>
    <cellStyle name="Comma 3 2 4 7 3 4" xfId="17803"/>
    <cellStyle name="Comma 3 2 4 7 3 5" xfId="17804"/>
    <cellStyle name="Comma 3 2 4 7 3 6" xfId="41517"/>
    <cellStyle name="Comma 3 2 4 7 4" xfId="17805"/>
    <cellStyle name="Comma 3 2 4 7 4 2" xfId="17806"/>
    <cellStyle name="Comma 3 2 4 7 5" xfId="17807"/>
    <cellStyle name="Comma 3 2 4 7 6" xfId="17808"/>
    <cellStyle name="Comma 3 2 4 7 7" xfId="17809"/>
    <cellStyle name="Comma 3 2 4 7 8" xfId="41518"/>
    <cellStyle name="Comma 3 2 4 8" xfId="17810"/>
    <cellStyle name="Comma 3 2 4 8 2" xfId="17811"/>
    <cellStyle name="Comma 3 2 4 8 2 2" xfId="17812"/>
    <cellStyle name="Comma 3 2 4 8 2 2 2" xfId="17813"/>
    <cellStyle name="Comma 3 2 4 8 2 3" xfId="17814"/>
    <cellStyle name="Comma 3 2 4 8 2 4" xfId="17815"/>
    <cellStyle name="Comma 3 2 4 8 2 5" xfId="17816"/>
    <cellStyle name="Comma 3 2 4 8 2 6" xfId="41519"/>
    <cellStyle name="Comma 3 2 4 8 3" xfId="17817"/>
    <cellStyle name="Comma 3 2 4 8 3 2" xfId="17818"/>
    <cellStyle name="Comma 3 2 4 8 4" xfId="17819"/>
    <cellStyle name="Comma 3 2 4 8 5" xfId="17820"/>
    <cellStyle name="Comma 3 2 4 8 6" xfId="17821"/>
    <cellStyle name="Comma 3 2 4 8 7" xfId="41520"/>
    <cellStyle name="Comma 3 2 4 9" xfId="17822"/>
    <cellStyle name="Comma 3 2 4 9 2" xfId="17823"/>
    <cellStyle name="Comma 3 2 4 9 2 2" xfId="17824"/>
    <cellStyle name="Comma 3 2 4 9 2 2 2" xfId="17825"/>
    <cellStyle name="Comma 3 2 4 9 2 3" xfId="17826"/>
    <cellStyle name="Comma 3 2 4 9 2 4" xfId="17827"/>
    <cellStyle name="Comma 3 2 4 9 2 5" xfId="17828"/>
    <cellStyle name="Comma 3 2 4 9 2 6" xfId="41521"/>
    <cellStyle name="Comma 3 2 4 9 3" xfId="17829"/>
    <cellStyle name="Comma 3 2 4 9 3 2" xfId="17830"/>
    <cellStyle name="Comma 3 2 4 9 4" xfId="17831"/>
    <cellStyle name="Comma 3 2 4 9 5" xfId="17832"/>
    <cellStyle name="Comma 3 2 4 9 6" xfId="17833"/>
    <cellStyle name="Comma 3 2 4 9 7" xfId="41522"/>
    <cellStyle name="Comma 3 2 5" xfId="17834"/>
    <cellStyle name="Comma 3 2 5 10" xfId="17835"/>
    <cellStyle name="Comma 3 2 5 10 2" xfId="17836"/>
    <cellStyle name="Comma 3 2 5 10 2 2" xfId="17837"/>
    <cellStyle name="Comma 3 2 5 10 3" xfId="17838"/>
    <cellStyle name="Comma 3 2 5 10 4" xfId="17839"/>
    <cellStyle name="Comma 3 2 5 10 5" xfId="17840"/>
    <cellStyle name="Comma 3 2 5 10 6" xfId="41523"/>
    <cellStyle name="Comma 3 2 5 11" xfId="17841"/>
    <cellStyle name="Comma 3 2 5 11 2" xfId="17842"/>
    <cellStyle name="Comma 3 2 5 11 2 2" xfId="17843"/>
    <cellStyle name="Comma 3 2 5 11 3" xfId="17844"/>
    <cellStyle name="Comma 3 2 5 11 4" xfId="17845"/>
    <cellStyle name="Comma 3 2 5 11 5" xfId="17846"/>
    <cellStyle name="Comma 3 2 5 11 6" xfId="41524"/>
    <cellStyle name="Comma 3 2 5 12" xfId="17847"/>
    <cellStyle name="Comma 3 2 5 12 2" xfId="17848"/>
    <cellStyle name="Comma 3 2 5 13" xfId="17849"/>
    <cellStyle name="Comma 3 2 5 13 2" xfId="17850"/>
    <cellStyle name="Comma 3 2 5 14" xfId="17851"/>
    <cellStyle name="Comma 3 2 5 15" xfId="17852"/>
    <cellStyle name="Comma 3 2 5 16" xfId="17853"/>
    <cellStyle name="Comma 3 2 5 17" xfId="17854"/>
    <cellStyle name="Comma 3 2 5 2" xfId="17855"/>
    <cellStyle name="Comma 3 2 5 2 10" xfId="17856"/>
    <cellStyle name="Comma 3 2 5 2 11" xfId="17857"/>
    <cellStyle name="Comma 3 2 5 2 2" xfId="17858"/>
    <cellStyle name="Comma 3 2 5 2 2 10" xfId="17859"/>
    <cellStyle name="Comma 3 2 5 2 2 2" xfId="17860"/>
    <cellStyle name="Comma 3 2 5 2 2 2 2" xfId="17861"/>
    <cellStyle name="Comma 3 2 5 2 2 2 2 2" xfId="17862"/>
    <cellStyle name="Comma 3 2 5 2 2 2 2 2 2" xfId="17863"/>
    <cellStyle name="Comma 3 2 5 2 2 2 2 2 2 2" xfId="17864"/>
    <cellStyle name="Comma 3 2 5 2 2 2 2 2 3" xfId="17865"/>
    <cellStyle name="Comma 3 2 5 2 2 2 2 2 4" xfId="17866"/>
    <cellStyle name="Comma 3 2 5 2 2 2 2 2 5" xfId="17867"/>
    <cellStyle name="Comma 3 2 5 2 2 2 2 2 6" xfId="41525"/>
    <cellStyle name="Comma 3 2 5 2 2 2 2 3" xfId="17868"/>
    <cellStyle name="Comma 3 2 5 2 2 2 2 3 2" xfId="17869"/>
    <cellStyle name="Comma 3 2 5 2 2 2 2 4" xfId="17870"/>
    <cellStyle name="Comma 3 2 5 2 2 2 2 5" xfId="17871"/>
    <cellStyle name="Comma 3 2 5 2 2 2 2 6" xfId="17872"/>
    <cellStyle name="Comma 3 2 5 2 2 2 2 7" xfId="41526"/>
    <cellStyle name="Comma 3 2 5 2 2 2 3" xfId="17873"/>
    <cellStyle name="Comma 3 2 5 2 2 2 3 2" xfId="17874"/>
    <cellStyle name="Comma 3 2 5 2 2 2 3 2 2" xfId="17875"/>
    <cellStyle name="Comma 3 2 5 2 2 2 3 3" xfId="17876"/>
    <cellStyle name="Comma 3 2 5 2 2 2 3 4" xfId="17877"/>
    <cellStyle name="Comma 3 2 5 2 2 2 3 5" xfId="17878"/>
    <cellStyle name="Comma 3 2 5 2 2 2 3 6" xfId="41527"/>
    <cellStyle name="Comma 3 2 5 2 2 2 4" xfId="17879"/>
    <cellStyle name="Comma 3 2 5 2 2 2 4 2" xfId="17880"/>
    <cellStyle name="Comma 3 2 5 2 2 2 5" xfId="17881"/>
    <cellStyle name="Comma 3 2 5 2 2 2 6" xfId="17882"/>
    <cellStyle name="Comma 3 2 5 2 2 2 7" xfId="17883"/>
    <cellStyle name="Comma 3 2 5 2 2 2 8" xfId="41528"/>
    <cellStyle name="Comma 3 2 5 2 2 3" xfId="17884"/>
    <cellStyle name="Comma 3 2 5 2 2 3 2" xfId="17885"/>
    <cellStyle name="Comma 3 2 5 2 2 3 2 2" xfId="17886"/>
    <cellStyle name="Comma 3 2 5 2 2 3 2 2 2" xfId="17887"/>
    <cellStyle name="Comma 3 2 5 2 2 3 2 3" xfId="17888"/>
    <cellStyle name="Comma 3 2 5 2 2 3 2 4" xfId="17889"/>
    <cellStyle name="Comma 3 2 5 2 2 3 2 5" xfId="17890"/>
    <cellStyle name="Comma 3 2 5 2 2 3 2 6" xfId="41529"/>
    <cellStyle name="Comma 3 2 5 2 2 3 3" xfId="17891"/>
    <cellStyle name="Comma 3 2 5 2 2 3 3 2" xfId="17892"/>
    <cellStyle name="Comma 3 2 5 2 2 3 4" xfId="17893"/>
    <cellStyle name="Comma 3 2 5 2 2 3 5" xfId="17894"/>
    <cellStyle name="Comma 3 2 5 2 2 3 6" xfId="17895"/>
    <cellStyle name="Comma 3 2 5 2 2 3 7" xfId="41530"/>
    <cellStyle name="Comma 3 2 5 2 2 4" xfId="17896"/>
    <cellStyle name="Comma 3 2 5 2 2 4 2" xfId="17897"/>
    <cellStyle name="Comma 3 2 5 2 2 4 2 2" xfId="17898"/>
    <cellStyle name="Comma 3 2 5 2 2 4 3" xfId="17899"/>
    <cellStyle name="Comma 3 2 5 2 2 4 4" xfId="17900"/>
    <cellStyle name="Comma 3 2 5 2 2 4 5" xfId="17901"/>
    <cellStyle name="Comma 3 2 5 2 2 4 6" xfId="41531"/>
    <cellStyle name="Comma 3 2 5 2 2 5" xfId="17902"/>
    <cellStyle name="Comma 3 2 5 2 2 5 2" xfId="17903"/>
    <cellStyle name="Comma 3 2 5 2 2 6" xfId="17904"/>
    <cellStyle name="Comma 3 2 5 2 2 6 2" xfId="17905"/>
    <cellStyle name="Comma 3 2 5 2 2 7" xfId="17906"/>
    <cellStyle name="Comma 3 2 5 2 2 8" xfId="17907"/>
    <cellStyle name="Comma 3 2 5 2 2 9" xfId="17908"/>
    <cellStyle name="Comma 3 2 5 2 3" xfId="17909"/>
    <cellStyle name="Comma 3 2 5 2 3 2" xfId="17910"/>
    <cellStyle name="Comma 3 2 5 2 3 2 2" xfId="17911"/>
    <cellStyle name="Comma 3 2 5 2 3 2 2 2" xfId="17912"/>
    <cellStyle name="Comma 3 2 5 2 3 2 2 2 2" xfId="17913"/>
    <cellStyle name="Comma 3 2 5 2 3 2 2 3" xfId="17914"/>
    <cellStyle name="Comma 3 2 5 2 3 2 2 4" xfId="17915"/>
    <cellStyle name="Comma 3 2 5 2 3 2 2 5" xfId="17916"/>
    <cellStyle name="Comma 3 2 5 2 3 2 2 6" xfId="41532"/>
    <cellStyle name="Comma 3 2 5 2 3 2 3" xfId="17917"/>
    <cellStyle name="Comma 3 2 5 2 3 2 3 2" xfId="17918"/>
    <cellStyle name="Comma 3 2 5 2 3 2 4" xfId="17919"/>
    <cellStyle name="Comma 3 2 5 2 3 2 5" xfId="17920"/>
    <cellStyle name="Comma 3 2 5 2 3 2 6" xfId="17921"/>
    <cellStyle name="Comma 3 2 5 2 3 2 7" xfId="41533"/>
    <cellStyle name="Comma 3 2 5 2 3 3" xfId="17922"/>
    <cellStyle name="Comma 3 2 5 2 3 3 2" xfId="17923"/>
    <cellStyle name="Comma 3 2 5 2 3 3 2 2" xfId="17924"/>
    <cellStyle name="Comma 3 2 5 2 3 3 3" xfId="17925"/>
    <cellStyle name="Comma 3 2 5 2 3 3 4" xfId="17926"/>
    <cellStyle name="Comma 3 2 5 2 3 3 5" xfId="17927"/>
    <cellStyle name="Comma 3 2 5 2 3 3 6" xfId="41534"/>
    <cellStyle name="Comma 3 2 5 2 3 4" xfId="17928"/>
    <cellStyle name="Comma 3 2 5 2 3 4 2" xfId="17929"/>
    <cellStyle name="Comma 3 2 5 2 3 5" xfId="17930"/>
    <cellStyle name="Comma 3 2 5 2 3 6" xfId="17931"/>
    <cellStyle name="Comma 3 2 5 2 3 7" xfId="17932"/>
    <cellStyle name="Comma 3 2 5 2 3 8" xfId="41535"/>
    <cellStyle name="Comma 3 2 5 2 4" xfId="17933"/>
    <cellStyle name="Comma 3 2 5 2 4 2" xfId="17934"/>
    <cellStyle name="Comma 3 2 5 2 4 2 2" xfId="17935"/>
    <cellStyle name="Comma 3 2 5 2 4 2 2 2" xfId="17936"/>
    <cellStyle name="Comma 3 2 5 2 4 2 3" xfId="17937"/>
    <cellStyle name="Comma 3 2 5 2 4 2 4" xfId="17938"/>
    <cellStyle name="Comma 3 2 5 2 4 2 5" xfId="17939"/>
    <cellStyle name="Comma 3 2 5 2 4 2 6" xfId="41536"/>
    <cellStyle name="Comma 3 2 5 2 4 3" xfId="17940"/>
    <cellStyle name="Comma 3 2 5 2 4 3 2" xfId="17941"/>
    <cellStyle name="Comma 3 2 5 2 4 4" xfId="17942"/>
    <cellStyle name="Comma 3 2 5 2 4 5" xfId="17943"/>
    <cellStyle name="Comma 3 2 5 2 4 6" xfId="17944"/>
    <cellStyle name="Comma 3 2 5 2 4 7" xfId="41537"/>
    <cellStyle name="Comma 3 2 5 2 5" xfId="17945"/>
    <cellStyle name="Comma 3 2 5 2 5 2" xfId="17946"/>
    <cellStyle name="Comma 3 2 5 2 5 2 2" xfId="17947"/>
    <cellStyle name="Comma 3 2 5 2 5 3" xfId="17948"/>
    <cellStyle name="Comma 3 2 5 2 5 4" xfId="17949"/>
    <cellStyle name="Comma 3 2 5 2 5 5" xfId="17950"/>
    <cellStyle name="Comma 3 2 5 2 5 6" xfId="41538"/>
    <cellStyle name="Comma 3 2 5 2 6" xfId="17951"/>
    <cellStyle name="Comma 3 2 5 2 6 2" xfId="17952"/>
    <cellStyle name="Comma 3 2 5 2 7" xfId="17953"/>
    <cellStyle name="Comma 3 2 5 2 7 2" xfId="17954"/>
    <cellStyle name="Comma 3 2 5 2 8" xfId="17955"/>
    <cellStyle name="Comma 3 2 5 2 9" xfId="17956"/>
    <cellStyle name="Comma 3 2 5 3" xfId="17957"/>
    <cellStyle name="Comma 3 2 5 3 10" xfId="17958"/>
    <cellStyle name="Comma 3 2 5 3 2" xfId="17959"/>
    <cellStyle name="Comma 3 2 5 3 2 2" xfId="17960"/>
    <cellStyle name="Comma 3 2 5 3 2 2 2" xfId="17961"/>
    <cellStyle name="Comma 3 2 5 3 2 2 2 2" xfId="17962"/>
    <cellStyle name="Comma 3 2 5 3 2 2 2 2 2" xfId="17963"/>
    <cellStyle name="Comma 3 2 5 3 2 2 2 3" xfId="17964"/>
    <cellStyle name="Comma 3 2 5 3 2 2 2 4" xfId="17965"/>
    <cellStyle name="Comma 3 2 5 3 2 2 2 5" xfId="17966"/>
    <cellStyle name="Comma 3 2 5 3 2 2 2 6" xfId="41539"/>
    <cellStyle name="Comma 3 2 5 3 2 2 3" xfId="17967"/>
    <cellStyle name="Comma 3 2 5 3 2 2 3 2" xfId="17968"/>
    <cellStyle name="Comma 3 2 5 3 2 2 4" xfId="17969"/>
    <cellStyle name="Comma 3 2 5 3 2 2 5" xfId="17970"/>
    <cellStyle name="Comma 3 2 5 3 2 2 6" xfId="17971"/>
    <cellStyle name="Comma 3 2 5 3 2 2 7" xfId="41540"/>
    <cellStyle name="Comma 3 2 5 3 2 3" xfId="17972"/>
    <cellStyle name="Comma 3 2 5 3 2 3 2" xfId="17973"/>
    <cellStyle name="Comma 3 2 5 3 2 3 2 2" xfId="17974"/>
    <cellStyle name="Comma 3 2 5 3 2 3 3" xfId="17975"/>
    <cellStyle name="Comma 3 2 5 3 2 3 4" xfId="17976"/>
    <cellStyle name="Comma 3 2 5 3 2 3 5" xfId="17977"/>
    <cellStyle name="Comma 3 2 5 3 2 3 6" xfId="41541"/>
    <cellStyle name="Comma 3 2 5 3 2 4" xfId="17978"/>
    <cellStyle name="Comma 3 2 5 3 2 4 2" xfId="17979"/>
    <cellStyle name="Comma 3 2 5 3 2 5" xfId="17980"/>
    <cellStyle name="Comma 3 2 5 3 2 6" xfId="17981"/>
    <cellStyle name="Comma 3 2 5 3 2 7" xfId="17982"/>
    <cellStyle name="Comma 3 2 5 3 2 8" xfId="41542"/>
    <cellStyle name="Comma 3 2 5 3 3" xfId="17983"/>
    <cellStyle name="Comma 3 2 5 3 3 2" xfId="17984"/>
    <cellStyle name="Comma 3 2 5 3 3 2 2" xfId="17985"/>
    <cellStyle name="Comma 3 2 5 3 3 2 2 2" xfId="17986"/>
    <cellStyle name="Comma 3 2 5 3 3 2 3" xfId="17987"/>
    <cellStyle name="Comma 3 2 5 3 3 2 4" xfId="17988"/>
    <cellStyle name="Comma 3 2 5 3 3 2 5" xfId="17989"/>
    <cellStyle name="Comma 3 2 5 3 3 2 6" xfId="41543"/>
    <cellStyle name="Comma 3 2 5 3 3 3" xfId="17990"/>
    <cellStyle name="Comma 3 2 5 3 3 3 2" xfId="17991"/>
    <cellStyle name="Comma 3 2 5 3 3 4" xfId="17992"/>
    <cellStyle name="Comma 3 2 5 3 3 5" xfId="17993"/>
    <cellStyle name="Comma 3 2 5 3 3 6" xfId="17994"/>
    <cellStyle name="Comma 3 2 5 3 3 7" xfId="41544"/>
    <cellStyle name="Comma 3 2 5 3 4" xfId="17995"/>
    <cellStyle name="Comma 3 2 5 3 4 2" xfId="17996"/>
    <cellStyle name="Comma 3 2 5 3 4 2 2" xfId="17997"/>
    <cellStyle name="Comma 3 2 5 3 4 3" xfId="17998"/>
    <cellStyle name="Comma 3 2 5 3 4 4" xfId="17999"/>
    <cellStyle name="Comma 3 2 5 3 4 5" xfId="18000"/>
    <cellStyle name="Comma 3 2 5 3 4 6" xfId="41545"/>
    <cellStyle name="Comma 3 2 5 3 5" xfId="18001"/>
    <cellStyle name="Comma 3 2 5 3 5 2" xfId="18002"/>
    <cellStyle name="Comma 3 2 5 3 6" xfId="18003"/>
    <cellStyle name="Comma 3 2 5 3 6 2" xfId="18004"/>
    <cellStyle name="Comma 3 2 5 3 7" xfId="18005"/>
    <cellStyle name="Comma 3 2 5 3 8" xfId="18006"/>
    <cellStyle name="Comma 3 2 5 3 9" xfId="18007"/>
    <cellStyle name="Comma 3 2 5 4" xfId="18008"/>
    <cellStyle name="Comma 3 2 5 4 2" xfId="18009"/>
    <cellStyle name="Comma 3 2 5 4 2 2" xfId="18010"/>
    <cellStyle name="Comma 3 2 5 4 2 2 2" xfId="18011"/>
    <cellStyle name="Comma 3 2 5 4 2 2 2 2" xfId="18012"/>
    <cellStyle name="Comma 3 2 5 4 2 2 2 2 2" xfId="18013"/>
    <cellStyle name="Comma 3 2 5 4 2 2 2 3" xfId="18014"/>
    <cellStyle name="Comma 3 2 5 4 2 2 2 4" xfId="18015"/>
    <cellStyle name="Comma 3 2 5 4 2 2 2 5" xfId="18016"/>
    <cellStyle name="Comma 3 2 5 4 2 2 2 6" xfId="41546"/>
    <cellStyle name="Comma 3 2 5 4 2 2 3" xfId="18017"/>
    <cellStyle name="Comma 3 2 5 4 2 2 3 2" xfId="18018"/>
    <cellStyle name="Comma 3 2 5 4 2 2 4" xfId="18019"/>
    <cellStyle name="Comma 3 2 5 4 2 2 5" xfId="18020"/>
    <cellStyle name="Comma 3 2 5 4 2 2 6" xfId="18021"/>
    <cellStyle name="Comma 3 2 5 4 2 2 7" xfId="41547"/>
    <cellStyle name="Comma 3 2 5 4 2 3" xfId="18022"/>
    <cellStyle name="Comma 3 2 5 4 2 3 2" xfId="18023"/>
    <cellStyle name="Comma 3 2 5 4 2 3 2 2" xfId="18024"/>
    <cellStyle name="Comma 3 2 5 4 2 3 3" xfId="18025"/>
    <cellStyle name="Comma 3 2 5 4 2 3 4" xfId="18026"/>
    <cellStyle name="Comma 3 2 5 4 2 3 5" xfId="18027"/>
    <cellStyle name="Comma 3 2 5 4 2 3 6" xfId="41548"/>
    <cellStyle name="Comma 3 2 5 4 2 4" xfId="18028"/>
    <cellStyle name="Comma 3 2 5 4 2 4 2" xfId="18029"/>
    <cellStyle name="Comma 3 2 5 4 2 5" xfId="18030"/>
    <cellStyle name="Comma 3 2 5 4 2 6" xfId="18031"/>
    <cellStyle name="Comma 3 2 5 4 2 7" xfId="18032"/>
    <cellStyle name="Comma 3 2 5 4 2 8" xfId="41549"/>
    <cellStyle name="Comma 3 2 5 4 3" xfId="18033"/>
    <cellStyle name="Comma 3 2 5 4 3 2" xfId="18034"/>
    <cellStyle name="Comma 3 2 5 4 3 2 2" xfId="18035"/>
    <cellStyle name="Comma 3 2 5 4 3 2 2 2" xfId="18036"/>
    <cellStyle name="Comma 3 2 5 4 3 2 3" xfId="18037"/>
    <cellStyle name="Comma 3 2 5 4 3 2 4" xfId="18038"/>
    <cellStyle name="Comma 3 2 5 4 3 2 5" xfId="18039"/>
    <cellStyle name="Comma 3 2 5 4 3 2 6" xfId="41550"/>
    <cellStyle name="Comma 3 2 5 4 3 3" xfId="18040"/>
    <cellStyle name="Comma 3 2 5 4 3 3 2" xfId="18041"/>
    <cellStyle name="Comma 3 2 5 4 3 4" xfId="18042"/>
    <cellStyle name="Comma 3 2 5 4 3 5" xfId="18043"/>
    <cellStyle name="Comma 3 2 5 4 3 6" xfId="18044"/>
    <cellStyle name="Comma 3 2 5 4 3 7" xfId="41551"/>
    <cellStyle name="Comma 3 2 5 4 4" xfId="18045"/>
    <cellStyle name="Comma 3 2 5 4 4 2" xfId="18046"/>
    <cellStyle name="Comma 3 2 5 4 4 2 2" xfId="18047"/>
    <cellStyle name="Comma 3 2 5 4 4 3" xfId="18048"/>
    <cellStyle name="Comma 3 2 5 4 4 4" xfId="18049"/>
    <cellStyle name="Comma 3 2 5 4 4 5" xfId="18050"/>
    <cellStyle name="Comma 3 2 5 4 4 6" xfId="41552"/>
    <cellStyle name="Comma 3 2 5 4 5" xfId="18051"/>
    <cellStyle name="Comma 3 2 5 4 5 2" xfId="18052"/>
    <cellStyle name="Comma 3 2 5 4 6" xfId="18053"/>
    <cellStyle name="Comma 3 2 5 4 7" xfId="18054"/>
    <cellStyle name="Comma 3 2 5 4 8" xfId="18055"/>
    <cellStyle name="Comma 3 2 5 4 9" xfId="41553"/>
    <cellStyle name="Comma 3 2 5 5" xfId="18056"/>
    <cellStyle name="Comma 3 2 5 5 2" xfId="18057"/>
    <cellStyle name="Comma 3 2 5 5 2 2" xfId="18058"/>
    <cellStyle name="Comma 3 2 5 5 2 2 2" xfId="18059"/>
    <cellStyle name="Comma 3 2 5 5 2 2 2 2" xfId="18060"/>
    <cellStyle name="Comma 3 2 5 5 2 2 3" xfId="18061"/>
    <cellStyle name="Comma 3 2 5 5 2 2 4" xfId="18062"/>
    <cellStyle name="Comma 3 2 5 5 2 2 5" xfId="18063"/>
    <cellStyle name="Comma 3 2 5 5 2 2 6" xfId="41554"/>
    <cellStyle name="Comma 3 2 5 5 2 3" xfId="18064"/>
    <cellStyle name="Comma 3 2 5 5 2 3 2" xfId="18065"/>
    <cellStyle name="Comma 3 2 5 5 2 4" xfId="18066"/>
    <cellStyle name="Comma 3 2 5 5 2 5" xfId="18067"/>
    <cellStyle name="Comma 3 2 5 5 2 6" xfId="18068"/>
    <cellStyle name="Comma 3 2 5 5 2 7" xfId="41555"/>
    <cellStyle name="Comma 3 2 5 5 3" xfId="18069"/>
    <cellStyle name="Comma 3 2 5 5 3 2" xfId="18070"/>
    <cellStyle name="Comma 3 2 5 5 3 2 2" xfId="18071"/>
    <cellStyle name="Comma 3 2 5 5 3 3" xfId="18072"/>
    <cellStyle name="Comma 3 2 5 5 3 4" xfId="18073"/>
    <cellStyle name="Comma 3 2 5 5 3 5" xfId="18074"/>
    <cellStyle name="Comma 3 2 5 5 3 6" xfId="41556"/>
    <cellStyle name="Comma 3 2 5 5 4" xfId="18075"/>
    <cellStyle name="Comma 3 2 5 5 4 2" xfId="18076"/>
    <cellStyle name="Comma 3 2 5 5 5" xfId="18077"/>
    <cellStyle name="Comma 3 2 5 5 6" xfId="18078"/>
    <cellStyle name="Comma 3 2 5 5 7" xfId="18079"/>
    <cellStyle name="Comma 3 2 5 5 8" xfId="41557"/>
    <cellStyle name="Comma 3 2 5 6" xfId="18080"/>
    <cellStyle name="Comma 3 2 5 6 2" xfId="18081"/>
    <cellStyle name="Comma 3 2 5 6 2 2" xfId="18082"/>
    <cellStyle name="Comma 3 2 5 6 2 2 2" xfId="18083"/>
    <cellStyle name="Comma 3 2 5 6 2 2 2 2" xfId="18084"/>
    <cellStyle name="Comma 3 2 5 6 2 2 3" xfId="18085"/>
    <cellStyle name="Comma 3 2 5 6 2 2 4" xfId="18086"/>
    <cellStyle name="Comma 3 2 5 6 2 2 5" xfId="18087"/>
    <cellStyle name="Comma 3 2 5 6 2 2 6" xfId="41558"/>
    <cellStyle name="Comma 3 2 5 6 2 3" xfId="18088"/>
    <cellStyle name="Comma 3 2 5 6 2 3 2" xfId="18089"/>
    <cellStyle name="Comma 3 2 5 6 2 4" xfId="18090"/>
    <cellStyle name="Comma 3 2 5 6 2 5" xfId="18091"/>
    <cellStyle name="Comma 3 2 5 6 2 6" xfId="18092"/>
    <cellStyle name="Comma 3 2 5 6 2 7" xfId="41559"/>
    <cellStyle name="Comma 3 2 5 6 3" xfId="18093"/>
    <cellStyle name="Comma 3 2 5 6 3 2" xfId="18094"/>
    <cellStyle name="Comma 3 2 5 6 3 2 2" xfId="18095"/>
    <cellStyle name="Comma 3 2 5 6 3 3" xfId="18096"/>
    <cellStyle name="Comma 3 2 5 6 3 4" xfId="18097"/>
    <cellStyle name="Comma 3 2 5 6 3 5" xfId="18098"/>
    <cellStyle name="Comma 3 2 5 6 3 6" xfId="41560"/>
    <cellStyle name="Comma 3 2 5 6 4" xfId="18099"/>
    <cellStyle name="Comma 3 2 5 6 4 2" xfId="18100"/>
    <cellStyle name="Comma 3 2 5 6 5" xfId="18101"/>
    <cellStyle name="Comma 3 2 5 6 6" xfId="18102"/>
    <cellStyle name="Comma 3 2 5 6 7" xfId="18103"/>
    <cellStyle name="Comma 3 2 5 6 8" xfId="41561"/>
    <cellStyle name="Comma 3 2 5 7" xfId="18104"/>
    <cellStyle name="Comma 3 2 5 7 2" xfId="18105"/>
    <cellStyle name="Comma 3 2 5 7 2 2" xfId="18106"/>
    <cellStyle name="Comma 3 2 5 7 2 2 2" xfId="18107"/>
    <cellStyle name="Comma 3 2 5 7 2 3" xfId="18108"/>
    <cellStyle name="Comma 3 2 5 7 2 4" xfId="18109"/>
    <cellStyle name="Comma 3 2 5 7 2 5" xfId="18110"/>
    <cellStyle name="Comma 3 2 5 7 2 6" xfId="41562"/>
    <cellStyle name="Comma 3 2 5 7 3" xfId="18111"/>
    <cellStyle name="Comma 3 2 5 7 3 2" xfId="18112"/>
    <cellStyle name="Comma 3 2 5 7 4" xfId="18113"/>
    <cellStyle name="Comma 3 2 5 7 5" xfId="18114"/>
    <cellStyle name="Comma 3 2 5 7 6" xfId="18115"/>
    <cellStyle name="Comma 3 2 5 7 7" xfId="41563"/>
    <cellStyle name="Comma 3 2 5 8" xfId="18116"/>
    <cellStyle name="Comma 3 2 5 8 2" xfId="18117"/>
    <cellStyle name="Comma 3 2 5 8 2 2" xfId="18118"/>
    <cellStyle name="Comma 3 2 5 8 2 2 2" xfId="18119"/>
    <cellStyle name="Comma 3 2 5 8 2 3" xfId="18120"/>
    <cellStyle name="Comma 3 2 5 8 2 4" xfId="18121"/>
    <cellStyle name="Comma 3 2 5 8 2 5" xfId="18122"/>
    <cellStyle name="Comma 3 2 5 8 2 6" xfId="41564"/>
    <cellStyle name="Comma 3 2 5 8 3" xfId="18123"/>
    <cellStyle name="Comma 3 2 5 8 3 2" xfId="18124"/>
    <cellStyle name="Comma 3 2 5 8 4" xfId="18125"/>
    <cellStyle name="Comma 3 2 5 8 5" xfId="18126"/>
    <cellStyle name="Comma 3 2 5 8 6" xfId="18127"/>
    <cellStyle name="Comma 3 2 5 8 7" xfId="41565"/>
    <cellStyle name="Comma 3 2 5 9" xfId="18128"/>
    <cellStyle name="Comma 3 2 5 9 2" xfId="18129"/>
    <cellStyle name="Comma 3 2 5 9 2 2" xfId="18130"/>
    <cellStyle name="Comma 3 2 5 9 3" xfId="18131"/>
    <cellStyle name="Comma 3 2 5 9 4" xfId="18132"/>
    <cellStyle name="Comma 3 2 5 9 5" xfId="18133"/>
    <cellStyle name="Comma 3 2 5 9 6" xfId="41566"/>
    <cellStyle name="Comma 3 2 6" xfId="18134"/>
    <cellStyle name="Comma 3 2 6 10" xfId="18135"/>
    <cellStyle name="Comma 3 2 6 11" xfId="18136"/>
    <cellStyle name="Comma 3 2 6 2" xfId="18137"/>
    <cellStyle name="Comma 3 2 6 2 10" xfId="18138"/>
    <cellStyle name="Comma 3 2 6 2 2" xfId="18139"/>
    <cellStyle name="Comma 3 2 6 2 2 2" xfId="18140"/>
    <cellStyle name="Comma 3 2 6 2 2 2 2" xfId="18141"/>
    <cellStyle name="Comma 3 2 6 2 2 2 2 2" xfId="18142"/>
    <cellStyle name="Comma 3 2 6 2 2 2 2 2 2" xfId="18143"/>
    <cellStyle name="Comma 3 2 6 2 2 2 2 3" xfId="18144"/>
    <cellStyle name="Comma 3 2 6 2 2 2 2 4" xfId="18145"/>
    <cellStyle name="Comma 3 2 6 2 2 2 2 5" xfId="18146"/>
    <cellStyle name="Comma 3 2 6 2 2 2 2 6" xfId="41567"/>
    <cellStyle name="Comma 3 2 6 2 2 2 3" xfId="18147"/>
    <cellStyle name="Comma 3 2 6 2 2 2 3 2" xfId="18148"/>
    <cellStyle name="Comma 3 2 6 2 2 2 4" xfId="18149"/>
    <cellStyle name="Comma 3 2 6 2 2 2 5" xfId="18150"/>
    <cellStyle name="Comma 3 2 6 2 2 2 6" xfId="18151"/>
    <cellStyle name="Comma 3 2 6 2 2 2 7" xfId="41568"/>
    <cellStyle name="Comma 3 2 6 2 2 3" xfId="18152"/>
    <cellStyle name="Comma 3 2 6 2 2 3 2" xfId="18153"/>
    <cellStyle name="Comma 3 2 6 2 2 3 2 2" xfId="18154"/>
    <cellStyle name="Comma 3 2 6 2 2 3 3" xfId="18155"/>
    <cellStyle name="Comma 3 2 6 2 2 3 4" xfId="18156"/>
    <cellStyle name="Comma 3 2 6 2 2 3 5" xfId="18157"/>
    <cellStyle name="Comma 3 2 6 2 2 3 6" xfId="41569"/>
    <cellStyle name="Comma 3 2 6 2 2 4" xfId="18158"/>
    <cellStyle name="Comma 3 2 6 2 2 4 2" xfId="18159"/>
    <cellStyle name="Comma 3 2 6 2 2 5" xfId="18160"/>
    <cellStyle name="Comma 3 2 6 2 2 6" xfId="18161"/>
    <cellStyle name="Comma 3 2 6 2 2 7" xfId="18162"/>
    <cellStyle name="Comma 3 2 6 2 2 8" xfId="41570"/>
    <cellStyle name="Comma 3 2 6 2 3" xfId="18163"/>
    <cellStyle name="Comma 3 2 6 2 3 2" xfId="18164"/>
    <cellStyle name="Comma 3 2 6 2 3 2 2" xfId="18165"/>
    <cellStyle name="Comma 3 2 6 2 3 2 2 2" xfId="18166"/>
    <cellStyle name="Comma 3 2 6 2 3 2 3" xfId="18167"/>
    <cellStyle name="Comma 3 2 6 2 3 2 4" xfId="18168"/>
    <cellStyle name="Comma 3 2 6 2 3 2 5" xfId="18169"/>
    <cellStyle name="Comma 3 2 6 2 3 2 6" xfId="41571"/>
    <cellStyle name="Comma 3 2 6 2 3 3" xfId="18170"/>
    <cellStyle name="Comma 3 2 6 2 3 3 2" xfId="18171"/>
    <cellStyle name="Comma 3 2 6 2 3 4" xfId="18172"/>
    <cellStyle name="Comma 3 2 6 2 3 5" xfId="18173"/>
    <cellStyle name="Comma 3 2 6 2 3 6" xfId="18174"/>
    <cellStyle name="Comma 3 2 6 2 3 7" xfId="41572"/>
    <cellStyle name="Comma 3 2 6 2 4" xfId="18175"/>
    <cellStyle name="Comma 3 2 6 2 4 2" xfId="18176"/>
    <cellStyle name="Comma 3 2 6 2 4 2 2" xfId="18177"/>
    <cellStyle name="Comma 3 2 6 2 4 3" xfId="18178"/>
    <cellStyle name="Comma 3 2 6 2 4 4" xfId="18179"/>
    <cellStyle name="Comma 3 2 6 2 4 5" xfId="18180"/>
    <cellStyle name="Comma 3 2 6 2 4 6" xfId="41573"/>
    <cellStyle name="Comma 3 2 6 2 5" xfId="18181"/>
    <cellStyle name="Comma 3 2 6 2 5 2" xfId="18182"/>
    <cellStyle name="Comma 3 2 6 2 6" xfId="18183"/>
    <cellStyle name="Comma 3 2 6 2 6 2" xfId="18184"/>
    <cellStyle name="Comma 3 2 6 2 7" xfId="18185"/>
    <cellStyle name="Comma 3 2 6 2 8" xfId="18186"/>
    <cellStyle name="Comma 3 2 6 2 9" xfId="18187"/>
    <cellStyle name="Comma 3 2 6 3" xfId="18188"/>
    <cellStyle name="Comma 3 2 6 3 2" xfId="18189"/>
    <cellStyle name="Comma 3 2 6 3 2 2" xfId="18190"/>
    <cellStyle name="Comma 3 2 6 3 2 2 2" xfId="18191"/>
    <cellStyle name="Comma 3 2 6 3 2 2 2 2" xfId="18192"/>
    <cellStyle name="Comma 3 2 6 3 2 2 3" xfId="18193"/>
    <cellStyle name="Comma 3 2 6 3 2 2 4" xfId="18194"/>
    <cellStyle name="Comma 3 2 6 3 2 2 5" xfId="18195"/>
    <cellStyle name="Comma 3 2 6 3 2 2 6" xfId="41574"/>
    <cellStyle name="Comma 3 2 6 3 2 3" xfId="18196"/>
    <cellStyle name="Comma 3 2 6 3 2 3 2" xfId="18197"/>
    <cellStyle name="Comma 3 2 6 3 2 4" xfId="18198"/>
    <cellStyle name="Comma 3 2 6 3 2 5" xfId="18199"/>
    <cellStyle name="Comma 3 2 6 3 2 6" xfId="18200"/>
    <cellStyle name="Comma 3 2 6 3 2 7" xfId="41575"/>
    <cellStyle name="Comma 3 2 6 3 3" xfId="18201"/>
    <cellStyle name="Comma 3 2 6 3 3 2" xfId="18202"/>
    <cellStyle name="Comma 3 2 6 3 3 2 2" xfId="18203"/>
    <cellStyle name="Comma 3 2 6 3 3 3" xfId="18204"/>
    <cellStyle name="Comma 3 2 6 3 3 4" xfId="18205"/>
    <cellStyle name="Comma 3 2 6 3 3 5" xfId="18206"/>
    <cellStyle name="Comma 3 2 6 3 3 6" xfId="41576"/>
    <cellStyle name="Comma 3 2 6 3 4" xfId="18207"/>
    <cellStyle name="Comma 3 2 6 3 4 2" xfId="18208"/>
    <cellStyle name="Comma 3 2 6 3 5" xfId="18209"/>
    <cellStyle name="Comma 3 2 6 3 6" xfId="18210"/>
    <cellStyle name="Comma 3 2 6 3 7" xfId="18211"/>
    <cellStyle name="Comma 3 2 6 3 8" xfId="41577"/>
    <cellStyle name="Comma 3 2 6 4" xfId="18212"/>
    <cellStyle name="Comma 3 2 6 4 2" xfId="18213"/>
    <cellStyle name="Comma 3 2 6 4 2 2" xfId="18214"/>
    <cellStyle name="Comma 3 2 6 4 2 2 2" xfId="18215"/>
    <cellStyle name="Comma 3 2 6 4 2 3" xfId="18216"/>
    <cellStyle name="Comma 3 2 6 4 2 4" xfId="18217"/>
    <cellStyle name="Comma 3 2 6 4 2 5" xfId="18218"/>
    <cellStyle name="Comma 3 2 6 4 2 6" xfId="41578"/>
    <cellStyle name="Comma 3 2 6 4 3" xfId="18219"/>
    <cellStyle name="Comma 3 2 6 4 3 2" xfId="18220"/>
    <cellStyle name="Comma 3 2 6 4 4" xfId="18221"/>
    <cellStyle name="Comma 3 2 6 4 5" xfId="18222"/>
    <cellStyle name="Comma 3 2 6 4 6" xfId="18223"/>
    <cellStyle name="Comma 3 2 6 4 7" xfId="41579"/>
    <cellStyle name="Comma 3 2 6 5" xfId="18224"/>
    <cellStyle name="Comma 3 2 6 5 2" xfId="18225"/>
    <cellStyle name="Comma 3 2 6 5 2 2" xfId="18226"/>
    <cellStyle name="Comma 3 2 6 5 3" xfId="18227"/>
    <cellStyle name="Comma 3 2 6 5 4" xfId="18228"/>
    <cellStyle name="Comma 3 2 6 5 5" xfId="18229"/>
    <cellStyle name="Comma 3 2 6 5 6" xfId="41580"/>
    <cellStyle name="Comma 3 2 6 6" xfId="18230"/>
    <cellStyle name="Comma 3 2 6 6 2" xfId="18231"/>
    <cellStyle name="Comma 3 2 6 7" xfId="18232"/>
    <cellStyle name="Comma 3 2 6 7 2" xfId="18233"/>
    <cellStyle name="Comma 3 2 6 8" xfId="18234"/>
    <cellStyle name="Comma 3 2 6 9" xfId="18235"/>
    <cellStyle name="Comma 3 2 7" xfId="18236"/>
    <cellStyle name="Comma 3 2 7 10" xfId="18237"/>
    <cellStyle name="Comma 3 2 7 2" xfId="18238"/>
    <cellStyle name="Comma 3 2 7 2 2" xfId="18239"/>
    <cellStyle name="Comma 3 2 7 2 2 2" xfId="18240"/>
    <cellStyle name="Comma 3 2 7 2 2 2 2" xfId="18241"/>
    <cellStyle name="Comma 3 2 7 2 2 2 2 2" xfId="18242"/>
    <cellStyle name="Comma 3 2 7 2 2 2 3" xfId="18243"/>
    <cellStyle name="Comma 3 2 7 2 2 2 4" xfId="18244"/>
    <cellStyle name="Comma 3 2 7 2 2 2 5" xfId="18245"/>
    <cellStyle name="Comma 3 2 7 2 2 2 6" xfId="41581"/>
    <cellStyle name="Comma 3 2 7 2 2 3" xfId="18246"/>
    <cellStyle name="Comma 3 2 7 2 2 3 2" xfId="18247"/>
    <cellStyle name="Comma 3 2 7 2 2 4" xfId="18248"/>
    <cellStyle name="Comma 3 2 7 2 2 5" xfId="18249"/>
    <cellStyle name="Comma 3 2 7 2 2 6" xfId="18250"/>
    <cellStyle name="Comma 3 2 7 2 2 7" xfId="41582"/>
    <cellStyle name="Comma 3 2 7 2 3" xfId="18251"/>
    <cellStyle name="Comma 3 2 7 2 3 2" xfId="18252"/>
    <cellStyle name="Comma 3 2 7 2 3 2 2" xfId="18253"/>
    <cellStyle name="Comma 3 2 7 2 3 3" xfId="18254"/>
    <cellStyle name="Comma 3 2 7 2 3 4" xfId="18255"/>
    <cellStyle name="Comma 3 2 7 2 3 5" xfId="18256"/>
    <cellStyle name="Comma 3 2 7 2 3 6" xfId="41583"/>
    <cellStyle name="Comma 3 2 7 2 4" xfId="18257"/>
    <cellStyle name="Comma 3 2 7 2 4 2" xfId="18258"/>
    <cellStyle name="Comma 3 2 7 2 5" xfId="18259"/>
    <cellStyle name="Comma 3 2 7 2 6" xfId="18260"/>
    <cellStyle name="Comma 3 2 7 2 7" xfId="18261"/>
    <cellStyle name="Comma 3 2 7 2 8" xfId="41584"/>
    <cellStyle name="Comma 3 2 7 3" xfId="18262"/>
    <cellStyle name="Comma 3 2 7 3 2" xfId="18263"/>
    <cellStyle name="Comma 3 2 7 3 2 2" xfId="18264"/>
    <cellStyle name="Comma 3 2 7 3 2 2 2" xfId="18265"/>
    <cellStyle name="Comma 3 2 7 3 2 3" xfId="18266"/>
    <cellStyle name="Comma 3 2 7 3 2 4" xfId="18267"/>
    <cellStyle name="Comma 3 2 7 3 2 5" xfId="18268"/>
    <cellStyle name="Comma 3 2 7 3 2 6" xfId="41585"/>
    <cellStyle name="Comma 3 2 7 3 3" xfId="18269"/>
    <cellStyle name="Comma 3 2 7 3 3 2" xfId="18270"/>
    <cellStyle name="Comma 3 2 7 3 4" xfId="18271"/>
    <cellStyle name="Comma 3 2 7 3 5" xfId="18272"/>
    <cellStyle name="Comma 3 2 7 3 6" xfId="18273"/>
    <cellStyle name="Comma 3 2 7 3 7" xfId="41586"/>
    <cellStyle name="Comma 3 2 7 4" xfId="18274"/>
    <cellStyle name="Comma 3 2 7 4 2" xfId="18275"/>
    <cellStyle name="Comma 3 2 7 4 2 2" xfId="18276"/>
    <cellStyle name="Comma 3 2 7 4 3" xfId="18277"/>
    <cellStyle name="Comma 3 2 7 4 4" xfId="18278"/>
    <cellStyle name="Comma 3 2 7 4 5" xfId="18279"/>
    <cellStyle name="Comma 3 2 7 4 6" xfId="41587"/>
    <cellStyle name="Comma 3 2 7 5" xfId="18280"/>
    <cellStyle name="Comma 3 2 7 5 2" xfId="18281"/>
    <cellStyle name="Comma 3 2 7 6" xfId="18282"/>
    <cellStyle name="Comma 3 2 7 6 2" xfId="18283"/>
    <cellStyle name="Comma 3 2 7 7" xfId="18284"/>
    <cellStyle name="Comma 3 2 7 8" xfId="18285"/>
    <cellStyle name="Comma 3 2 7 9" xfId="18286"/>
    <cellStyle name="Comma 3 2 8" xfId="18287"/>
    <cellStyle name="Comma 3 2 8 2" xfId="18288"/>
    <cellStyle name="Comma 3 2 8 2 2" xfId="18289"/>
    <cellStyle name="Comma 3 2 8 2 2 2" xfId="18290"/>
    <cellStyle name="Comma 3 2 8 2 2 2 2" xfId="18291"/>
    <cellStyle name="Comma 3 2 8 2 2 2 2 2" xfId="18292"/>
    <cellStyle name="Comma 3 2 8 2 2 2 3" xfId="18293"/>
    <cellStyle name="Comma 3 2 8 2 2 2 4" xfId="18294"/>
    <cellStyle name="Comma 3 2 8 2 2 2 5" xfId="18295"/>
    <cellStyle name="Comma 3 2 8 2 2 2 6" xfId="41588"/>
    <cellStyle name="Comma 3 2 8 2 2 3" xfId="18296"/>
    <cellStyle name="Comma 3 2 8 2 2 3 2" xfId="18297"/>
    <cellStyle name="Comma 3 2 8 2 2 4" xfId="18298"/>
    <cellStyle name="Comma 3 2 8 2 2 5" xfId="18299"/>
    <cellStyle name="Comma 3 2 8 2 2 6" xfId="18300"/>
    <cellStyle name="Comma 3 2 8 2 2 7" xfId="41589"/>
    <cellStyle name="Comma 3 2 8 2 3" xfId="18301"/>
    <cellStyle name="Comma 3 2 8 2 3 2" xfId="18302"/>
    <cellStyle name="Comma 3 2 8 2 3 2 2" xfId="18303"/>
    <cellStyle name="Comma 3 2 8 2 3 3" xfId="18304"/>
    <cellStyle name="Comma 3 2 8 2 3 4" xfId="18305"/>
    <cellStyle name="Comma 3 2 8 2 3 5" xfId="18306"/>
    <cellStyle name="Comma 3 2 8 2 3 6" xfId="41590"/>
    <cellStyle name="Comma 3 2 8 2 4" xfId="18307"/>
    <cellStyle name="Comma 3 2 8 2 4 2" xfId="18308"/>
    <cellStyle name="Comma 3 2 8 2 5" xfId="18309"/>
    <cellStyle name="Comma 3 2 8 2 6" xfId="18310"/>
    <cellStyle name="Comma 3 2 8 2 7" xfId="18311"/>
    <cellStyle name="Comma 3 2 8 2 8" xfId="41591"/>
    <cellStyle name="Comma 3 2 8 3" xfId="18312"/>
    <cellStyle name="Comma 3 2 8 3 2" xfId="18313"/>
    <cellStyle name="Comma 3 2 8 3 2 2" xfId="18314"/>
    <cellStyle name="Comma 3 2 8 3 2 2 2" xfId="18315"/>
    <cellStyle name="Comma 3 2 8 3 2 3" xfId="18316"/>
    <cellStyle name="Comma 3 2 8 3 2 4" xfId="18317"/>
    <cellStyle name="Comma 3 2 8 3 2 5" xfId="18318"/>
    <cellStyle name="Comma 3 2 8 3 2 6" xfId="41592"/>
    <cellStyle name="Comma 3 2 8 3 3" xfId="18319"/>
    <cellStyle name="Comma 3 2 8 3 3 2" xfId="18320"/>
    <cellStyle name="Comma 3 2 8 3 4" xfId="18321"/>
    <cellStyle name="Comma 3 2 8 3 5" xfId="18322"/>
    <cellStyle name="Comma 3 2 8 3 6" xfId="18323"/>
    <cellStyle name="Comma 3 2 8 3 7" xfId="41593"/>
    <cellStyle name="Comma 3 2 8 4" xfId="18324"/>
    <cellStyle name="Comma 3 2 8 4 2" xfId="18325"/>
    <cellStyle name="Comma 3 2 8 4 2 2" xfId="18326"/>
    <cellStyle name="Comma 3 2 8 4 3" xfId="18327"/>
    <cellStyle name="Comma 3 2 8 4 4" xfId="18328"/>
    <cellStyle name="Comma 3 2 8 4 5" xfId="18329"/>
    <cellStyle name="Comma 3 2 8 4 6" xfId="41594"/>
    <cellStyle name="Comma 3 2 8 5" xfId="18330"/>
    <cellStyle name="Comma 3 2 8 5 2" xfId="18331"/>
    <cellStyle name="Comma 3 2 8 6" xfId="18332"/>
    <cellStyle name="Comma 3 2 8 7" xfId="18333"/>
    <cellStyle name="Comma 3 2 8 8" xfId="18334"/>
    <cellStyle name="Comma 3 2 8 9" xfId="18335"/>
    <cellStyle name="Comma 3 2 9" xfId="18336"/>
    <cellStyle name="Comma 3 2 9 2" xfId="18337"/>
    <cellStyle name="Comma 3 2 9 2 2" xfId="18338"/>
    <cellStyle name="Comma 3 2 9 2 2 2" xfId="18339"/>
    <cellStyle name="Comma 3 2 9 2 2 2 2" xfId="18340"/>
    <cellStyle name="Comma 3 2 9 2 2 3" xfId="18341"/>
    <cellStyle name="Comma 3 2 9 2 2 4" xfId="18342"/>
    <cellStyle name="Comma 3 2 9 2 2 5" xfId="18343"/>
    <cellStyle name="Comma 3 2 9 2 2 6" xfId="41595"/>
    <cellStyle name="Comma 3 2 9 2 3" xfId="18344"/>
    <cellStyle name="Comma 3 2 9 2 3 2" xfId="18345"/>
    <cellStyle name="Comma 3 2 9 2 4" xfId="18346"/>
    <cellStyle name="Comma 3 2 9 2 5" xfId="18347"/>
    <cellStyle name="Comma 3 2 9 2 6" xfId="18348"/>
    <cellStyle name="Comma 3 2 9 2 7" xfId="41596"/>
    <cellStyle name="Comma 3 2 9 3" xfId="18349"/>
    <cellStyle name="Comma 3 2 9 3 2" xfId="18350"/>
    <cellStyle name="Comma 3 2 9 3 2 2" xfId="18351"/>
    <cellStyle name="Comma 3 2 9 3 3" xfId="18352"/>
    <cellStyle name="Comma 3 2 9 3 4" xfId="18353"/>
    <cellStyle name="Comma 3 2 9 3 5" xfId="18354"/>
    <cellStyle name="Comma 3 2 9 3 6" xfId="41597"/>
    <cellStyle name="Comma 3 2 9 4" xfId="18355"/>
    <cellStyle name="Comma 3 2 9 4 2" xfId="18356"/>
    <cellStyle name="Comma 3 2 9 5" xfId="18357"/>
    <cellStyle name="Comma 3 2 9 6" xfId="18358"/>
    <cellStyle name="Comma 3 2 9 7" xfId="18359"/>
    <cellStyle name="Comma 3 2 9 8" xfId="41598"/>
    <cellStyle name="Comma 3 20" xfId="18360"/>
    <cellStyle name="Comma 3 21" xfId="18361"/>
    <cellStyle name="Comma 3 22" xfId="18362"/>
    <cellStyle name="Comma 3 23" xfId="18363"/>
    <cellStyle name="Comma 3 3" xfId="18364"/>
    <cellStyle name="Comma 3 3 10" xfId="18365"/>
    <cellStyle name="Comma 3 3 10 2" xfId="18366"/>
    <cellStyle name="Comma 3 3 10 2 2" xfId="18367"/>
    <cellStyle name="Comma 3 3 10 2 2 2" xfId="18368"/>
    <cellStyle name="Comma 3 3 10 2 2 2 2" xfId="18369"/>
    <cellStyle name="Comma 3 3 10 2 2 3" xfId="18370"/>
    <cellStyle name="Comma 3 3 10 2 2 4" xfId="18371"/>
    <cellStyle name="Comma 3 3 10 2 2 5" xfId="18372"/>
    <cellStyle name="Comma 3 3 10 2 2 6" xfId="41599"/>
    <cellStyle name="Comma 3 3 10 2 3" xfId="18373"/>
    <cellStyle name="Comma 3 3 10 2 3 2" xfId="18374"/>
    <cellStyle name="Comma 3 3 10 2 4" xfId="18375"/>
    <cellStyle name="Comma 3 3 10 2 5" xfId="18376"/>
    <cellStyle name="Comma 3 3 10 2 6" xfId="18377"/>
    <cellStyle name="Comma 3 3 10 2 7" xfId="41600"/>
    <cellStyle name="Comma 3 3 10 3" xfId="18378"/>
    <cellStyle name="Comma 3 3 10 3 2" xfId="18379"/>
    <cellStyle name="Comma 3 3 10 3 2 2" xfId="18380"/>
    <cellStyle name="Comma 3 3 10 3 3" xfId="18381"/>
    <cellStyle name="Comma 3 3 10 3 4" xfId="18382"/>
    <cellStyle name="Comma 3 3 10 3 5" xfId="18383"/>
    <cellStyle name="Comma 3 3 10 3 6" xfId="41601"/>
    <cellStyle name="Comma 3 3 10 4" xfId="18384"/>
    <cellStyle name="Comma 3 3 10 4 2" xfId="18385"/>
    <cellStyle name="Comma 3 3 10 5" xfId="18386"/>
    <cellStyle name="Comma 3 3 10 6" xfId="18387"/>
    <cellStyle name="Comma 3 3 10 7" xfId="18388"/>
    <cellStyle name="Comma 3 3 10 8" xfId="41602"/>
    <cellStyle name="Comma 3 3 11" xfId="18389"/>
    <cellStyle name="Comma 3 3 11 2" xfId="18390"/>
    <cellStyle name="Comma 3 3 11 2 2" xfId="18391"/>
    <cellStyle name="Comma 3 3 11 2 2 2" xfId="18392"/>
    <cellStyle name="Comma 3 3 11 2 3" xfId="18393"/>
    <cellStyle name="Comma 3 3 11 2 4" xfId="18394"/>
    <cellStyle name="Comma 3 3 11 2 5" xfId="18395"/>
    <cellStyle name="Comma 3 3 11 2 6" xfId="41603"/>
    <cellStyle name="Comma 3 3 11 3" xfId="18396"/>
    <cellStyle name="Comma 3 3 11 3 2" xfId="18397"/>
    <cellStyle name="Comma 3 3 11 4" xfId="18398"/>
    <cellStyle name="Comma 3 3 11 5" xfId="18399"/>
    <cellStyle name="Comma 3 3 11 6" xfId="18400"/>
    <cellStyle name="Comma 3 3 11 7" xfId="41604"/>
    <cellStyle name="Comma 3 3 12" xfId="18401"/>
    <cellStyle name="Comma 3 3 12 2" xfId="18402"/>
    <cellStyle name="Comma 3 3 12 2 2" xfId="18403"/>
    <cellStyle name="Comma 3 3 12 2 2 2" xfId="18404"/>
    <cellStyle name="Comma 3 3 12 2 3" xfId="18405"/>
    <cellStyle name="Comma 3 3 12 2 4" xfId="18406"/>
    <cellStyle name="Comma 3 3 12 2 5" xfId="18407"/>
    <cellStyle name="Comma 3 3 12 2 6" xfId="41605"/>
    <cellStyle name="Comma 3 3 12 3" xfId="18408"/>
    <cellStyle name="Comma 3 3 12 3 2" xfId="18409"/>
    <cellStyle name="Comma 3 3 12 4" xfId="18410"/>
    <cellStyle name="Comma 3 3 12 5" xfId="18411"/>
    <cellStyle name="Comma 3 3 12 6" xfId="18412"/>
    <cellStyle name="Comma 3 3 12 7" xfId="41606"/>
    <cellStyle name="Comma 3 3 13" xfId="18413"/>
    <cellStyle name="Comma 3 3 13 2" xfId="18414"/>
    <cellStyle name="Comma 3 3 13 2 2" xfId="18415"/>
    <cellStyle name="Comma 3 3 13 3" xfId="18416"/>
    <cellStyle name="Comma 3 3 13 4" xfId="18417"/>
    <cellStyle name="Comma 3 3 13 5" xfId="18418"/>
    <cellStyle name="Comma 3 3 13 6" xfId="41607"/>
    <cellStyle name="Comma 3 3 14" xfId="18419"/>
    <cellStyle name="Comma 3 3 14 2" xfId="18420"/>
    <cellStyle name="Comma 3 3 14 2 2" xfId="18421"/>
    <cellStyle name="Comma 3 3 14 3" xfId="18422"/>
    <cellStyle name="Comma 3 3 14 4" xfId="18423"/>
    <cellStyle name="Comma 3 3 14 5" xfId="18424"/>
    <cellStyle name="Comma 3 3 14 6" xfId="41608"/>
    <cellStyle name="Comma 3 3 15" xfId="18425"/>
    <cellStyle name="Comma 3 3 15 2" xfId="18426"/>
    <cellStyle name="Comma 3 3 15 2 2" xfId="18427"/>
    <cellStyle name="Comma 3 3 15 3" xfId="18428"/>
    <cellStyle name="Comma 3 3 15 4" xfId="18429"/>
    <cellStyle name="Comma 3 3 15 5" xfId="18430"/>
    <cellStyle name="Comma 3 3 15 6" xfId="41609"/>
    <cellStyle name="Comma 3 3 16" xfId="18431"/>
    <cellStyle name="Comma 3 3 16 2" xfId="18432"/>
    <cellStyle name="Comma 3 3 17" xfId="18433"/>
    <cellStyle name="Comma 3 3 17 2" xfId="18434"/>
    <cellStyle name="Comma 3 3 18" xfId="18435"/>
    <cellStyle name="Comma 3 3 19" xfId="18436"/>
    <cellStyle name="Comma 3 3 2" xfId="18437"/>
    <cellStyle name="Comma 3 3 2 10" xfId="18438"/>
    <cellStyle name="Comma 3 3 2 10 2" xfId="18439"/>
    <cellStyle name="Comma 3 3 2 10 2 2" xfId="18440"/>
    <cellStyle name="Comma 3 3 2 10 2 2 2" xfId="18441"/>
    <cellStyle name="Comma 3 3 2 10 2 3" xfId="18442"/>
    <cellStyle name="Comma 3 3 2 10 2 4" xfId="18443"/>
    <cellStyle name="Comma 3 3 2 10 2 5" xfId="18444"/>
    <cellStyle name="Comma 3 3 2 10 2 6" xfId="41610"/>
    <cellStyle name="Comma 3 3 2 10 3" xfId="18445"/>
    <cellStyle name="Comma 3 3 2 10 3 2" xfId="18446"/>
    <cellStyle name="Comma 3 3 2 10 4" xfId="18447"/>
    <cellStyle name="Comma 3 3 2 10 5" xfId="18448"/>
    <cellStyle name="Comma 3 3 2 10 6" xfId="18449"/>
    <cellStyle name="Comma 3 3 2 10 7" xfId="41611"/>
    <cellStyle name="Comma 3 3 2 11" xfId="18450"/>
    <cellStyle name="Comma 3 3 2 11 2" xfId="18451"/>
    <cellStyle name="Comma 3 3 2 11 2 2" xfId="18452"/>
    <cellStyle name="Comma 3 3 2 11 2 2 2" xfId="18453"/>
    <cellStyle name="Comma 3 3 2 11 2 3" xfId="18454"/>
    <cellStyle name="Comma 3 3 2 11 2 4" xfId="18455"/>
    <cellStyle name="Comma 3 3 2 11 2 5" xfId="18456"/>
    <cellStyle name="Comma 3 3 2 11 2 6" xfId="41612"/>
    <cellStyle name="Comma 3 3 2 11 3" xfId="18457"/>
    <cellStyle name="Comma 3 3 2 11 3 2" xfId="18458"/>
    <cellStyle name="Comma 3 3 2 11 4" xfId="18459"/>
    <cellStyle name="Comma 3 3 2 11 5" xfId="18460"/>
    <cellStyle name="Comma 3 3 2 11 6" xfId="18461"/>
    <cellStyle name="Comma 3 3 2 11 7" xfId="41613"/>
    <cellStyle name="Comma 3 3 2 12" xfId="18462"/>
    <cellStyle name="Comma 3 3 2 12 2" xfId="18463"/>
    <cellStyle name="Comma 3 3 2 12 2 2" xfId="18464"/>
    <cellStyle name="Comma 3 3 2 12 3" xfId="18465"/>
    <cellStyle name="Comma 3 3 2 12 4" xfId="18466"/>
    <cellStyle name="Comma 3 3 2 12 5" xfId="18467"/>
    <cellStyle name="Comma 3 3 2 12 6" xfId="41614"/>
    <cellStyle name="Comma 3 3 2 13" xfId="18468"/>
    <cellStyle name="Comma 3 3 2 13 2" xfId="18469"/>
    <cellStyle name="Comma 3 3 2 13 2 2" xfId="18470"/>
    <cellStyle name="Comma 3 3 2 13 3" xfId="18471"/>
    <cellStyle name="Comma 3 3 2 13 4" xfId="18472"/>
    <cellStyle name="Comma 3 3 2 13 5" xfId="18473"/>
    <cellStyle name="Comma 3 3 2 13 6" xfId="41615"/>
    <cellStyle name="Comma 3 3 2 14" xfId="18474"/>
    <cellStyle name="Comma 3 3 2 14 2" xfId="18475"/>
    <cellStyle name="Comma 3 3 2 14 2 2" xfId="18476"/>
    <cellStyle name="Comma 3 3 2 14 3" xfId="18477"/>
    <cellStyle name="Comma 3 3 2 14 4" xfId="18478"/>
    <cellStyle name="Comma 3 3 2 14 5" xfId="18479"/>
    <cellStyle name="Comma 3 3 2 14 6" xfId="41616"/>
    <cellStyle name="Comma 3 3 2 15" xfId="18480"/>
    <cellStyle name="Comma 3 3 2 15 2" xfId="18481"/>
    <cellStyle name="Comma 3 3 2 16" xfId="18482"/>
    <cellStyle name="Comma 3 3 2 16 2" xfId="18483"/>
    <cellStyle name="Comma 3 3 2 17" xfId="18484"/>
    <cellStyle name="Comma 3 3 2 18" xfId="18485"/>
    <cellStyle name="Comma 3 3 2 19" xfId="18486"/>
    <cellStyle name="Comma 3 3 2 2" xfId="18487"/>
    <cellStyle name="Comma 3 3 2 2 10" xfId="18488"/>
    <cellStyle name="Comma 3 3 2 2 10 2" xfId="18489"/>
    <cellStyle name="Comma 3 3 2 2 10 2 2" xfId="18490"/>
    <cellStyle name="Comma 3 3 2 2 10 3" xfId="18491"/>
    <cellStyle name="Comma 3 3 2 2 10 4" xfId="18492"/>
    <cellStyle name="Comma 3 3 2 2 10 5" xfId="18493"/>
    <cellStyle name="Comma 3 3 2 2 10 6" xfId="41617"/>
    <cellStyle name="Comma 3 3 2 2 11" xfId="18494"/>
    <cellStyle name="Comma 3 3 2 2 11 2" xfId="18495"/>
    <cellStyle name="Comma 3 3 2 2 11 2 2" xfId="18496"/>
    <cellStyle name="Comma 3 3 2 2 11 3" xfId="18497"/>
    <cellStyle name="Comma 3 3 2 2 11 4" xfId="18498"/>
    <cellStyle name="Comma 3 3 2 2 11 5" xfId="18499"/>
    <cellStyle name="Comma 3 3 2 2 11 6" xfId="41618"/>
    <cellStyle name="Comma 3 3 2 2 12" xfId="18500"/>
    <cellStyle name="Comma 3 3 2 2 12 2" xfId="18501"/>
    <cellStyle name="Comma 3 3 2 2 12 2 2" xfId="18502"/>
    <cellStyle name="Comma 3 3 2 2 12 3" xfId="18503"/>
    <cellStyle name="Comma 3 3 2 2 12 4" xfId="18504"/>
    <cellStyle name="Comma 3 3 2 2 12 5" xfId="18505"/>
    <cellStyle name="Comma 3 3 2 2 12 6" xfId="41619"/>
    <cellStyle name="Comma 3 3 2 2 13" xfId="18506"/>
    <cellStyle name="Comma 3 3 2 2 13 2" xfId="18507"/>
    <cellStyle name="Comma 3 3 2 2 14" xfId="18508"/>
    <cellStyle name="Comma 3 3 2 2 14 2" xfId="18509"/>
    <cellStyle name="Comma 3 3 2 2 15" xfId="18510"/>
    <cellStyle name="Comma 3 3 2 2 16" xfId="18511"/>
    <cellStyle name="Comma 3 3 2 2 17" xfId="18512"/>
    <cellStyle name="Comma 3 3 2 2 18" xfId="18513"/>
    <cellStyle name="Comma 3 3 2 2 2" xfId="18514"/>
    <cellStyle name="Comma 3 3 2 2 2 10" xfId="18515"/>
    <cellStyle name="Comma 3 3 2 2 2 11" xfId="18516"/>
    <cellStyle name="Comma 3 3 2 2 2 12" xfId="18517"/>
    <cellStyle name="Comma 3 3 2 2 2 2" xfId="18518"/>
    <cellStyle name="Comma 3 3 2 2 2 2 10" xfId="18519"/>
    <cellStyle name="Comma 3 3 2 2 2 2 11" xfId="18520"/>
    <cellStyle name="Comma 3 3 2 2 2 2 2" xfId="18521"/>
    <cellStyle name="Comma 3 3 2 2 2 2 2 10" xfId="18522"/>
    <cellStyle name="Comma 3 3 2 2 2 2 2 2" xfId="18523"/>
    <cellStyle name="Comma 3 3 2 2 2 2 2 2 2" xfId="18524"/>
    <cellStyle name="Comma 3 3 2 2 2 2 2 2 2 2" xfId="18525"/>
    <cellStyle name="Comma 3 3 2 2 2 2 2 2 2 2 2" xfId="18526"/>
    <cellStyle name="Comma 3 3 2 2 2 2 2 2 2 2 2 2" xfId="18527"/>
    <cellStyle name="Comma 3 3 2 2 2 2 2 2 2 2 3" xfId="18528"/>
    <cellStyle name="Comma 3 3 2 2 2 2 2 2 2 2 4" xfId="18529"/>
    <cellStyle name="Comma 3 3 2 2 2 2 2 2 2 2 5" xfId="18530"/>
    <cellStyle name="Comma 3 3 2 2 2 2 2 2 2 2 6" xfId="41620"/>
    <cellStyle name="Comma 3 3 2 2 2 2 2 2 2 3" xfId="18531"/>
    <cellStyle name="Comma 3 3 2 2 2 2 2 2 2 3 2" xfId="18532"/>
    <cellStyle name="Comma 3 3 2 2 2 2 2 2 2 4" xfId="18533"/>
    <cellStyle name="Comma 3 3 2 2 2 2 2 2 2 5" xfId="18534"/>
    <cellStyle name="Comma 3 3 2 2 2 2 2 2 2 6" xfId="18535"/>
    <cellStyle name="Comma 3 3 2 2 2 2 2 2 2 7" xfId="41621"/>
    <cellStyle name="Comma 3 3 2 2 2 2 2 2 3" xfId="18536"/>
    <cellStyle name="Comma 3 3 2 2 2 2 2 2 3 2" xfId="18537"/>
    <cellStyle name="Comma 3 3 2 2 2 2 2 2 3 2 2" xfId="18538"/>
    <cellStyle name="Comma 3 3 2 2 2 2 2 2 3 3" xfId="18539"/>
    <cellStyle name="Comma 3 3 2 2 2 2 2 2 3 4" xfId="18540"/>
    <cellStyle name="Comma 3 3 2 2 2 2 2 2 3 5" xfId="18541"/>
    <cellStyle name="Comma 3 3 2 2 2 2 2 2 3 6" xfId="41622"/>
    <cellStyle name="Comma 3 3 2 2 2 2 2 2 4" xfId="18542"/>
    <cellStyle name="Comma 3 3 2 2 2 2 2 2 4 2" xfId="18543"/>
    <cellStyle name="Comma 3 3 2 2 2 2 2 2 5" xfId="18544"/>
    <cellStyle name="Comma 3 3 2 2 2 2 2 2 6" xfId="18545"/>
    <cellStyle name="Comma 3 3 2 2 2 2 2 2 7" xfId="18546"/>
    <cellStyle name="Comma 3 3 2 2 2 2 2 2 8" xfId="41623"/>
    <cellStyle name="Comma 3 3 2 2 2 2 2 3" xfId="18547"/>
    <cellStyle name="Comma 3 3 2 2 2 2 2 3 2" xfId="18548"/>
    <cellStyle name="Comma 3 3 2 2 2 2 2 3 2 2" xfId="18549"/>
    <cellStyle name="Comma 3 3 2 2 2 2 2 3 2 2 2" xfId="18550"/>
    <cellStyle name="Comma 3 3 2 2 2 2 2 3 2 3" xfId="18551"/>
    <cellStyle name="Comma 3 3 2 2 2 2 2 3 2 4" xfId="18552"/>
    <cellStyle name="Comma 3 3 2 2 2 2 2 3 2 5" xfId="18553"/>
    <cellStyle name="Comma 3 3 2 2 2 2 2 3 2 6" xfId="41624"/>
    <cellStyle name="Comma 3 3 2 2 2 2 2 3 3" xfId="18554"/>
    <cellStyle name="Comma 3 3 2 2 2 2 2 3 3 2" xfId="18555"/>
    <cellStyle name="Comma 3 3 2 2 2 2 2 3 4" xfId="18556"/>
    <cellStyle name="Comma 3 3 2 2 2 2 2 3 5" xfId="18557"/>
    <cellStyle name="Comma 3 3 2 2 2 2 2 3 6" xfId="18558"/>
    <cellStyle name="Comma 3 3 2 2 2 2 2 3 7" xfId="41625"/>
    <cellStyle name="Comma 3 3 2 2 2 2 2 4" xfId="18559"/>
    <cellStyle name="Comma 3 3 2 2 2 2 2 4 2" xfId="18560"/>
    <cellStyle name="Comma 3 3 2 2 2 2 2 4 2 2" xfId="18561"/>
    <cellStyle name="Comma 3 3 2 2 2 2 2 4 3" xfId="18562"/>
    <cellStyle name="Comma 3 3 2 2 2 2 2 4 4" xfId="18563"/>
    <cellStyle name="Comma 3 3 2 2 2 2 2 4 5" xfId="18564"/>
    <cellStyle name="Comma 3 3 2 2 2 2 2 4 6" xfId="41626"/>
    <cellStyle name="Comma 3 3 2 2 2 2 2 5" xfId="18565"/>
    <cellStyle name="Comma 3 3 2 2 2 2 2 5 2" xfId="18566"/>
    <cellStyle name="Comma 3 3 2 2 2 2 2 6" xfId="18567"/>
    <cellStyle name="Comma 3 3 2 2 2 2 2 6 2" xfId="18568"/>
    <cellStyle name="Comma 3 3 2 2 2 2 2 7" xfId="18569"/>
    <cellStyle name="Comma 3 3 2 2 2 2 2 8" xfId="18570"/>
    <cellStyle name="Comma 3 3 2 2 2 2 2 9" xfId="18571"/>
    <cellStyle name="Comma 3 3 2 2 2 2 3" xfId="18572"/>
    <cellStyle name="Comma 3 3 2 2 2 2 3 2" xfId="18573"/>
    <cellStyle name="Comma 3 3 2 2 2 2 3 2 2" xfId="18574"/>
    <cellStyle name="Comma 3 3 2 2 2 2 3 2 2 2" xfId="18575"/>
    <cellStyle name="Comma 3 3 2 2 2 2 3 2 2 2 2" xfId="18576"/>
    <cellStyle name="Comma 3 3 2 2 2 2 3 2 2 3" xfId="18577"/>
    <cellStyle name="Comma 3 3 2 2 2 2 3 2 2 4" xfId="18578"/>
    <cellStyle name="Comma 3 3 2 2 2 2 3 2 2 5" xfId="18579"/>
    <cellStyle name="Comma 3 3 2 2 2 2 3 2 2 6" xfId="41627"/>
    <cellStyle name="Comma 3 3 2 2 2 2 3 2 3" xfId="18580"/>
    <cellStyle name="Comma 3 3 2 2 2 2 3 2 3 2" xfId="18581"/>
    <cellStyle name="Comma 3 3 2 2 2 2 3 2 4" xfId="18582"/>
    <cellStyle name="Comma 3 3 2 2 2 2 3 2 5" xfId="18583"/>
    <cellStyle name="Comma 3 3 2 2 2 2 3 2 6" xfId="18584"/>
    <cellStyle name="Comma 3 3 2 2 2 2 3 2 7" xfId="41628"/>
    <cellStyle name="Comma 3 3 2 2 2 2 3 3" xfId="18585"/>
    <cellStyle name="Comma 3 3 2 2 2 2 3 3 2" xfId="18586"/>
    <cellStyle name="Comma 3 3 2 2 2 2 3 3 2 2" xfId="18587"/>
    <cellStyle name="Comma 3 3 2 2 2 2 3 3 3" xfId="18588"/>
    <cellStyle name="Comma 3 3 2 2 2 2 3 3 4" xfId="18589"/>
    <cellStyle name="Comma 3 3 2 2 2 2 3 3 5" xfId="18590"/>
    <cellStyle name="Comma 3 3 2 2 2 2 3 3 6" xfId="41629"/>
    <cellStyle name="Comma 3 3 2 2 2 2 3 4" xfId="18591"/>
    <cellStyle name="Comma 3 3 2 2 2 2 3 4 2" xfId="18592"/>
    <cellStyle name="Comma 3 3 2 2 2 2 3 5" xfId="18593"/>
    <cellStyle name="Comma 3 3 2 2 2 2 3 6" xfId="18594"/>
    <cellStyle name="Comma 3 3 2 2 2 2 3 7" xfId="18595"/>
    <cellStyle name="Comma 3 3 2 2 2 2 3 8" xfId="41630"/>
    <cellStyle name="Comma 3 3 2 2 2 2 4" xfId="18596"/>
    <cellStyle name="Comma 3 3 2 2 2 2 4 2" xfId="18597"/>
    <cellStyle name="Comma 3 3 2 2 2 2 4 2 2" xfId="18598"/>
    <cellStyle name="Comma 3 3 2 2 2 2 4 2 2 2" xfId="18599"/>
    <cellStyle name="Comma 3 3 2 2 2 2 4 2 3" xfId="18600"/>
    <cellStyle name="Comma 3 3 2 2 2 2 4 2 4" xfId="18601"/>
    <cellStyle name="Comma 3 3 2 2 2 2 4 2 5" xfId="18602"/>
    <cellStyle name="Comma 3 3 2 2 2 2 4 2 6" xfId="41631"/>
    <cellStyle name="Comma 3 3 2 2 2 2 4 3" xfId="18603"/>
    <cellStyle name="Comma 3 3 2 2 2 2 4 3 2" xfId="18604"/>
    <cellStyle name="Comma 3 3 2 2 2 2 4 4" xfId="18605"/>
    <cellStyle name="Comma 3 3 2 2 2 2 4 5" xfId="18606"/>
    <cellStyle name="Comma 3 3 2 2 2 2 4 6" xfId="18607"/>
    <cellStyle name="Comma 3 3 2 2 2 2 4 7" xfId="41632"/>
    <cellStyle name="Comma 3 3 2 2 2 2 5" xfId="18608"/>
    <cellStyle name="Comma 3 3 2 2 2 2 5 2" xfId="18609"/>
    <cellStyle name="Comma 3 3 2 2 2 2 5 2 2" xfId="18610"/>
    <cellStyle name="Comma 3 3 2 2 2 2 5 3" xfId="18611"/>
    <cellStyle name="Comma 3 3 2 2 2 2 5 4" xfId="18612"/>
    <cellStyle name="Comma 3 3 2 2 2 2 5 5" xfId="18613"/>
    <cellStyle name="Comma 3 3 2 2 2 2 5 6" xfId="41633"/>
    <cellStyle name="Comma 3 3 2 2 2 2 6" xfId="18614"/>
    <cellStyle name="Comma 3 3 2 2 2 2 6 2" xfId="18615"/>
    <cellStyle name="Comma 3 3 2 2 2 2 7" xfId="18616"/>
    <cellStyle name="Comma 3 3 2 2 2 2 7 2" xfId="18617"/>
    <cellStyle name="Comma 3 3 2 2 2 2 8" xfId="18618"/>
    <cellStyle name="Comma 3 3 2 2 2 2 9" xfId="18619"/>
    <cellStyle name="Comma 3 3 2 2 2 3" xfId="18620"/>
    <cellStyle name="Comma 3 3 2 2 2 3 10" xfId="18621"/>
    <cellStyle name="Comma 3 3 2 2 2 3 2" xfId="18622"/>
    <cellStyle name="Comma 3 3 2 2 2 3 2 2" xfId="18623"/>
    <cellStyle name="Comma 3 3 2 2 2 3 2 2 2" xfId="18624"/>
    <cellStyle name="Comma 3 3 2 2 2 3 2 2 2 2" xfId="18625"/>
    <cellStyle name="Comma 3 3 2 2 2 3 2 2 2 2 2" xfId="18626"/>
    <cellStyle name="Comma 3 3 2 2 2 3 2 2 2 3" xfId="18627"/>
    <cellStyle name="Comma 3 3 2 2 2 3 2 2 2 4" xfId="18628"/>
    <cellStyle name="Comma 3 3 2 2 2 3 2 2 2 5" xfId="18629"/>
    <cellStyle name="Comma 3 3 2 2 2 3 2 2 2 6" xfId="41634"/>
    <cellStyle name="Comma 3 3 2 2 2 3 2 2 3" xfId="18630"/>
    <cellStyle name="Comma 3 3 2 2 2 3 2 2 3 2" xfId="18631"/>
    <cellStyle name="Comma 3 3 2 2 2 3 2 2 4" xfId="18632"/>
    <cellStyle name="Comma 3 3 2 2 2 3 2 2 5" xfId="18633"/>
    <cellStyle name="Comma 3 3 2 2 2 3 2 2 6" xfId="18634"/>
    <cellStyle name="Comma 3 3 2 2 2 3 2 2 7" xfId="41635"/>
    <cellStyle name="Comma 3 3 2 2 2 3 2 3" xfId="18635"/>
    <cellStyle name="Comma 3 3 2 2 2 3 2 3 2" xfId="18636"/>
    <cellStyle name="Comma 3 3 2 2 2 3 2 3 2 2" xfId="18637"/>
    <cellStyle name="Comma 3 3 2 2 2 3 2 3 3" xfId="18638"/>
    <cellStyle name="Comma 3 3 2 2 2 3 2 3 4" xfId="18639"/>
    <cellStyle name="Comma 3 3 2 2 2 3 2 3 5" xfId="18640"/>
    <cellStyle name="Comma 3 3 2 2 2 3 2 3 6" xfId="41636"/>
    <cellStyle name="Comma 3 3 2 2 2 3 2 4" xfId="18641"/>
    <cellStyle name="Comma 3 3 2 2 2 3 2 4 2" xfId="18642"/>
    <cellStyle name="Comma 3 3 2 2 2 3 2 5" xfId="18643"/>
    <cellStyle name="Comma 3 3 2 2 2 3 2 6" xfId="18644"/>
    <cellStyle name="Comma 3 3 2 2 2 3 2 7" xfId="18645"/>
    <cellStyle name="Comma 3 3 2 2 2 3 2 8" xfId="41637"/>
    <cellStyle name="Comma 3 3 2 2 2 3 3" xfId="18646"/>
    <cellStyle name="Comma 3 3 2 2 2 3 3 2" xfId="18647"/>
    <cellStyle name="Comma 3 3 2 2 2 3 3 2 2" xfId="18648"/>
    <cellStyle name="Comma 3 3 2 2 2 3 3 2 2 2" xfId="18649"/>
    <cellStyle name="Comma 3 3 2 2 2 3 3 2 3" xfId="18650"/>
    <cellStyle name="Comma 3 3 2 2 2 3 3 2 4" xfId="18651"/>
    <cellStyle name="Comma 3 3 2 2 2 3 3 2 5" xfId="18652"/>
    <cellStyle name="Comma 3 3 2 2 2 3 3 2 6" xfId="41638"/>
    <cellStyle name="Comma 3 3 2 2 2 3 3 3" xfId="18653"/>
    <cellStyle name="Comma 3 3 2 2 2 3 3 3 2" xfId="18654"/>
    <cellStyle name="Comma 3 3 2 2 2 3 3 4" xfId="18655"/>
    <cellStyle name="Comma 3 3 2 2 2 3 3 5" xfId="18656"/>
    <cellStyle name="Comma 3 3 2 2 2 3 3 6" xfId="18657"/>
    <cellStyle name="Comma 3 3 2 2 2 3 3 7" xfId="41639"/>
    <cellStyle name="Comma 3 3 2 2 2 3 4" xfId="18658"/>
    <cellStyle name="Comma 3 3 2 2 2 3 4 2" xfId="18659"/>
    <cellStyle name="Comma 3 3 2 2 2 3 4 2 2" xfId="18660"/>
    <cellStyle name="Comma 3 3 2 2 2 3 4 3" xfId="18661"/>
    <cellStyle name="Comma 3 3 2 2 2 3 4 4" xfId="18662"/>
    <cellStyle name="Comma 3 3 2 2 2 3 4 5" xfId="18663"/>
    <cellStyle name="Comma 3 3 2 2 2 3 4 6" xfId="41640"/>
    <cellStyle name="Comma 3 3 2 2 2 3 5" xfId="18664"/>
    <cellStyle name="Comma 3 3 2 2 2 3 5 2" xfId="18665"/>
    <cellStyle name="Comma 3 3 2 2 2 3 6" xfId="18666"/>
    <cellStyle name="Comma 3 3 2 2 2 3 6 2" xfId="18667"/>
    <cellStyle name="Comma 3 3 2 2 2 3 7" xfId="18668"/>
    <cellStyle name="Comma 3 3 2 2 2 3 8" xfId="18669"/>
    <cellStyle name="Comma 3 3 2 2 2 3 9" xfId="18670"/>
    <cellStyle name="Comma 3 3 2 2 2 4" xfId="18671"/>
    <cellStyle name="Comma 3 3 2 2 2 4 2" xfId="18672"/>
    <cellStyle name="Comma 3 3 2 2 2 4 2 2" xfId="18673"/>
    <cellStyle name="Comma 3 3 2 2 2 4 2 2 2" xfId="18674"/>
    <cellStyle name="Comma 3 3 2 2 2 4 2 2 2 2" xfId="18675"/>
    <cellStyle name="Comma 3 3 2 2 2 4 2 2 3" xfId="18676"/>
    <cellStyle name="Comma 3 3 2 2 2 4 2 2 4" xfId="18677"/>
    <cellStyle name="Comma 3 3 2 2 2 4 2 2 5" xfId="18678"/>
    <cellStyle name="Comma 3 3 2 2 2 4 2 2 6" xfId="41641"/>
    <cellStyle name="Comma 3 3 2 2 2 4 2 3" xfId="18679"/>
    <cellStyle name="Comma 3 3 2 2 2 4 2 3 2" xfId="18680"/>
    <cellStyle name="Comma 3 3 2 2 2 4 2 4" xfId="18681"/>
    <cellStyle name="Comma 3 3 2 2 2 4 2 5" xfId="18682"/>
    <cellStyle name="Comma 3 3 2 2 2 4 2 6" xfId="18683"/>
    <cellStyle name="Comma 3 3 2 2 2 4 2 7" xfId="41642"/>
    <cellStyle name="Comma 3 3 2 2 2 4 3" xfId="18684"/>
    <cellStyle name="Comma 3 3 2 2 2 4 3 2" xfId="18685"/>
    <cellStyle name="Comma 3 3 2 2 2 4 3 2 2" xfId="18686"/>
    <cellStyle name="Comma 3 3 2 2 2 4 3 3" xfId="18687"/>
    <cellStyle name="Comma 3 3 2 2 2 4 3 4" xfId="18688"/>
    <cellStyle name="Comma 3 3 2 2 2 4 3 5" xfId="18689"/>
    <cellStyle name="Comma 3 3 2 2 2 4 3 6" xfId="41643"/>
    <cellStyle name="Comma 3 3 2 2 2 4 4" xfId="18690"/>
    <cellStyle name="Comma 3 3 2 2 2 4 4 2" xfId="18691"/>
    <cellStyle name="Comma 3 3 2 2 2 4 5" xfId="18692"/>
    <cellStyle name="Comma 3 3 2 2 2 4 6" xfId="18693"/>
    <cellStyle name="Comma 3 3 2 2 2 4 7" xfId="18694"/>
    <cellStyle name="Comma 3 3 2 2 2 4 8" xfId="41644"/>
    <cellStyle name="Comma 3 3 2 2 2 5" xfId="18695"/>
    <cellStyle name="Comma 3 3 2 2 2 5 2" xfId="18696"/>
    <cellStyle name="Comma 3 3 2 2 2 5 2 2" xfId="18697"/>
    <cellStyle name="Comma 3 3 2 2 2 5 2 2 2" xfId="18698"/>
    <cellStyle name="Comma 3 3 2 2 2 5 2 3" xfId="18699"/>
    <cellStyle name="Comma 3 3 2 2 2 5 2 4" xfId="18700"/>
    <cellStyle name="Comma 3 3 2 2 2 5 2 5" xfId="18701"/>
    <cellStyle name="Comma 3 3 2 2 2 5 2 6" xfId="41645"/>
    <cellStyle name="Comma 3 3 2 2 2 5 3" xfId="18702"/>
    <cellStyle name="Comma 3 3 2 2 2 5 3 2" xfId="18703"/>
    <cellStyle name="Comma 3 3 2 2 2 5 4" xfId="18704"/>
    <cellStyle name="Comma 3 3 2 2 2 5 5" xfId="18705"/>
    <cellStyle name="Comma 3 3 2 2 2 5 6" xfId="18706"/>
    <cellStyle name="Comma 3 3 2 2 2 5 7" xfId="41646"/>
    <cellStyle name="Comma 3 3 2 2 2 6" xfId="18707"/>
    <cellStyle name="Comma 3 3 2 2 2 6 2" xfId="18708"/>
    <cellStyle name="Comma 3 3 2 2 2 6 2 2" xfId="18709"/>
    <cellStyle name="Comma 3 3 2 2 2 6 3" xfId="18710"/>
    <cellStyle name="Comma 3 3 2 2 2 6 4" xfId="18711"/>
    <cellStyle name="Comma 3 3 2 2 2 6 5" xfId="18712"/>
    <cellStyle name="Comma 3 3 2 2 2 6 6" xfId="41647"/>
    <cellStyle name="Comma 3 3 2 2 2 7" xfId="18713"/>
    <cellStyle name="Comma 3 3 2 2 2 7 2" xfId="18714"/>
    <cellStyle name="Comma 3 3 2 2 2 8" xfId="18715"/>
    <cellStyle name="Comma 3 3 2 2 2 8 2" xfId="18716"/>
    <cellStyle name="Comma 3 3 2 2 2 9" xfId="18717"/>
    <cellStyle name="Comma 3 3 2 2 3" xfId="18718"/>
    <cellStyle name="Comma 3 3 2 2 3 10" xfId="18719"/>
    <cellStyle name="Comma 3 3 2 2 3 11" xfId="18720"/>
    <cellStyle name="Comma 3 3 2 2 3 2" xfId="18721"/>
    <cellStyle name="Comma 3 3 2 2 3 2 10" xfId="18722"/>
    <cellStyle name="Comma 3 3 2 2 3 2 2" xfId="18723"/>
    <cellStyle name="Comma 3 3 2 2 3 2 2 2" xfId="18724"/>
    <cellStyle name="Comma 3 3 2 2 3 2 2 2 2" xfId="18725"/>
    <cellStyle name="Comma 3 3 2 2 3 2 2 2 2 2" xfId="18726"/>
    <cellStyle name="Comma 3 3 2 2 3 2 2 2 2 2 2" xfId="18727"/>
    <cellStyle name="Comma 3 3 2 2 3 2 2 2 2 3" xfId="18728"/>
    <cellStyle name="Comma 3 3 2 2 3 2 2 2 2 4" xfId="18729"/>
    <cellStyle name="Comma 3 3 2 2 3 2 2 2 2 5" xfId="18730"/>
    <cellStyle name="Comma 3 3 2 2 3 2 2 2 2 6" xfId="41648"/>
    <cellStyle name="Comma 3 3 2 2 3 2 2 2 3" xfId="18731"/>
    <cellStyle name="Comma 3 3 2 2 3 2 2 2 3 2" xfId="18732"/>
    <cellStyle name="Comma 3 3 2 2 3 2 2 2 4" xfId="18733"/>
    <cellStyle name="Comma 3 3 2 2 3 2 2 2 5" xfId="18734"/>
    <cellStyle name="Comma 3 3 2 2 3 2 2 2 6" xfId="18735"/>
    <cellStyle name="Comma 3 3 2 2 3 2 2 2 7" xfId="41649"/>
    <cellStyle name="Comma 3 3 2 2 3 2 2 3" xfId="18736"/>
    <cellStyle name="Comma 3 3 2 2 3 2 2 3 2" xfId="18737"/>
    <cellStyle name="Comma 3 3 2 2 3 2 2 3 2 2" xfId="18738"/>
    <cellStyle name="Comma 3 3 2 2 3 2 2 3 3" xfId="18739"/>
    <cellStyle name="Comma 3 3 2 2 3 2 2 3 4" xfId="18740"/>
    <cellStyle name="Comma 3 3 2 2 3 2 2 3 5" xfId="18741"/>
    <cellStyle name="Comma 3 3 2 2 3 2 2 3 6" xfId="41650"/>
    <cellStyle name="Comma 3 3 2 2 3 2 2 4" xfId="18742"/>
    <cellStyle name="Comma 3 3 2 2 3 2 2 4 2" xfId="18743"/>
    <cellStyle name="Comma 3 3 2 2 3 2 2 5" xfId="18744"/>
    <cellStyle name="Comma 3 3 2 2 3 2 2 6" xfId="18745"/>
    <cellStyle name="Comma 3 3 2 2 3 2 2 7" xfId="18746"/>
    <cellStyle name="Comma 3 3 2 2 3 2 2 8" xfId="41651"/>
    <cellStyle name="Comma 3 3 2 2 3 2 3" xfId="18747"/>
    <cellStyle name="Comma 3 3 2 2 3 2 3 2" xfId="18748"/>
    <cellStyle name="Comma 3 3 2 2 3 2 3 2 2" xfId="18749"/>
    <cellStyle name="Comma 3 3 2 2 3 2 3 2 2 2" xfId="18750"/>
    <cellStyle name="Comma 3 3 2 2 3 2 3 2 3" xfId="18751"/>
    <cellStyle name="Comma 3 3 2 2 3 2 3 2 4" xfId="18752"/>
    <cellStyle name="Comma 3 3 2 2 3 2 3 2 5" xfId="18753"/>
    <cellStyle name="Comma 3 3 2 2 3 2 3 2 6" xfId="41652"/>
    <cellStyle name="Comma 3 3 2 2 3 2 3 3" xfId="18754"/>
    <cellStyle name="Comma 3 3 2 2 3 2 3 3 2" xfId="18755"/>
    <cellStyle name="Comma 3 3 2 2 3 2 3 4" xfId="18756"/>
    <cellStyle name="Comma 3 3 2 2 3 2 3 5" xfId="18757"/>
    <cellStyle name="Comma 3 3 2 2 3 2 3 6" xfId="18758"/>
    <cellStyle name="Comma 3 3 2 2 3 2 3 7" xfId="41653"/>
    <cellStyle name="Comma 3 3 2 2 3 2 4" xfId="18759"/>
    <cellStyle name="Comma 3 3 2 2 3 2 4 2" xfId="18760"/>
    <cellStyle name="Comma 3 3 2 2 3 2 4 2 2" xfId="18761"/>
    <cellStyle name="Comma 3 3 2 2 3 2 4 3" xfId="18762"/>
    <cellStyle name="Comma 3 3 2 2 3 2 4 4" xfId="18763"/>
    <cellStyle name="Comma 3 3 2 2 3 2 4 5" xfId="18764"/>
    <cellStyle name="Comma 3 3 2 2 3 2 4 6" xfId="41654"/>
    <cellStyle name="Comma 3 3 2 2 3 2 5" xfId="18765"/>
    <cellStyle name="Comma 3 3 2 2 3 2 5 2" xfId="18766"/>
    <cellStyle name="Comma 3 3 2 2 3 2 6" xfId="18767"/>
    <cellStyle name="Comma 3 3 2 2 3 2 6 2" xfId="18768"/>
    <cellStyle name="Comma 3 3 2 2 3 2 7" xfId="18769"/>
    <cellStyle name="Comma 3 3 2 2 3 2 8" xfId="18770"/>
    <cellStyle name="Comma 3 3 2 2 3 2 9" xfId="18771"/>
    <cellStyle name="Comma 3 3 2 2 3 3" xfId="18772"/>
    <cellStyle name="Comma 3 3 2 2 3 3 2" xfId="18773"/>
    <cellStyle name="Comma 3 3 2 2 3 3 2 2" xfId="18774"/>
    <cellStyle name="Comma 3 3 2 2 3 3 2 2 2" xfId="18775"/>
    <cellStyle name="Comma 3 3 2 2 3 3 2 2 2 2" xfId="18776"/>
    <cellStyle name="Comma 3 3 2 2 3 3 2 2 3" xfId="18777"/>
    <cellStyle name="Comma 3 3 2 2 3 3 2 2 4" xfId="18778"/>
    <cellStyle name="Comma 3 3 2 2 3 3 2 2 5" xfId="18779"/>
    <cellStyle name="Comma 3 3 2 2 3 3 2 2 6" xfId="41655"/>
    <cellStyle name="Comma 3 3 2 2 3 3 2 3" xfId="18780"/>
    <cellStyle name="Comma 3 3 2 2 3 3 2 3 2" xfId="18781"/>
    <cellStyle name="Comma 3 3 2 2 3 3 2 4" xfId="18782"/>
    <cellStyle name="Comma 3 3 2 2 3 3 2 5" xfId="18783"/>
    <cellStyle name="Comma 3 3 2 2 3 3 2 6" xfId="18784"/>
    <cellStyle name="Comma 3 3 2 2 3 3 2 7" xfId="41656"/>
    <cellStyle name="Comma 3 3 2 2 3 3 3" xfId="18785"/>
    <cellStyle name="Comma 3 3 2 2 3 3 3 2" xfId="18786"/>
    <cellStyle name="Comma 3 3 2 2 3 3 3 2 2" xfId="18787"/>
    <cellStyle name="Comma 3 3 2 2 3 3 3 3" xfId="18788"/>
    <cellStyle name="Comma 3 3 2 2 3 3 3 4" xfId="18789"/>
    <cellStyle name="Comma 3 3 2 2 3 3 3 5" xfId="18790"/>
    <cellStyle name="Comma 3 3 2 2 3 3 3 6" xfId="41657"/>
    <cellStyle name="Comma 3 3 2 2 3 3 4" xfId="18791"/>
    <cellStyle name="Comma 3 3 2 2 3 3 4 2" xfId="18792"/>
    <cellStyle name="Comma 3 3 2 2 3 3 5" xfId="18793"/>
    <cellStyle name="Comma 3 3 2 2 3 3 6" xfId="18794"/>
    <cellStyle name="Comma 3 3 2 2 3 3 7" xfId="18795"/>
    <cellStyle name="Comma 3 3 2 2 3 3 8" xfId="41658"/>
    <cellStyle name="Comma 3 3 2 2 3 4" xfId="18796"/>
    <cellStyle name="Comma 3 3 2 2 3 4 2" xfId="18797"/>
    <cellStyle name="Comma 3 3 2 2 3 4 2 2" xfId="18798"/>
    <cellStyle name="Comma 3 3 2 2 3 4 2 2 2" xfId="18799"/>
    <cellStyle name="Comma 3 3 2 2 3 4 2 3" xfId="18800"/>
    <cellStyle name="Comma 3 3 2 2 3 4 2 4" xfId="18801"/>
    <cellStyle name="Comma 3 3 2 2 3 4 2 5" xfId="18802"/>
    <cellStyle name="Comma 3 3 2 2 3 4 2 6" xfId="41659"/>
    <cellStyle name="Comma 3 3 2 2 3 4 3" xfId="18803"/>
    <cellStyle name="Comma 3 3 2 2 3 4 3 2" xfId="18804"/>
    <cellStyle name="Comma 3 3 2 2 3 4 4" xfId="18805"/>
    <cellStyle name="Comma 3 3 2 2 3 4 5" xfId="18806"/>
    <cellStyle name="Comma 3 3 2 2 3 4 6" xfId="18807"/>
    <cellStyle name="Comma 3 3 2 2 3 4 7" xfId="41660"/>
    <cellStyle name="Comma 3 3 2 2 3 5" xfId="18808"/>
    <cellStyle name="Comma 3 3 2 2 3 5 2" xfId="18809"/>
    <cellStyle name="Comma 3 3 2 2 3 5 2 2" xfId="18810"/>
    <cellStyle name="Comma 3 3 2 2 3 5 3" xfId="18811"/>
    <cellStyle name="Comma 3 3 2 2 3 5 4" xfId="18812"/>
    <cellStyle name="Comma 3 3 2 2 3 5 5" xfId="18813"/>
    <cellStyle name="Comma 3 3 2 2 3 5 6" xfId="41661"/>
    <cellStyle name="Comma 3 3 2 2 3 6" xfId="18814"/>
    <cellStyle name="Comma 3 3 2 2 3 6 2" xfId="18815"/>
    <cellStyle name="Comma 3 3 2 2 3 7" xfId="18816"/>
    <cellStyle name="Comma 3 3 2 2 3 7 2" xfId="18817"/>
    <cellStyle name="Comma 3 3 2 2 3 8" xfId="18818"/>
    <cellStyle name="Comma 3 3 2 2 3 9" xfId="18819"/>
    <cellStyle name="Comma 3 3 2 2 4" xfId="18820"/>
    <cellStyle name="Comma 3 3 2 2 4 10" xfId="18821"/>
    <cellStyle name="Comma 3 3 2 2 4 2" xfId="18822"/>
    <cellStyle name="Comma 3 3 2 2 4 2 2" xfId="18823"/>
    <cellStyle name="Comma 3 3 2 2 4 2 2 2" xfId="18824"/>
    <cellStyle name="Comma 3 3 2 2 4 2 2 2 2" xfId="18825"/>
    <cellStyle name="Comma 3 3 2 2 4 2 2 2 2 2" xfId="18826"/>
    <cellStyle name="Comma 3 3 2 2 4 2 2 2 3" xfId="18827"/>
    <cellStyle name="Comma 3 3 2 2 4 2 2 2 4" xfId="18828"/>
    <cellStyle name="Comma 3 3 2 2 4 2 2 2 5" xfId="18829"/>
    <cellStyle name="Comma 3 3 2 2 4 2 2 2 6" xfId="41662"/>
    <cellStyle name="Comma 3 3 2 2 4 2 2 3" xfId="18830"/>
    <cellStyle name="Comma 3 3 2 2 4 2 2 3 2" xfId="18831"/>
    <cellStyle name="Comma 3 3 2 2 4 2 2 4" xfId="18832"/>
    <cellStyle name="Comma 3 3 2 2 4 2 2 5" xfId="18833"/>
    <cellStyle name="Comma 3 3 2 2 4 2 2 6" xfId="18834"/>
    <cellStyle name="Comma 3 3 2 2 4 2 2 7" xfId="41663"/>
    <cellStyle name="Comma 3 3 2 2 4 2 3" xfId="18835"/>
    <cellStyle name="Comma 3 3 2 2 4 2 3 2" xfId="18836"/>
    <cellStyle name="Comma 3 3 2 2 4 2 3 2 2" xfId="18837"/>
    <cellStyle name="Comma 3 3 2 2 4 2 3 3" xfId="18838"/>
    <cellStyle name="Comma 3 3 2 2 4 2 3 4" xfId="18839"/>
    <cellStyle name="Comma 3 3 2 2 4 2 3 5" xfId="18840"/>
    <cellStyle name="Comma 3 3 2 2 4 2 3 6" xfId="41664"/>
    <cellStyle name="Comma 3 3 2 2 4 2 4" xfId="18841"/>
    <cellStyle name="Comma 3 3 2 2 4 2 4 2" xfId="18842"/>
    <cellStyle name="Comma 3 3 2 2 4 2 5" xfId="18843"/>
    <cellStyle name="Comma 3 3 2 2 4 2 6" xfId="18844"/>
    <cellStyle name="Comma 3 3 2 2 4 2 7" xfId="18845"/>
    <cellStyle name="Comma 3 3 2 2 4 2 8" xfId="41665"/>
    <cellStyle name="Comma 3 3 2 2 4 3" xfId="18846"/>
    <cellStyle name="Comma 3 3 2 2 4 3 2" xfId="18847"/>
    <cellStyle name="Comma 3 3 2 2 4 3 2 2" xfId="18848"/>
    <cellStyle name="Comma 3 3 2 2 4 3 2 2 2" xfId="18849"/>
    <cellStyle name="Comma 3 3 2 2 4 3 2 3" xfId="18850"/>
    <cellStyle name="Comma 3 3 2 2 4 3 2 4" xfId="18851"/>
    <cellStyle name="Comma 3 3 2 2 4 3 2 5" xfId="18852"/>
    <cellStyle name="Comma 3 3 2 2 4 3 2 6" xfId="41666"/>
    <cellStyle name="Comma 3 3 2 2 4 3 3" xfId="18853"/>
    <cellStyle name="Comma 3 3 2 2 4 3 3 2" xfId="18854"/>
    <cellStyle name="Comma 3 3 2 2 4 3 4" xfId="18855"/>
    <cellStyle name="Comma 3 3 2 2 4 3 5" xfId="18856"/>
    <cellStyle name="Comma 3 3 2 2 4 3 6" xfId="18857"/>
    <cellStyle name="Comma 3 3 2 2 4 3 7" xfId="41667"/>
    <cellStyle name="Comma 3 3 2 2 4 4" xfId="18858"/>
    <cellStyle name="Comma 3 3 2 2 4 4 2" xfId="18859"/>
    <cellStyle name="Comma 3 3 2 2 4 4 2 2" xfId="18860"/>
    <cellStyle name="Comma 3 3 2 2 4 4 3" xfId="18861"/>
    <cellStyle name="Comma 3 3 2 2 4 4 4" xfId="18862"/>
    <cellStyle name="Comma 3 3 2 2 4 4 5" xfId="18863"/>
    <cellStyle name="Comma 3 3 2 2 4 4 6" xfId="41668"/>
    <cellStyle name="Comma 3 3 2 2 4 5" xfId="18864"/>
    <cellStyle name="Comma 3 3 2 2 4 5 2" xfId="18865"/>
    <cellStyle name="Comma 3 3 2 2 4 6" xfId="18866"/>
    <cellStyle name="Comma 3 3 2 2 4 6 2" xfId="18867"/>
    <cellStyle name="Comma 3 3 2 2 4 7" xfId="18868"/>
    <cellStyle name="Comma 3 3 2 2 4 8" xfId="18869"/>
    <cellStyle name="Comma 3 3 2 2 4 9" xfId="18870"/>
    <cellStyle name="Comma 3 3 2 2 5" xfId="18871"/>
    <cellStyle name="Comma 3 3 2 2 5 2" xfId="18872"/>
    <cellStyle name="Comma 3 3 2 2 5 2 2" xfId="18873"/>
    <cellStyle name="Comma 3 3 2 2 5 2 2 2" xfId="18874"/>
    <cellStyle name="Comma 3 3 2 2 5 2 2 2 2" xfId="18875"/>
    <cellStyle name="Comma 3 3 2 2 5 2 2 2 2 2" xfId="18876"/>
    <cellStyle name="Comma 3 3 2 2 5 2 2 2 3" xfId="18877"/>
    <cellStyle name="Comma 3 3 2 2 5 2 2 2 4" xfId="18878"/>
    <cellStyle name="Comma 3 3 2 2 5 2 2 2 5" xfId="18879"/>
    <cellStyle name="Comma 3 3 2 2 5 2 2 2 6" xfId="41669"/>
    <cellStyle name="Comma 3 3 2 2 5 2 2 3" xfId="18880"/>
    <cellStyle name="Comma 3 3 2 2 5 2 2 3 2" xfId="18881"/>
    <cellStyle name="Comma 3 3 2 2 5 2 2 4" xfId="18882"/>
    <cellStyle name="Comma 3 3 2 2 5 2 2 5" xfId="18883"/>
    <cellStyle name="Comma 3 3 2 2 5 2 2 6" xfId="18884"/>
    <cellStyle name="Comma 3 3 2 2 5 2 2 7" xfId="41670"/>
    <cellStyle name="Comma 3 3 2 2 5 2 3" xfId="18885"/>
    <cellStyle name="Comma 3 3 2 2 5 2 3 2" xfId="18886"/>
    <cellStyle name="Comma 3 3 2 2 5 2 3 2 2" xfId="18887"/>
    <cellStyle name="Comma 3 3 2 2 5 2 3 3" xfId="18888"/>
    <cellStyle name="Comma 3 3 2 2 5 2 3 4" xfId="18889"/>
    <cellStyle name="Comma 3 3 2 2 5 2 3 5" xfId="18890"/>
    <cellStyle name="Comma 3 3 2 2 5 2 3 6" xfId="41671"/>
    <cellStyle name="Comma 3 3 2 2 5 2 4" xfId="18891"/>
    <cellStyle name="Comma 3 3 2 2 5 2 4 2" xfId="18892"/>
    <cellStyle name="Comma 3 3 2 2 5 2 5" xfId="18893"/>
    <cellStyle name="Comma 3 3 2 2 5 2 6" xfId="18894"/>
    <cellStyle name="Comma 3 3 2 2 5 2 7" xfId="18895"/>
    <cellStyle name="Comma 3 3 2 2 5 2 8" xfId="41672"/>
    <cellStyle name="Comma 3 3 2 2 5 3" xfId="18896"/>
    <cellStyle name="Comma 3 3 2 2 5 3 2" xfId="18897"/>
    <cellStyle name="Comma 3 3 2 2 5 3 2 2" xfId="18898"/>
    <cellStyle name="Comma 3 3 2 2 5 3 2 2 2" xfId="18899"/>
    <cellStyle name="Comma 3 3 2 2 5 3 2 3" xfId="18900"/>
    <cellStyle name="Comma 3 3 2 2 5 3 2 4" xfId="18901"/>
    <cellStyle name="Comma 3 3 2 2 5 3 2 5" xfId="18902"/>
    <cellStyle name="Comma 3 3 2 2 5 3 2 6" xfId="41673"/>
    <cellStyle name="Comma 3 3 2 2 5 3 3" xfId="18903"/>
    <cellStyle name="Comma 3 3 2 2 5 3 3 2" xfId="18904"/>
    <cellStyle name="Comma 3 3 2 2 5 3 4" xfId="18905"/>
    <cellStyle name="Comma 3 3 2 2 5 3 5" xfId="18906"/>
    <cellStyle name="Comma 3 3 2 2 5 3 6" xfId="18907"/>
    <cellStyle name="Comma 3 3 2 2 5 3 7" xfId="41674"/>
    <cellStyle name="Comma 3 3 2 2 5 4" xfId="18908"/>
    <cellStyle name="Comma 3 3 2 2 5 4 2" xfId="18909"/>
    <cellStyle name="Comma 3 3 2 2 5 4 2 2" xfId="18910"/>
    <cellStyle name="Comma 3 3 2 2 5 4 3" xfId="18911"/>
    <cellStyle name="Comma 3 3 2 2 5 4 4" xfId="18912"/>
    <cellStyle name="Comma 3 3 2 2 5 4 5" xfId="18913"/>
    <cellStyle name="Comma 3 3 2 2 5 4 6" xfId="41675"/>
    <cellStyle name="Comma 3 3 2 2 5 5" xfId="18914"/>
    <cellStyle name="Comma 3 3 2 2 5 5 2" xfId="18915"/>
    <cellStyle name="Comma 3 3 2 2 5 6" xfId="18916"/>
    <cellStyle name="Comma 3 3 2 2 5 7" xfId="18917"/>
    <cellStyle name="Comma 3 3 2 2 5 8" xfId="18918"/>
    <cellStyle name="Comma 3 3 2 2 5 9" xfId="18919"/>
    <cellStyle name="Comma 3 3 2 2 6" xfId="18920"/>
    <cellStyle name="Comma 3 3 2 2 6 2" xfId="18921"/>
    <cellStyle name="Comma 3 3 2 2 6 2 2" xfId="18922"/>
    <cellStyle name="Comma 3 3 2 2 6 2 2 2" xfId="18923"/>
    <cellStyle name="Comma 3 3 2 2 6 2 2 2 2" xfId="18924"/>
    <cellStyle name="Comma 3 3 2 2 6 2 2 3" xfId="18925"/>
    <cellStyle name="Comma 3 3 2 2 6 2 2 4" xfId="18926"/>
    <cellStyle name="Comma 3 3 2 2 6 2 2 5" xfId="18927"/>
    <cellStyle name="Comma 3 3 2 2 6 2 2 6" xfId="41676"/>
    <cellStyle name="Comma 3 3 2 2 6 2 3" xfId="18928"/>
    <cellStyle name="Comma 3 3 2 2 6 2 3 2" xfId="18929"/>
    <cellStyle name="Comma 3 3 2 2 6 2 4" xfId="18930"/>
    <cellStyle name="Comma 3 3 2 2 6 2 5" xfId="18931"/>
    <cellStyle name="Comma 3 3 2 2 6 2 6" xfId="18932"/>
    <cellStyle name="Comma 3 3 2 2 6 2 7" xfId="41677"/>
    <cellStyle name="Comma 3 3 2 2 6 3" xfId="18933"/>
    <cellStyle name="Comma 3 3 2 2 6 3 2" xfId="18934"/>
    <cellStyle name="Comma 3 3 2 2 6 3 2 2" xfId="18935"/>
    <cellStyle name="Comma 3 3 2 2 6 3 3" xfId="18936"/>
    <cellStyle name="Comma 3 3 2 2 6 3 4" xfId="18937"/>
    <cellStyle name="Comma 3 3 2 2 6 3 5" xfId="18938"/>
    <cellStyle name="Comma 3 3 2 2 6 3 6" xfId="41678"/>
    <cellStyle name="Comma 3 3 2 2 6 4" xfId="18939"/>
    <cellStyle name="Comma 3 3 2 2 6 4 2" xfId="18940"/>
    <cellStyle name="Comma 3 3 2 2 6 5" xfId="18941"/>
    <cellStyle name="Comma 3 3 2 2 6 6" xfId="18942"/>
    <cellStyle name="Comma 3 3 2 2 6 7" xfId="18943"/>
    <cellStyle name="Comma 3 3 2 2 6 8" xfId="41679"/>
    <cellStyle name="Comma 3 3 2 2 7" xfId="18944"/>
    <cellStyle name="Comma 3 3 2 2 7 2" xfId="18945"/>
    <cellStyle name="Comma 3 3 2 2 7 2 2" xfId="18946"/>
    <cellStyle name="Comma 3 3 2 2 7 2 2 2" xfId="18947"/>
    <cellStyle name="Comma 3 3 2 2 7 2 2 2 2" xfId="18948"/>
    <cellStyle name="Comma 3 3 2 2 7 2 2 3" xfId="18949"/>
    <cellStyle name="Comma 3 3 2 2 7 2 2 4" xfId="18950"/>
    <cellStyle name="Comma 3 3 2 2 7 2 2 5" xfId="18951"/>
    <cellStyle name="Comma 3 3 2 2 7 2 2 6" xfId="41680"/>
    <cellStyle name="Comma 3 3 2 2 7 2 3" xfId="18952"/>
    <cellStyle name="Comma 3 3 2 2 7 2 3 2" xfId="18953"/>
    <cellStyle name="Comma 3 3 2 2 7 2 4" xfId="18954"/>
    <cellStyle name="Comma 3 3 2 2 7 2 5" xfId="18955"/>
    <cellStyle name="Comma 3 3 2 2 7 2 6" xfId="18956"/>
    <cellStyle name="Comma 3 3 2 2 7 2 7" xfId="41681"/>
    <cellStyle name="Comma 3 3 2 2 7 3" xfId="18957"/>
    <cellStyle name="Comma 3 3 2 2 7 3 2" xfId="18958"/>
    <cellStyle name="Comma 3 3 2 2 7 3 2 2" xfId="18959"/>
    <cellStyle name="Comma 3 3 2 2 7 3 3" xfId="18960"/>
    <cellStyle name="Comma 3 3 2 2 7 3 4" xfId="18961"/>
    <cellStyle name="Comma 3 3 2 2 7 3 5" xfId="18962"/>
    <cellStyle name="Comma 3 3 2 2 7 3 6" xfId="41682"/>
    <cellStyle name="Comma 3 3 2 2 7 4" xfId="18963"/>
    <cellStyle name="Comma 3 3 2 2 7 4 2" xfId="18964"/>
    <cellStyle name="Comma 3 3 2 2 7 5" xfId="18965"/>
    <cellStyle name="Comma 3 3 2 2 7 6" xfId="18966"/>
    <cellStyle name="Comma 3 3 2 2 7 7" xfId="18967"/>
    <cellStyle name="Comma 3 3 2 2 7 8" xfId="41683"/>
    <cellStyle name="Comma 3 3 2 2 8" xfId="18968"/>
    <cellStyle name="Comma 3 3 2 2 8 2" xfId="18969"/>
    <cellStyle name="Comma 3 3 2 2 8 2 2" xfId="18970"/>
    <cellStyle name="Comma 3 3 2 2 8 2 2 2" xfId="18971"/>
    <cellStyle name="Comma 3 3 2 2 8 2 3" xfId="18972"/>
    <cellStyle name="Comma 3 3 2 2 8 2 4" xfId="18973"/>
    <cellStyle name="Comma 3 3 2 2 8 2 5" xfId="18974"/>
    <cellStyle name="Comma 3 3 2 2 8 2 6" xfId="41684"/>
    <cellStyle name="Comma 3 3 2 2 8 3" xfId="18975"/>
    <cellStyle name="Comma 3 3 2 2 8 3 2" xfId="18976"/>
    <cellStyle name="Comma 3 3 2 2 8 4" xfId="18977"/>
    <cellStyle name="Comma 3 3 2 2 8 5" xfId="18978"/>
    <cellStyle name="Comma 3 3 2 2 8 6" xfId="18979"/>
    <cellStyle name="Comma 3 3 2 2 8 7" xfId="41685"/>
    <cellStyle name="Comma 3 3 2 2 9" xfId="18980"/>
    <cellStyle name="Comma 3 3 2 2 9 2" xfId="18981"/>
    <cellStyle name="Comma 3 3 2 2 9 2 2" xfId="18982"/>
    <cellStyle name="Comma 3 3 2 2 9 2 2 2" xfId="18983"/>
    <cellStyle name="Comma 3 3 2 2 9 2 3" xfId="18984"/>
    <cellStyle name="Comma 3 3 2 2 9 2 4" xfId="18985"/>
    <cellStyle name="Comma 3 3 2 2 9 2 5" xfId="18986"/>
    <cellStyle name="Comma 3 3 2 2 9 2 6" xfId="41686"/>
    <cellStyle name="Comma 3 3 2 2 9 3" xfId="18987"/>
    <cellStyle name="Comma 3 3 2 2 9 3 2" xfId="18988"/>
    <cellStyle name="Comma 3 3 2 2 9 4" xfId="18989"/>
    <cellStyle name="Comma 3 3 2 2 9 5" xfId="18990"/>
    <cellStyle name="Comma 3 3 2 2 9 6" xfId="18991"/>
    <cellStyle name="Comma 3 3 2 2 9 7" xfId="41687"/>
    <cellStyle name="Comma 3 3 2 20" xfId="18992"/>
    <cellStyle name="Comma 3 3 2 3" xfId="18993"/>
    <cellStyle name="Comma 3 3 2 3 10" xfId="18994"/>
    <cellStyle name="Comma 3 3 2 3 10 2" xfId="18995"/>
    <cellStyle name="Comma 3 3 2 3 10 2 2" xfId="18996"/>
    <cellStyle name="Comma 3 3 2 3 10 2 2 2" xfId="18997"/>
    <cellStyle name="Comma 3 3 2 3 10 2 3" xfId="18998"/>
    <cellStyle name="Comma 3 3 2 3 10 2 4" xfId="18999"/>
    <cellStyle name="Comma 3 3 2 3 10 2 5" xfId="19000"/>
    <cellStyle name="Comma 3 3 2 3 10 2 6" xfId="41688"/>
    <cellStyle name="Comma 3 3 2 3 10 3" xfId="19001"/>
    <cellStyle name="Comma 3 3 2 3 10 3 2" xfId="19002"/>
    <cellStyle name="Comma 3 3 2 3 10 4" xfId="19003"/>
    <cellStyle name="Comma 3 3 2 3 10 5" xfId="19004"/>
    <cellStyle name="Comma 3 3 2 3 10 6" xfId="19005"/>
    <cellStyle name="Comma 3 3 2 3 10 7" xfId="41689"/>
    <cellStyle name="Comma 3 3 2 3 11" xfId="19006"/>
    <cellStyle name="Comma 3 3 2 3 11 2" xfId="19007"/>
    <cellStyle name="Comma 3 3 2 3 11 2 2" xfId="19008"/>
    <cellStyle name="Comma 3 3 2 3 11 3" xfId="19009"/>
    <cellStyle name="Comma 3 3 2 3 11 4" xfId="19010"/>
    <cellStyle name="Comma 3 3 2 3 11 5" xfId="19011"/>
    <cellStyle name="Comma 3 3 2 3 11 6" xfId="41690"/>
    <cellStyle name="Comma 3 3 2 3 12" xfId="19012"/>
    <cellStyle name="Comma 3 3 2 3 12 2" xfId="19013"/>
    <cellStyle name="Comma 3 3 2 3 12 2 2" xfId="19014"/>
    <cellStyle name="Comma 3 3 2 3 12 3" xfId="19015"/>
    <cellStyle name="Comma 3 3 2 3 12 4" xfId="19016"/>
    <cellStyle name="Comma 3 3 2 3 12 5" xfId="19017"/>
    <cellStyle name="Comma 3 3 2 3 12 6" xfId="41691"/>
    <cellStyle name="Comma 3 3 2 3 13" xfId="19018"/>
    <cellStyle name="Comma 3 3 2 3 13 2" xfId="19019"/>
    <cellStyle name="Comma 3 3 2 3 13 2 2" xfId="19020"/>
    <cellStyle name="Comma 3 3 2 3 13 3" xfId="19021"/>
    <cellStyle name="Comma 3 3 2 3 13 4" xfId="19022"/>
    <cellStyle name="Comma 3 3 2 3 13 5" xfId="19023"/>
    <cellStyle name="Comma 3 3 2 3 13 6" xfId="41692"/>
    <cellStyle name="Comma 3 3 2 3 14" xfId="19024"/>
    <cellStyle name="Comma 3 3 2 3 14 2" xfId="19025"/>
    <cellStyle name="Comma 3 3 2 3 15" xfId="19026"/>
    <cellStyle name="Comma 3 3 2 3 15 2" xfId="19027"/>
    <cellStyle name="Comma 3 3 2 3 16" xfId="19028"/>
    <cellStyle name="Comma 3 3 2 3 17" xfId="19029"/>
    <cellStyle name="Comma 3 3 2 3 18" xfId="19030"/>
    <cellStyle name="Comma 3 3 2 3 19" xfId="19031"/>
    <cellStyle name="Comma 3 3 2 3 2" xfId="19032"/>
    <cellStyle name="Comma 3 3 2 3 2 10" xfId="19033"/>
    <cellStyle name="Comma 3 3 2 3 2 11" xfId="19034"/>
    <cellStyle name="Comma 3 3 2 3 2 12" xfId="19035"/>
    <cellStyle name="Comma 3 3 2 3 2 2" xfId="19036"/>
    <cellStyle name="Comma 3 3 2 3 2 2 10" xfId="19037"/>
    <cellStyle name="Comma 3 3 2 3 2 2 11" xfId="19038"/>
    <cellStyle name="Comma 3 3 2 3 2 2 2" xfId="19039"/>
    <cellStyle name="Comma 3 3 2 3 2 2 2 10" xfId="19040"/>
    <cellStyle name="Comma 3 3 2 3 2 2 2 2" xfId="19041"/>
    <cellStyle name="Comma 3 3 2 3 2 2 2 2 2" xfId="19042"/>
    <cellStyle name="Comma 3 3 2 3 2 2 2 2 2 2" xfId="19043"/>
    <cellStyle name="Comma 3 3 2 3 2 2 2 2 2 2 2" xfId="19044"/>
    <cellStyle name="Comma 3 3 2 3 2 2 2 2 2 2 2 2" xfId="19045"/>
    <cellStyle name="Comma 3 3 2 3 2 2 2 2 2 2 3" xfId="19046"/>
    <cellStyle name="Comma 3 3 2 3 2 2 2 2 2 2 4" xfId="19047"/>
    <cellStyle name="Comma 3 3 2 3 2 2 2 2 2 2 5" xfId="19048"/>
    <cellStyle name="Comma 3 3 2 3 2 2 2 2 2 2 6" xfId="41693"/>
    <cellStyle name="Comma 3 3 2 3 2 2 2 2 2 3" xfId="19049"/>
    <cellStyle name="Comma 3 3 2 3 2 2 2 2 2 3 2" xfId="19050"/>
    <cellStyle name="Comma 3 3 2 3 2 2 2 2 2 4" xfId="19051"/>
    <cellStyle name="Comma 3 3 2 3 2 2 2 2 2 5" xfId="19052"/>
    <cellStyle name="Comma 3 3 2 3 2 2 2 2 2 6" xfId="19053"/>
    <cellStyle name="Comma 3 3 2 3 2 2 2 2 2 7" xfId="41694"/>
    <cellStyle name="Comma 3 3 2 3 2 2 2 2 3" xfId="19054"/>
    <cellStyle name="Comma 3 3 2 3 2 2 2 2 3 2" xfId="19055"/>
    <cellStyle name="Comma 3 3 2 3 2 2 2 2 3 2 2" xfId="19056"/>
    <cellStyle name="Comma 3 3 2 3 2 2 2 2 3 3" xfId="19057"/>
    <cellStyle name="Comma 3 3 2 3 2 2 2 2 3 4" xfId="19058"/>
    <cellStyle name="Comma 3 3 2 3 2 2 2 2 3 5" xfId="19059"/>
    <cellStyle name="Comma 3 3 2 3 2 2 2 2 3 6" xfId="41695"/>
    <cellStyle name="Comma 3 3 2 3 2 2 2 2 4" xfId="19060"/>
    <cellStyle name="Comma 3 3 2 3 2 2 2 2 4 2" xfId="19061"/>
    <cellStyle name="Comma 3 3 2 3 2 2 2 2 5" xfId="19062"/>
    <cellStyle name="Comma 3 3 2 3 2 2 2 2 6" xfId="19063"/>
    <cellStyle name="Comma 3 3 2 3 2 2 2 2 7" xfId="19064"/>
    <cellStyle name="Comma 3 3 2 3 2 2 2 2 8" xfId="41696"/>
    <cellStyle name="Comma 3 3 2 3 2 2 2 3" xfId="19065"/>
    <cellStyle name="Comma 3 3 2 3 2 2 2 3 2" xfId="19066"/>
    <cellStyle name="Comma 3 3 2 3 2 2 2 3 2 2" xfId="19067"/>
    <cellStyle name="Comma 3 3 2 3 2 2 2 3 2 2 2" xfId="19068"/>
    <cellStyle name="Comma 3 3 2 3 2 2 2 3 2 3" xfId="19069"/>
    <cellStyle name="Comma 3 3 2 3 2 2 2 3 2 4" xfId="19070"/>
    <cellStyle name="Comma 3 3 2 3 2 2 2 3 2 5" xfId="19071"/>
    <cellStyle name="Comma 3 3 2 3 2 2 2 3 2 6" xfId="41697"/>
    <cellStyle name="Comma 3 3 2 3 2 2 2 3 3" xfId="19072"/>
    <cellStyle name="Comma 3 3 2 3 2 2 2 3 3 2" xfId="19073"/>
    <cellStyle name="Comma 3 3 2 3 2 2 2 3 4" xfId="19074"/>
    <cellStyle name="Comma 3 3 2 3 2 2 2 3 5" xfId="19075"/>
    <cellStyle name="Comma 3 3 2 3 2 2 2 3 6" xfId="19076"/>
    <cellStyle name="Comma 3 3 2 3 2 2 2 3 7" xfId="41698"/>
    <cellStyle name="Comma 3 3 2 3 2 2 2 4" xfId="19077"/>
    <cellStyle name="Comma 3 3 2 3 2 2 2 4 2" xfId="19078"/>
    <cellStyle name="Comma 3 3 2 3 2 2 2 4 2 2" xfId="19079"/>
    <cellStyle name="Comma 3 3 2 3 2 2 2 4 3" xfId="19080"/>
    <cellStyle name="Comma 3 3 2 3 2 2 2 4 4" xfId="19081"/>
    <cellStyle name="Comma 3 3 2 3 2 2 2 4 5" xfId="19082"/>
    <cellStyle name="Comma 3 3 2 3 2 2 2 4 6" xfId="41699"/>
    <cellStyle name="Comma 3 3 2 3 2 2 2 5" xfId="19083"/>
    <cellStyle name="Comma 3 3 2 3 2 2 2 5 2" xfId="19084"/>
    <cellStyle name="Comma 3 3 2 3 2 2 2 6" xfId="19085"/>
    <cellStyle name="Comma 3 3 2 3 2 2 2 6 2" xfId="19086"/>
    <cellStyle name="Comma 3 3 2 3 2 2 2 7" xfId="19087"/>
    <cellStyle name="Comma 3 3 2 3 2 2 2 8" xfId="19088"/>
    <cellStyle name="Comma 3 3 2 3 2 2 2 9" xfId="19089"/>
    <cellStyle name="Comma 3 3 2 3 2 2 3" xfId="19090"/>
    <cellStyle name="Comma 3 3 2 3 2 2 3 2" xfId="19091"/>
    <cellStyle name="Comma 3 3 2 3 2 2 3 2 2" xfId="19092"/>
    <cellStyle name="Comma 3 3 2 3 2 2 3 2 2 2" xfId="19093"/>
    <cellStyle name="Comma 3 3 2 3 2 2 3 2 2 2 2" xfId="19094"/>
    <cellStyle name="Comma 3 3 2 3 2 2 3 2 2 3" xfId="19095"/>
    <cellStyle name="Comma 3 3 2 3 2 2 3 2 2 4" xfId="19096"/>
    <cellStyle name="Comma 3 3 2 3 2 2 3 2 2 5" xfId="19097"/>
    <cellStyle name="Comma 3 3 2 3 2 2 3 2 2 6" xfId="41700"/>
    <cellStyle name="Comma 3 3 2 3 2 2 3 2 3" xfId="19098"/>
    <cellStyle name="Comma 3 3 2 3 2 2 3 2 3 2" xfId="19099"/>
    <cellStyle name="Comma 3 3 2 3 2 2 3 2 4" xfId="19100"/>
    <cellStyle name="Comma 3 3 2 3 2 2 3 2 5" xfId="19101"/>
    <cellStyle name="Comma 3 3 2 3 2 2 3 2 6" xfId="19102"/>
    <cellStyle name="Comma 3 3 2 3 2 2 3 2 7" xfId="41701"/>
    <cellStyle name="Comma 3 3 2 3 2 2 3 3" xfId="19103"/>
    <cellStyle name="Comma 3 3 2 3 2 2 3 3 2" xfId="19104"/>
    <cellStyle name="Comma 3 3 2 3 2 2 3 3 2 2" xfId="19105"/>
    <cellStyle name="Comma 3 3 2 3 2 2 3 3 3" xfId="19106"/>
    <cellStyle name="Comma 3 3 2 3 2 2 3 3 4" xfId="19107"/>
    <cellStyle name="Comma 3 3 2 3 2 2 3 3 5" xfId="19108"/>
    <cellStyle name="Comma 3 3 2 3 2 2 3 3 6" xfId="41702"/>
    <cellStyle name="Comma 3 3 2 3 2 2 3 4" xfId="19109"/>
    <cellStyle name="Comma 3 3 2 3 2 2 3 4 2" xfId="19110"/>
    <cellStyle name="Comma 3 3 2 3 2 2 3 5" xfId="19111"/>
    <cellStyle name="Comma 3 3 2 3 2 2 3 6" xfId="19112"/>
    <cellStyle name="Comma 3 3 2 3 2 2 3 7" xfId="19113"/>
    <cellStyle name="Comma 3 3 2 3 2 2 3 8" xfId="41703"/>
    <cellStyle name="Comma 3 3 2 3 2 2 4" xfId="19114"/>
    <cellStyle name="Comma 3 3 2 3 2 2 4 2" xfId="19115"/>
    <cellStyle name="Comma 3 3 2 3 2 2 4 2 2" xfId="19116"/>
    <cellStyle name="Comma 3 3 2 3 2 2 4 2 2 2" xfId="19117"/>
    <cellStyle name="Comma 3 3 2 3 2 2 4 2 3" xfId="19118"/>
    <cellStyle name="Comma 3 3 2 3 2 2 4 2 4" xfId="19119"/>
    <cellStyle name="Comma 3 3 2 3 2 2 4 2 5" xfId="19120"/>
    <cellStyle name="Comma 3 3 2 3 2 2 4 2 6" xfId="41704"/>
    <cellStyle name="Comma 3 3 2 3 2 2 4 3" xfId="19121"/>
    <cellStyle name="Comma 3 3 2 3 2 2 4 3 2" xfId="19122"/>
    <cellStyle name="Comma 3 3 2 3 2 2 4 4" xfId="19123"/>
    <cellStyle name="Comma 3 3 2 3 2 2 4 5" xfId="19124"/>
    <cellStyle name="Comma 3 3 2 3 2 2 4 6" xfId="19125"/>
    <cellStyle name="Comma 3 3 2 3 2 2 4 7" xfId="41705"/>
    <cellStyle name="Comma 3 3 2 3 2 2 5" xfId="19126"/>
    <cellStyle name="Comma 3 3 2 3 2 2 5 2" xfId="19127"/>
    <cellStyle name="Comma 3 3 2 3 2 2 5 2 2" xfId="19128"/>
    <cellStyle name="Comma 3 3 2 3 2 2 5 3" xfId="19129"/>
    <cellStyle name="Comma 3 3 2 3 2 2 5 4" xfId="19130"/>
    <cellStyle name="Comma 3 3 2 3 2 2 5 5" xfId="19131"/>
    <cellStyle name="Comma 3 3 2 3 2 2 5 6" xfId="41706"/>
    <cellStyle name="Comma 3 3 2 3 2 2 6" xfId="19132"/>
    <cellStyle name="Comma 3 3 2 3 2 2 6 2" xfId="19133"/>
    <cellStyle name="Comma 3 3 2 3 2 2 7" xfId="19134"/>
    <cellStyle name="Comma 3 3 2 3 2 2 7 2" xfId="19135"/>
    <cellStyle name="Comma 3 3 2 3 2 2 8" xfId="19136"/>
    <cellStyle name="Comma 3 3 2 3 2 2 9" xfId="19137"/>
    <cellStyle name="Comma 3 3 2 3 2 3" xfId="19138"/>
    <cellStyle name="Comma 3 3 2 3 2 3 10" xfId="19139"/>
    <cellStyle name="Comma 3 3 2 3 2 3 2" xfId="19140"/>
    <cellStyle name="Comma 3 3 2 3 2 3 2 2" xfId="19141"/>
    <cellStyle name="Comma 3 3 2 3 2 3 2 2 2" xfId="19142"/>
    <cellStyle name="Comma 3 3 2 3 2 3 2 2 2 2" xfId="19143"/>
    <cellStyle name="Comma 3 3 2 3 2 3 2 2 2 2 2" xfId="19144"/>
    <cellStyle name="Comma 3 3 2 3 2 3 2 2 2 3" xfId="19145"/>
    <cellStyle name="Comma 3 3 2 3 2 3 2 2 2 4" xfId="19146"/>
    <cellStyle name="Comma 3 3 2 3 2 3 2 2 2 5" xfId="19147"/>
    <cellStyle name="Comma 3 3 2 3 2 3 2 2 2 6" xfId="41707"/>
    <cellStyle name="Comma 3 3 2 3 2 3 2 2 3" xfId="19148"/>
    <cellStyle name="Comma 3 3 2 3 2 3 2 2 3 2" xfId="19149"/>
    <cellStyle name="Comma 3 3 2 3 2 3 2 2 4" xfId="19150"/>
    <cellStyle name="Comma 3 3 2 3 2 3 2 2 5" xfId="19151"/>
    <cellStyle name="Comma 3 3 2 3 2 3 2 2 6" xfId="19152"/>
    <cellStyle name="Comma 3 3 2 3 2 3 2 2 7" xfId="41708"/>
    <cellStyle name="Comma 3 3 2 3 2 3 2 3" xfId="19153"/>
    <cellStyle name="Comma 3 3 2 3 2 3 2 3 2" xfId="19154"/>
    <cellStyle name="Comma 3 3 2 3 2 3 2 3 2 2" xfId="19155"/>
    <cellStyle name="Comma 3 3 2 3 2 3 2 3 3" xfId="19156"/>
    <cellStyle name="Comma 3 3 2 3 2 3 2 3 4" xfId="19157"/>
    <cellStyle name="Comma 3 3 2 3 2 3 2 3 5" xfId="19158"/>
    <cellStyle name="Comma 3 3 2 3 2 3 2 3 6" xfId="41709"/>
    <cellStyle name="Comma 3 3 2 3 2 3 2 4" xfId="19159"/>
    <cellStyle name="Comma 3 3 2 3 2 3 2 4 2" xfId="19160"/>
    <cellStyle name="Comma 3 3 2 3 2 3 2 5" xfId="19161"/>
    <cellStyle name="Comma 3 3 2 3 2 3 2 6" xfId="19162"/>
    <cellStyle name="Comma 3 3 2 3 2 3 2 7" xfId="19163"/>
    <cellStyle name="Comma 3 3 2 3 2 3 2 8" xfId="41710"/>
    <cellStyle name="Comma 3 3 2 3 2 3 3" xfId="19164"/>
    <cellStyle name="Comma 3 3 2 3 2 3 3 2" xfId="19165"/>
    <cellStyle name="Comma 3 3 2 3 2 3 3 2 2" xfId="19166"/>
    <cellStyle name="Comma 3 3 2 3 2 3 3 2 2 2" xfId="19167"/>
    <cellStyle name="Comma 3 3 2 3 2 3 3 2 3" xfId="19168"/>
    <cellStyle name="Comma 3 3 2 3 2 3 3 2 4" xfId="19169"/>
    <cellStyle name="Comma 3 3 2 3 2 3 3 2 5" xfId="19170"/>
    <cellStyle name="Comma 3 3 2 3 2 3 3 2 6" xfId="41711"/>
    <cellStyle name="Comma 3 3 2 3 2 3 3 3" xfId="19171"/>
    <cellStyle name="Comma 3 3 2 3 2 3 3 3 2" xfId="19172"/>
    <cellStyle name="Comma 3 3 2 3 2 3 3 4" xfId="19173"/>
    <cellStyle name="Comma 3 3 2 3 2 3 3 5" xfId="19174"/>
    <cellStyle name="Comma 3 3 2 3 2 3 3 6" xfId="19175"/>
    <cellStyle name="Comma 3 3 2 3 2 3 3 7" xfId="41712"/>
    <cellStyle name="Comma 3 3 2 3 2 3 4" xfId="19176"/>
    <cellStyle name="Comma 3 3 2 3 2 3 4 2" xfId="19177"/>
    <cellStyle name="Comma 3 3 2 3 2 3 4 2 2" xfId="19178"/>
    <cellStyle name="Comma 3 3 2 3 2 3 4 3" xfId="19179"/>
    <cellStyle name="Comma 3 3 2 3 2 3 4 4" xfId="19180"/>
    <cellStyle name="Comma 3 3 2 3 2 3 4 5" xfId="19181"/>
    <cellStyle name="Comma 3 3 2 3 2 3 4 6" xfId="41713"/>
    <cellStyle name="Comma 3 3 2 3 2 3 5" xfId="19182"/>
    <cellStyle name="Comma 3 3 2 3 2 3 5 2" xfId="19183"/>
    <cellStyle name="Comma 3 3 2 3 2 3 6" xfId="19184"/>
    <cellStyle name="Comma 3 3 2 3 2 3 6 2" xfId="19185"/>
    <cellStyle name="Comma 3 3 2 3 2 3 7" xfId="19186"/>
    <cellStyle name="Comma 3 3 2 3 2 3 8" xfId="19187"/>
    <cellStyle name="Comma 3 3 2 3 2 3 9" xfId="19188"/>
    <cellStyle name="Comma 3 3 2 3 2 4" xfId="19189"/>
    <cellStyle name="Comma 3 3 2 3 2 4 2" xfId="19190"/>
    <cellStyle name="Comma 3 3 2 3 2 4 2 2" xfId="19191"/>
    <cellStyle name="Comma 3 3 2 3 2 4 2 2 2" xfId="19192"/>
    <cellStyle name="Comma 3 3 2 3 2 4 2 2 2 2" xfId="19193"/>
    <cellStyle name="Comma 3 3 2 3 2 4 2 2 3" xfId="19194"/>
    <cellStyle name="Comma 3 3 2 3 2 4 2 2 4" xfId="19195"/>
    <cellStyle name="Comma 3 3 2 3 2 4 2 2 5" xfId="19196"/>
    <cellStyle name="Comma 3 3 2 3 2 4 2 2 6" xfId="41714"/>
    <cellStyle name="Comma 3 3 2 3 2 4 2 3" xfId="19197"/>
    <cellStyle name="Comma 3 3 2 3 2 4 2 3 2" xfId="19198"/>
    <cellStyle name="Comma 3 3 2 3 2 4 2 4" xfId="19199"/>
    <cellStyle name="Comma 3 3 2 3 2 4 2 5" xfId="19200"/>
    <cellStyle name="Comma 3 3 2 3 2 4 2 6" xfId="19201"/>
    <cellStyle name="Comma 3 3 2 3 2 4 2 7" xfId="41715"/>
    <cellStyle name="Comma 3 3 2 3 2 4 3" xfId="19202"/>
    <cellStyle name="Comma 3 3 2 3 2 4 3 2" xfId="19203"/>
    <cellStyle name="Comma 3 3 2 3 2 4 3 2 2" xfId="19204"/>
    <cellStyle name="Comma 3 3 2 3 2 4 3 3" xfId="19205"/>
    <cellStyle name="Comma 3 3 2 3 2 4 3 4" xfId="19206"/>
    <cellStyle name="Comma 3 3 2 3 2 4 3 5" xfId="19207"/>
    <cellStyle name="Comma 3 3 2 3 2 4 3 6" xfId="41716"/>
    <cellStyle name="Comma 3 3 2 3 2 4 4" xfId="19208"/>
    <cellStyle name="Comma 3 3 2 3 2 4 4 2" xfId="19209"/>
    <cellStyle name="Comma 3 3 2 3 2 4 5" xfId="19210"/>
    <cellStyle name="Comma 3 3 2 3 2 4 6" xfId="19211"/>
    <cellStyle name="Comma 3 3 2 3 2 4 7" xfId="19212"/>
    <cellStyle name="Comma 3 3 2 3 2 4 8" xfId="41717"/>
    <cellStyle name="Comma 3 3 2 3 2 5" xfId="19213"/>
    <cellStyle name="Comma 3 3 2 3 2 5 2" xfId="19214"/>
    <cellStyle name="Comma 3 3 2 3 2 5 2 2" xfId="19215"/>
    <cellStyle name="Comma 3 3 2 3 2 5 2 2 2" xfId="19216"/>
    <cellStyle name="Comma 3 3 2 3 2 5 2 3" xfId="19217"/>
    <cellStyle name="Comma 3 3 2 3 2 5 2 4" xfId="19218"/>
    <cellStyle name="Comma 3 3 2 3 2 5 2 5" xfId="19219"/>
    <cellStyle name="Comma 3 3 2 3 2 5 2 6" xfId="41718"/>
    <cellStyle name="Comma 3 3 2 3 2 5 3" xfId="19220"/>
    <cellStyle name="Comma 3 3 2 3 2 5 3 2" xfId="19221"/>
    <cellStyle name="Comma 3 3 2 3 2 5 4" xfId="19222"/>
    <cellStyle name="Comma 3 3 2 3 2 5 5" xfId="19223"/>
    <cellStyle name="Comma 3 3 2 3 2 5 6" xfId="19224"/>
    <cellStyle name="Comma 3 3 2 3 2 5 7" xfId="41719"/>
    <cellStyle name="Comma 3 3 2 3 2 6" xfId="19225"/>
    <cellStyle name="Comma 3 3 2 3 2 6 2" xfId="19226"/>
    <cellStyle name="Comma 3 3 2 3 2 6 2 2" xfId="19227"/>
    <cellStyle name="Comma 3 3 2 3 2 6 3" xfId="19228"/>
    <cellStyle name="Comma 3 3 2 3 2 6 4" xfId="19229"/>
    <cellStyle name="Comma 3 3 2 3 2 6 5" xfId="19230"/>
    <cellStyle name="Comma 3 3 2 3 2 6 6" xfId="41720"/>
    <cellStyle name="Comma 3 3 2 3 2 7" xfId="19231"/>
    <cellStyle name="Comma 3 3 2 3 2 7 2" xfId="19232"/>
    <cellStyle name="Comma 3 3 2 3 2 8" xfId="19233"/>
    <cellStyle name="Comma 3 3 2 3 2 8 2" xfId="19234"/>
    <cellStyle name="Comma 3 3 2 3 2 9" xfId="19235"/>
    <cellStyle name="Comma 3 3 2 3 3" xfId="19236"/>
    <cellStyle name="Comma 3 3 2 3 3 10" xfId="19237"/>
    <cellStyle name="Comma 3 3 2 3 3 11" xfId="19238"/>
    <cellStyle name="Comma 3 3 2 3 3 12" xfId="19239"/>
    <cellStyle name="Comma 3 3 2 3 3 13" xfId="19240"/>
    <cellStyle name="Comma 3 3 2 3 3 2" xfId="19241"/>
    <cellStyle name="Comma 3 3 2 3 3 2 10" xfId="19242"/>
    <cellStyle name="Comma 3 3 2 3 3 2 11" xfId="19243"/>
    <cellStyle name="Comma 3 3 2 3 3 2 2" xfId="19244"/>
    <cellStyle name="Comma 3 3 2 3 3 2 2 10" xfId="19245"/>
    <cellStyle name="Comma 3 3 2 3 3 2 2 2" xfId="19246"/>
    <cellStyle name="Comma 3 3 2 3 3 2 2 2 2" xfId="19247"/>
    <cellStyle name="Comma 3 3 2 3 3 2 2 2 2 2" xfId="19248"/>
    <cellStyle name="Comma 3 3 2 3 3 2 2 2 2 2 2" xfId="19249"/>
    <cellStyle name="Comma 3 3 2 3 3 2 2 2 2 2 2 2" xfId="19250"/>
    <cellStyle name="Comma 3 3 2 3 3 2 2 2 2 2 3" xfId="19251"/>
    <cellStyle name="Comma 3 3 2 3 3 2 2 2 2 2 4" xfId="19252"/>
    <cellStyle name="Comma 3 3 2 3 3 2 2 2 2 2 5" xfId="19253"/>
    <cellStyle name="Comma 3 3 2 3 3 2 2 2 2 2 6" xfId="41721"/>
    <cellStyle name="Comma 3 3 2 3 3 2 2 2 2 3" xfId="19254"/>
    <cellStyle name="Comma 3 3 2 3 3 2 2 2 2 3 2" xfId="19255"/>
    <cellStyle name="Comma 3 3 2 3 3 2 2 2 2 4" xfId="19256"/>
    <cellStyle name="Comma 3 3 2 3 3 2 2 2 2 5" xfId="19257"/>
    <cellStyle name="Comma 3 3 2 3 3 2 2 2 2 6" xfId="19258"/>
    <cellStyle name="Comma 3 3 2 3 3 2 2 2 2 7" xfId="41722"/>
    <cellStyle name="Comma 3 3 2 3 3 2 2 2 3" xfId="19259"/>
    <cellStyle name="Comma 3 3 2 3 3 2 2 2 3 2" xfId="19260"/>
    <cellStyle name="Comma 3 3 2 3 3 2 2 2 3 2 2" xfId="19261"/>
    <cellStyle name="Comma 3 3 2 3 3 2 2 2 3 3" xfId="19262"/>
    <cellStyle name="Comma 3 3 2 3 3 2 2 2 3 4" xfId="19263"/>
    <cellStyle name="Comma 3 3 2 3 3 2 2 2 3 5" xfId="19264"/>
    <cellStyle name="Comma 3 3 2 3 3 2 2 2 3 6" xfId="41723"/>
    <cellStyle name="Comma 3 3 2 3 3 2 2 2 4" xfId="19265"/>
    <cellStyle name="Comma 3 3 2 3 3 2 2 2 4 2" xfId="19266"/>
    <cellStyle name="Comma 3 3 2 3 3 2 2 2 5" xfId="19267"/>
    <cellStyle name="Comma 3 3 2 3 3 2 2 2 6" xfId="19268"/>
    <cellStyle name="Comma 3 3 2 3 3 2 2 2 7" xfId="19269"/>
    <cellStyle name="Comma 3 3 2 3 3 2 2 2 8" xfId="41724"/>
    <cellStyle name="Comma 3 3 2 3 3 2 2 3" xfId="19270"/>
    <cellStyle name="Comma 3 3 2 3 3 2 2 3 2" xfId="19271"/>
    <cellStyle name="Comma 3 3 2 3 3 2 2 3 2 2" xfId="19272"/>
    <cellStyle name="Comma 3 3 2 3 3 2 2 3 2 2 2" xfId="19273"/>
    <cellStyle name="Comma 3 3 2 3 3 2 2 3 2 3" xfId="19274"/>
    <cellStyle name="Comma 3 3 2 3 3 2 2 3 2 4" xfId="19275"/>
    <cellStyle name="Comma 3 3 2 3 3 2 2 3 2 5" xfId="19276"/>
    <cellStyle name="Comma 3 3 2 3 3 2 2 3 2 6" xfId="41725"/>
    <cellStyle name="Comma 3 3 2 3 3 2 2 3 3" xfId="19277"/>
    <cellStyle name="Comma 3 3 2 3 3 2 2 3 3 2" xfId="19278"/>
    <cellStyle name="Comma 3 3 2 3 3 2 2 3 4" xfId="19279"/>
    <cellStyle name="Comma 3 3 2 3 3 2 2 3 5" xfId="19280"/>
    <cellStyle name="Comma 3 3 2 3 3 2 2 3 6" xfId="19281"/>
    <cellStyle name="Comma 3 3 2 3 3 2 2 3 7" xfId="41726"/>
    <cellStyle name="Comma 3 3 2 3 3 2 2 4" xfId="19282"/>
    <cellStyle name="Comma 3 3 2 3 3 2 2 4 2" xfId="19283"/>
    <cellStyle name="Comma 3 3 2 3 3 2 2 4 2 2" xfId="19284"/>
    <cellStyle name="Comma 3 3 2 3 3 2 2 4 3" xfId="19285"/>
    <cellStyle name="Comma 3 3 2 3 3 2 2 4 4" xfId="19286"/>
    <cellStyle name="Comma 3 3 2 3 3 2 2 4 5" xfId="19287"/>
    <cellStyle name="Comma 3 3 2 3 3 2 2 4 6" xfId="41727"/>
    <cellStyle name="Comma 3 3 2 3 3 2 2 5" xfId="19288"/>
    <cellStyle name="Comma 3 3 2 3 3 2 2 5 2" xfId="19289"/>
    <cellStyle name="Comma 3 3 2 3 3 2 2 6" xfId="19290"/>
    <cellStyle name="Comma 3 3 2 3 3 2 2 6 2" xfId="19291"/>
    <cellStyle name="Comma 3 3 2 3 3 2 2 7" xfId="19292"/>
    <cellStyle name="Comma 3 3 2 3 3 2 2 8" xfId="19293"/>
    <cellStyle name="Comma 3 3 2 3 3 2 2 9" xfId="19294"/>
    <cellStyle name="Comma 3 3 2 3 3 2 3" xfId="19295"/>
    <cellStyle name="Comma 3 3 2 3 3 2 3 2" xfId="19296"/>
    <cellStyle name="Comma 3 3 2 3 3 2 3 2 2" xfId="19297"/>
    <cellStyle name="Comma 3 3 2 3 3 2 3 2 2 2" xfId="19298"/>
    <cellStyle name="Comma 3 3 2 3 3 2 3 2 2 2 2" xfId="19299"/>
    <cellStyle name="Comma 3 3 2 3 3 2 3 2 2 3" xfId="19300"/>
    <cellStyle name="Comma 3 3 2 3 3 2 3 2 2 4" xfId="19301"/>
    <cellStyle name="Comma 3 3 2 3 3 2 3 2 2 5" xfId="19302"/>
    <cellStyle name="Comma 3 3 2 3 3 2 3 2 2 6" xfId="41728"/>
    <cellStyle name="Comma 3 3 2 3 3 2 3 2 3" xfId="19303"/>
    <cellStyle name="Comma 3 3 2 3 3 2 3 2 3 2" xfId="19304"/>
    <cellStyle name="Comma 3 3 2 3 3 2 3 2 4" xfId="19305"/>
    <cellStyle name="Comma 3 3 2 3 3 2 3 2 5" xfId="19306"/>
    <cellStyle name="Comma 3 3 2 3 3 2 3 2 6" xfId="19307"/>
    <cellStyle name="Comma 3 3 2 3 3 2 3 2 7" xfId="41729"/>
    <cellStyle name="Comma 3 3 2 3 3 2 3 3" xfId="19308"/>
    <cellStyle name="Comma 3 3 2 3 3 2 3 3 2" xfId="19309"/>
    <cellStyle name="Comma 3 3 2 3 3 2 3 3 2 2" xfId="19310"/>
    <cellStyle name="Comma 3 3 2 3 3 2 3 3 3" xfId="19311"/>
    <cellStyle name="Comma 3 3 2 3 3 2 3 3 4" xfId="19312"/>
    <cellStyle name="Comma 3 3 2 3 3 2 3 3 5" xfId="19313"/>
    <cellStyle name="Comma 3 3 2 3 3 2 3 3 6" xfId="41730"/>
    <cellStyle name="Comma 3 3 2 3 3 2 3 4" xfId="19314"/>
    <cellStyle name="Comma 3 3 2 3 3 2 3 4 2" xfId="19315"/>
    <cellStyle name="Comma 3 3 2 3 3 2 3 5" xfId="19316"/>
    <cellStyle name="Comma 3 3 2 3 3 2 3 5 2" xfId="19317"/>
    <cellStyle name="Comma 3 3 2 3 3 2 3 6" xfId="19318"/>
    <cellStyle name="Comma 3 3 2 3 3 2 3 7" xfId="19319"/>
    <cellStyle name="Comma 3 3 2 3 3 2 3 8" xfId="19320"/>
    <cellStyle name="Comma 3 3 2 3 3 2 3 9" xfId="19321"/>
    <cellStyle name="Comma 3 3 2 3 3 2 4" xfId="19322"/>
    <cellStyle name="Comma 3 3 2 3 3 2 4 2" xfId="19323"/>
    <cellStyle name="Comma 3 3 2 3 3 2 4 2 2" xfId="19324"/>
    <cellStyle name="Comma 3 3 2 3 3 2 4 2 2 2" xfId="19325"/>
    <cellStyle name="Comma 3 3 2 3 3 2 4 2 3" xfId="19326"/>
    <cellStyle name="Comma 3 3 2 3 3 2 4 2 4" xfId="19327"/>
    <cellStyle name="Comma 3 3 2 3 3 2 4 2 5" xfId="19328"/>
    <cellStyle name="Comma 3 3 2 3 3 2 4 2 6" xfId="41731"/>
    <cellStyle name="Comma 3 3 2 3 3 2 4 3" xfId="19329"/>
    <cellStyle name="Comma 3 3 2 3 3 2 4 3 2" xfId="19330"/>
    <cellStyle name="Comma 3 3 2 3 3 2 4 4" xfId="19331"/>
    <cellStyle name="Comma 3 3 2 3 3 2 4 5" xfId="19332"/>
    <cellStyle name="Comma 3 3 2 3 3 2 4 6" xfId="19333"/>
    <cellStyle name="Comma 3 3 2 3 3 2 4 7" xfId="41732"/>
    <cellStyle name="Comma 3 3 2 3 3 2 5" xfId="19334"/>
    <cellStyle name="Comma 3 3 2 3 3 2 5 2" xfId="19335"/>
    <cellStyle name="Comma 3 3 2 3 3 2 5 2 2" xfId="19336"/>
    <cellStyle name="Comma 3 3 2 3 3 2 5 3" xfId="19337"/>
    <cellStyle name="Comma 3 3 2 3 3 2 5 4" xfId="19338"/>
    <cellStyle name="Comma 3 3 2 3 3 2 5 5" xfId="19339"/>
    <cellStyle name="Comma 3 3 2 3 3 2 5 6" xfId="41733"/>
    <cellStyle name="Comma 3 3 2 3 3 2 6" xfId="19340"/>
    <cellStyle name="Comma 3 3 2 3 3 2 6 2" xfId="19341"/>
    <cellStyle name="Comma 3 3 2 3 3 2 7" xfId="19342"/>
    <cellStyle name="Comma 3 3 2 3 3 2 7 2" xfId="19343"/>
    <cellStyle name="Comma 3 3 2 3 3 2 8" xfId="19344"/>
    <cellStyle name="Comma 3 3 2 3 3 2 9" xfId="19345"/>
    <cellStyle name="Comma 3 3 2 3 3 3" xfId="19346"/>
    <cellStyle name="Comma 3 3 2 3 3 3 10" xfId="19347"/>
    <cellStyle name="Comma 3 3 2 3 3 3 11" xfId="19348"/>
    <cellStyle name="Comma 3 3 2 3 3 3 2" xfId="19349"/>
    <cellStyle name="Comma 3 3 2 3 3 3 2 10" xfId="19350"/>
    <cellStyle name="Comma 3 3 2 3 3 3 2 2" xfId="19351"/>
    <cellStyle name="Comma 3 3 2 3 3 3 2 2 2" xfId="19352"/>
    <cellStyle name="Comma 3 3 2 3 3 3 2 2 2 2" xfId="19353"/>
    <cellStyle name="Comma 3 3 2 3 3 3 2 2 2 2 2" xfId="19354"/>
    <cellStyle name="Comma 3 3 2 3 3 3 2 2 2 2 2 2" xfId="19355"/>
    <cellStyle name="Comma 3 3 2 3 3 3 2 2 2 2 3" xfId="19356"/>
    <cellStyle name="Comma 3 3 2 3 3 3 2 2 2 2 4" xfId="19357"/>
    <cellStyle name="Comma 3 3 2 3 3 3 2 2 2 2 5" xfId="19358"/>
    <cellStyle name="Comma 3 3 2 3 3 3 2 2 2 2 6" xfId="41734"/>
    <cellStyle name="Comma 3 3 2 3 3 3 2 2 2 3" xfId="19359"/>
    <cellStyle name="Comma 3 3 2 3 3 3 2 2 2 3 2" xfId="19360"/>
    <cellStyle name="Comma 3 3 2 3 3 3 2 2 2 4" xfId="19361"/>
    <cellStyle name="Comma 3 3 2 3 3 3 2 2 2 5" xfId="19362"/>
    <cellStyle name="Comma 3 3 2 3 3 3 2 2 2 6" xfId="19363"/>
    <cellStyle name="Comma 3 3 2 3 3 3 2 2 2 7" xfId="41735"/>
    <cellStyle name="Comma 3 3 2 3 3 3 2 2 3" xfId="19364"/>
    <cellStyle name="Comma 3 3 2 3 3 3 2 2 3 2" xfId="19365"/>
    <cellStyle name="Comma 3 3 2 3 3 3 2 2 3 2 2" xfId="19366"/>
    <cellStyle name="Comma 3 3 2 3 3 3 2 2 3 3" xfId="19367"/>
    <cellStyle name="Comma 3 3 2 3 3 3 2 2 3 4" xfId="19368"/>
    <cellStyle name="Comma 3 3 2 3 3 3 2 2 3 5" xfId="19369"/>
    <cellStyle name="Comma 3 3 2 3 3 3 2 2 3 6" xfId="41736"/>
    <cellStyle name="Comma 3 3 2 3 3 3 2 2 4" xfId="19370"/>
    <cellStyle name="Comma 3 3 2 3 3 3 2 2 4 2" xfId="19371"/>
    <cellStyle name="Comma 3 3 2 3 3 3 2 2 5" xfId="19372"/>
    <cellStyle name="Comma 3 3 2 3 3 3 2 2 6" xfId="19373"/>
    <cellStyle name="Comma 3 3 2 3 3 3 2 2 7" xfId="19374"/>
    <cellStyle name="Comma 3 3 2 3 3 3 2 2 8" xfId="41737"/>
    <cellStyle name="Comma 3 3 2 3 3 3 2 3" xfId="19375"/>
    <cellStyle name="Comma 3 3 2 3 3 3 2 3 2" xfId="19376"/>
    <cellStyle name="Comma 3 3 2 3 3 3 2 3 2 2" xfId="19377"/>
    <cellStyle name="Comma 3 3 2 3 3 3 2 3 2 2 2" xfId="19378"/>
    <cellStyle name="Comma 3 3 2 3 3 3 2 3 2 2 2 2" xfId="19379"/>
    <cellStyle name="Comma 3 3 2 3 3 3 2 3 2 2 3" xfId="19380"/>
    <cellStyle name="Comma 3 3 2 3 3 3 2 3 2 2 4" xfId="19381"/>
    <cellStyle name="Comma 3 3 2 3 3 3 2 3 2 2 5" xfId="19382"/>
    <cellStyle name="Comma 3 3 2 3 3 3 2 3 2 2 6" xfId="41738"/>
    <cellStyle name="Comma 3 3 2 3 3 3 2 3 2 3" xfId="19383"/>
    <cellStyle name="Comma 3 3 2 3 3 3 2 3 2 3 2" xfId="19384"/>
    <cellStyle name="Comma 3 3 2 3 3 3 2 3 2 3 3" xfId="19385"/>
    <cellStyle name="Comma 3 3 2 3 3 3 2 3 2 4" xfId="19386"/>
    <cellStyle name="Comma 3 3 2 3 3 3 2 3 2 5" xfId="19387"/>
    <cellStyle name="Comma 3 3 2 3 3 3 2 3 2 6" xfId="19388"/>
    <cellStyle name="Comma 3 3 2 3 3 3 2 3 2 7" xfId="41739"/>
    <cellStyle name="Comma 3 3 2 3 3 3 2 3 3" xfId="19389"/>
    <cellStyle name="Comma 3 3 2 3 3 3 2 3 3 2" xfId="19390"/>
    <cellStyle name="Comma 3 3 2 3 3 3 2 3 3 2 2" xfId="19391"/>
    <cellStyle name="Comma 3 3 2 3 3 3 2 3 3 3" xfId="19392"/>
    <cellStyle name="Comma 3 3 2 3 3 3 2 3 3 4" xfId="19393"/>
    <cellStyle name="Comma 3 3 2 3 3 3 2 3 3 5" xfId="19394"/>
    <cellStyle name="Comma 3 3 2 3 3 3 2 3 3 6" xfId="41740"/>
    <cellStyle name="Comma 3 3 2 3 3 3 2 3 4" xfId="19395"/>
    <cellStyle name="Comma 3 3 2 3 3 3 2 3 4 2" xfId="19396"/>
    <cellStyle name="Comma 3 3 2 3 3 3 2 3 4 3" xfId="19397"/>
    <cellStyle name="Comma 3 3 2 3 3 3 2 3 5" xfId="19398"/>
    <cellStyle name="Comma 3 3 2 3 3 3 2 3 6" xfId="19399"/>
    <cellStyle name="Comma 3 3 2 3 3 3 2 3 7" xfId="19400"/>
    <cellStyle name="Comma 3 3 2 3 3 3 2 3 8" xfId="41741"/>
    <cellStyle name="Comma 3 3 2 3 3 3 2 4" xfId="19401"/>
    <cellStyle name="Comma 3 3 2 3 3 3 2 4 2" xfId="19402"/>
    <cellStyle name="Comma 3 3 2 3 3 3 2 4 2 2" xfId="19403"/>
    <cellStyle name="Comma 3 3 2 3 3 3 2 4 2 2 2" xfId="19404"/>
    <cellStyle name="Comma 3 3 2 3 3 3 2 4 2 3" xfId="19405"/>
    <cellStyle name="Comma 3 3 2 3 3 3 2 4 2 4" xfId="19406"/>
    <cellStyle name="Comma 3 3 2 3 3 3 2 4 2 5" xfId="19407"/>
    <cellStyle name="Comma 3 3 2 3 3 3 2 4 2 6" xfId="41742"/>
    <cellStyle name="Comma 3 3 2 3 3 3 2 4 3" xfId="19408"/>
    <cellStyle name="Comma 3 3 2 3 3 3 2 4 3 2" xfId="19409"/>
    <cellStyle name="Comma 3 3 2 3 3 3 2 4 3 3" xfId="19410"/>
    <cellStyle name="Comma 3 3 2 3 3 3 2 4 4" xfId="19411"/>
    <cellStyle name="Comma 3 3 2 3 3 3 2 4 5" xfId="19412"/>
    <cellStyle name="Comma 3 3 2 3 3 3 2 4 6" xfId="19413"/>
    <cellStyle name="Comma 3 3 2 3 3 3 2 4 7" xfId="41743"/>
    <cellStyle name="Comma 3 3 2 3 3 3 2 5" xfId="19414"/>
    <cellStyle name="Comma 3 3 2 3 3 3 2 5 2" xfId="19415"/>
    <cellStyle name="Comma 3 3 2 3 3 3 2 5 3" xfId="19416"/>
    <cellStyle name="Comma 3 3 2 3 3 3 2 6" xfId="19417"/>
    <cellStyle name="Comma 3 3 2 3 3 3 2 6 2" xfId="19418"/>
    <cellStyle name="Comma 3 3 2 3 3 3 2 7" xfId="19419"/>
    <cellStyle name="Comma 3 3 2 3 3 3 2 8" xfId="19420"/>
    <cellStyle name="Comma 3 3 2 3 3 3 2 9" xfId="19421"/>
    <cellStyle name="Comma 3 3 2 3 3 3 3" xfId="19422"/>
    <cellStyle name="Comma 3 3 2 3 3 3 3 2" xfId="19423"/>
    <cellStyle name="Comma 3 3 2 3 3 3 3 2 2" xfId="19424"/>
    <cellStyle name="Comma 3 3 2 3 3 3 3 2 2 2" xfId="19425"/>
    <cellStyle name="Comma 3 3 2 3 3 3 3 2 2 2 2" xfId="19426"/>
    <cellStyle name="Comma 3 3 2 3 3 3 3 2 2 3" xfId="19427"/>
    <cellStyle name="Comma 3 3 2 3 3 3 3 2 2 4" xfId="19428"/>
    <cellStyle name="Comma 3 3 2 3 3 3 3 2 2 5" xfId="19429"/>
    <cellStyle name="Comma 3 3 2 3 3 3 3 2 2 6" xfId="41744"/>
    <cellStyle name="Comma 3 3 2 3 3 3 3 2 3" xfId="19430"/>
    <cellStyle name="Comma 3 3 2 3 3 3 3 2 3 2" xfId="19431"/>
    <cellStyle name="Comma 3 3 2 3 3 3 3 2 4" xfId="19432"/>
    <cellStyle name="Comma 3 3 2 3 3 3 3 2 5" xfId="19433"/>
    <cellStyle name="Comma 3 3 2 3 3 3 3 2 6" xfId="19434"/>
    <cellStyle name="Comma 3 3 2 3 3 3 3 2 7" xfId="41745"/>
    <cellStyle name="Comma 3 3 2 3 3 3 3 3" xfId="19435"/>
    <cellStyle name="Comma 3 3 2 3 3 3 3 3 2" xfId="19436"/>
    <cellStyle name="Comma 3 3 2 3 3 3 3 3 2 2" xfId="19437"/>
    <cellStyle name="Comma 3 3 2 3 3 3 3 3 3" xfId="19438"/>
    <cellStyle name="Comma 3 3 2 3 3 3 3 3 4" xfId="19439"/>
    <cellStyle name="Comma 3 3 2 3 3 3 3 3 5" xfId="19440"/>
    <cellStyle name="Comma 3 3 2 3 3 3 3 3 6" xfId="41746"/>
    <cellStyle name="Comma 3 3 2 3 3 3 3 4" xfId="19441"/>
    <cellStyle name="Comma 3 3 2 3 3 3 3 4 2" xfId="19442"/>
    <cellStyle name="Comma 3 3 2 3 3 3 3 5" xfId="19443"/>
    <cellStyle name="Comma 3 3 2 3 3 3 3 5 2" xfId="19444"/>
    <cellStyle name="Comma 3 3 2 3 3 3 3 6" xfId="19445"/>
    <cellStyle name="Comma 3 3 2 3 3 3 3 7" xfId="19446"/>
    <cellStyle name="Comma 3 3 2 3 3 3 3 8" xfId="19447"/>
    <cellStyle name="Comma 3 3 2 3 3 3 3 9" xfId="19448"/>
    <cellStyle name="Comma 3 3 2 3 3 3 4" xfId="19449"/>
    <cellStyle name="Comma 3 3 2 3 3 3 4 2" xfId="19450"/>
    <cellStyle name="Comma 3 3 2 3 3 3 4 2 2" xfId="19451"/>
    <cellStyle name="Comma 3 3 2 3 3 3 4 2 2 2" xfId="19452"/>
    <cellStyle name="Comma 3 3 2 3 3 3 4 2 2 2 2" xfId="19453"/>
    <cellStyle name="Comma 3 3 2 3 3 3 4 2 2 3" xfId="19454"/>
    <cellStyle name="Comma 3 3 2 3 3 3 4 2 2 4" xfId="19455"/>
    <cellStyle name="Comma 3 3 2 3 3 3 4 2 2 5" xfId="19456"/>
    <cellStyle name="Comma 3 3 2 3 3 3 4 2 2 6" xfId="41747"/>
    <cellStyle name="Comma 3 3 2 3 3 3 4 2 3" xfId="19457"/>
    <cellStyle name="Comma 3 3 2 3 3 3 4 2 3 2" xfId="19458"/>
    <cellStyle name="Comma 3 3 2 3 3 3 4 2 3 3" xfId="19459"/>
    <cellStyle name="Comma 3 3 2 3 3 3 4 2 4" xfId="19460"/>
    <cellStyle name="Comma 3 3 2 3 3 3 4 2 5" xfId="19461"/>
    <cellStyle name="Comma 3 3 2 3 3 3 4 2 6" xfId="19462"/>
    <cellStyle name="Comma 3 3 2 3 3 3 4 2 7" xfId="41748"/>
    <cellStyle name="Comma 3 3 2 3 3 3 4 3" xfId="19463"/>
    <cellStyle name="Comma 3 3 2 3 3 3 4 3 2" xfId="19464"/>
    <cellStyle name="Comma 3 3 2 3 3 3 4 3 2 2" xfId="19465"/>
    <cellStyle name="Comma 3 3 2 3 3 3 4 3 3" xfId="19466"/>
    <cellStyle name="Comma 3 3 2 3 3 3 4 3 4" xfId="19467"/>
    <cellStyle name="Comma 3 3 2 3 3 3 4 3 5" xfId="19468"/>
    <cellStyle name="Comma 3 3 2 3 3 3 4 3 6" xfId="41749"/>
    <cellStyle name="Comma 3 3 2 3 3 3 4 4" xfId="19469"/>
    <cellStyle name="Comma 3 3 2 3 3 3 4 4 2" xfId="19470"/>
    <cellStyle name="Comma 3 3 2 3 3 3 4 4 3" xfId="19471"/>
    <cellStyle name="Comma 3 3 2 3 3 3 4 5" xfId="19472"/>
    <cellStyle name="Comma 3 3 2 3 3 3 4 6" xfId="19473"/>
    <cellStyle name="Comma 3 3 2 3 3 3 4 7" xfId="19474"/>
    <cellStyle name="Comma 3 3 2 3 3 3 4 8" xfId="41750"/>
    <cellStyle name="Comma 3 3 2 3 3 3 5" xfId="19475"/>
    <cellStyle name="Comma 3 3 2 3 3 3 5 2" xfId="19476"/>
    <cellStyle name="Comma 3 3 2 3 3 3 5 2 2" xfId="19477"/>
    <cellStyle name="Comma 3 3 2 3 3 3 5 2 2 2" xfId="19478"/>
    <cellStyle name="Comma 3 3 2 3 3 3 5 2 3" xfId="19479"/>
    <cellStyle name="Comma 3 3 2 3 3 3 5 2 4" xfId="19480"/>
    <cellStyle name="Comma 3 3 2 3 3 3 5 2 5" xfId="19481"/>
    <cellStyle name="Comma 3 3 2 3 3 3 5 2 6" xfId="41751"/>
    <cellStyle name="Comma 3 3 2 3 3 3 5 3" xfId="19482"/>
    <cellStyle name="Comma 3 3 2 3 3 3 5 3 2" xfId="19483"/>
    <cellStyle name="Comma 3 3 2 3 3 3 5 3 3" xfId="19484"/>
    <cellStyle name="Comma 3 3 2 3 3 3 5 4" xfId="19485"/>
    <cellStyle name="Comma 3 3 2 3 3 3 5 5" xfId="19486"/>
    <cellStyle name="Comma 3 3 2 3 3 3 5 6" xfId="19487"/>
    <cellStyle name="Comma 3 3 2 3 3 3 5 7" xfId="41752"/>
    <cellStyle name="Comma 3 3 2 3 3 3 6" xfId="19488"/>
    <cellStyle name="Comma 3 3 2 3 3 3 6 2" xfId="19489"/>
    <cellStyle name="Comma 3 3 2 3 3 3 6 3" xfId="19490"/>
    <cellStyle name="Comma 3 3 2 3 3 3 7" xfId="19491"/>
    <cellStyle name="Comma 3 3 2 3 3 3 7 2" xfId="19492"/>
    <cellStyle name="Comma 3 3 2 3 3 3 8" xfId="19493"/>
    <cellStyle name="Comma 3 3 2 3 3 3 9" xfId="19494"/>
    <cellStyle name="Comma 3 3 2 3 3 4" xfId="19495"/>
    <cellStyle name="Comma 3 3 2 3 3 4 10" xfId="19496"/>
    <cellStyle name="Comma 3 3 2 3 3 4 2" xfId="19497"/>
    <cellStyle name="Comma 3 3 2 3 3 4 2 2" xfId="19498"/>
    <cellStyle name="Comma 3 3 2 3 3 4 2 2 2" xfId="19499"/>
    <cellStyle name="Comma 3 3 2 3 3 4 2 2 2 2" xfId="19500"/>
    <cellStyle name="Comma 3 3 2 3 3 4 2 2 2 2 2" xfId="19501"/>
    <cellStyle name="Comma 3 3 2 3 3 4 2 2 2 3" xfId="19502"/>
    <cellStyle name="Comma 3 3 2 3 3 4 2 2 2 4" xfId="19503"/>
    <cellStyle name="Comma 3 3 2 3 3 4 2 2 2 5" xfId="19504"/>
    <cellStyle name="Comma 3 3 2 3 3 4 2 2 2 6" xfId="41753"/>
    <cellStyle name="Comma 3 3 2 3 3 4 2 2 3" xfId="19505"/>
    <cellStyle name="Comma 3 3 2 3 3 4 2 2 3 2" xfId="19506"/>
    <cellStyle name="Comma 3 3 2 3 3 4 2 2 4" xfId="19507"/>
    <cellStyle name="Comma 3 3 2 3 3 4 2 2 5" xfId="19508"/>
    <cellStyle name="Comma 3 3 2 3 3 4 2 2 6" xfId="19509"/>
    <cellStyle name="Comma 3 3 2 3 3 4 2 2 7" xfId="41754"/>
    <cellStyle name="Comma 3 3 2 3 3 4 2 3" xfId="19510"/>
    <cellStyle name="Comma 3 3 2 3 3 4 2 3 2" xfId="19511"/>
    <cellStyle name="Comma 3 3 2 3 3 4 2 3 2 2" xfId="19512"/>
    <cellStyle name="Comma 3 3 2 3 3 4 2 3 3" xfId="19513"/>
    <cellStyle name="Comma 3 3 2 3 3 4 2 3 4" xfId="19514"/>
    <cellStyle name="Comma 3 3 2 3 3 4 2 3 5" xfId="19515"/>
    <cellStyle name="Comma 3 3 2 3 3 4 2 3 6" xfId="41755"/>
    <cellStyle name="Comma 3 3 2 3 3 4 2 4" xfId="19516"/>
    <cellStyle name="Comma 3 3 2 3 3 4 2 4 2" xfId="19517"/>
    <cellStyle name="Comma 3 3 2 3 3 4 2 5" xfId="19518"/>
    <cellStyle name="Comma 3 3 2 3 3 4 2 6" xfId="19519"/>
    <cellStyle name="Comma 3 3 2 3 3 4 2 7" xfId="19520"/>
    <cellStyle name="Comma 3 3 2 3 3 4 2 8" xfId="41756"/>
    <cellStyle name="Comma 3 3 2 3 3 4 3" xfId="19521"/>
    <cellStyle name="Comma 3 3 2 3 3 4 3 2" xfId="19522"/>
    <cellStyle name="Comma 3 3 2 3 3 4 3 2 2" xfId="19523"/>
    <cellStyle name="Comma 3 3 2 3 3 4 3 2 2 2" xfId="19524"/>
    <cellStyle name="Comma 3 3 2 3 3 4 3 2 3" xfId="19525"/>
    <cellStyle name="Comma 3 3 2 3 3 4 3 2 4" xfId="19526"/>
    <cellStyle name="Comma 3 3 2 3 3 4 3 2 5" xfId="19527"/>
    <cellStyle name="Comma 3 3 2 3 3 4 3 2 6" xfId="41757"/>
    <cellStyle name="Comma 3 3 2 3 3 4 3 3" xfId="19528"/>
    <cellStyle name="Comma 3 3 2 3 3 4 3 3 2" xfId="19529"/>
    <cellStyle name="Comma 3 3 2 3 3 4 3 4" xfId="19530"/>
    <cellStyle name="Comma 3 3 2 3 3 4 3 5" xfId="19531"/>
    <cellStyle name="Comma 3 3 2 3 3 4 3 6" xfId="19532"/>
    <cellStyle name="Comma 3 3 2 3 3 4 3 7" xfId="41758"/>
    <cellStyle name="Comma 3 3 2 3 3 4 4" xfId="19533"/>
    <cellStyle name="Comma 3 3 2 3 3 4 4 2" xfId="19534"/>
    <cellStyle name="Comma 3 3 2 3 3 4 4 2 2" xfId="19535"/>
    <cellStyle name="Comma 3 3 2 3 3 4 4 3" xfId="19536"/>
    <cellStyle name="Comma 3 3 2 3 3 4 4 4" xfId="19537"/>
    <cellStyle name="Comma 3 3 2 3 3 4 4 5" xfId="19538"/>
    <cellStyle name="Comma 3 3 2 3 3 4 4 6" xfId="41759"/>
    <cellStyle name="Comma 3 3 2 3 3 4 5" xfId="19539"/>
    <cellStyle name="Comma 3 3 2 3 3 4 5 2" xfId="19540"/>
    <cellStyle name="Comma 3 3 2 3 3 4 6" xfId="19541"/>
    <cellStyle name="Comma 3 3 2 3 3 4 6 2" xfId="19542"/>
    <cellStyle name="Comma 3 3 2 3 3 4 7" xfId="19543"/>
    <cellStyle name="Comma 3 3 2 3 3 4 8" xfId="19544"/>
    <cellStyle name="Comma 3 3 2 3 3 4 9" xfId="19545"/>
    <cellStyle name="Comma 3 3 2 3 3 5" xfId="19546"/>
    <cellStyle name="Comma 3 3 2 3 3 5 2" xfId="19547"/>
    <cellStyle name="Comma 3 3 2 3 3 5 2 2" xfId="19548"/>
    <cellStyle name="Comma 3 3 2 3 3 5 2 2 2" xfId="19549"/>
    <cellStyle name="Comma 3 3 2 3 3 5 2 2 2 2" xfId="19550"/>
    <cellStyle name="Comma 3 3 2 3 3 5 2 2 3" xfId="19551"/>
    <cellStyle name="Comma 3 3 2 3 3 5 2 2 4" xfId="19552"/>
    <cellStyle name="Comma 3 3 2 3 3 5 2 2 5" xfId="19553"/>
    <cellStyle name="Comma 3 3 2 3 3 5 2 2 6" xfId="41760"/>
    <cellStyle name="Comma 3 3 2 3 3 5 2 3" xfId="19554"/>
    <cellStyle name="Comma 3 3 2 3 3 5 2 3 2" xfId="19555"/>
    <cellStyle name="Comma 3 3 2 3 3 5 2 4" xfId="19556"/>
    <cellStyle name="Comma 3 3 2 3 3 5 2 5" xfId="19557"/>
    <cellStyle name="Comma 3 3 2 3 3 5 2 6" xfId="19558"/>
    <cellStyle name="Comma 3 3 2 3 3 5 2 7" xfId="41761"/>
    <cellStyle name="Comma 3 3 2 3 3 5 3" xfId="19559"/>
    <cellStyle name="Comma 3 3 2 3 3 5 3 2" xfId="19560"/>
    <cellStyle name="Comma 3 3 2 3 3 5 3 2 2" xfId="19561"/>
    <cellStyle name="Comma 3 3 2 3 3 5 3 3" xfId="19562"/>
    <cellStyle name="Comma 3 3 2 3 3 5 3 4" xfId="19563"/>
    <cellStyle name="Comma 3 3 2 3 3 5 3 5" xfId="19564"/>
    <cellStyle name="Comma 3 3 2 3 3 5 3 6" xfId="41762"/>
    <cellStyle name="Comma 3 3 2 3 3 5 4" xfId="19565"/>
    <cellStyle name="Comma 3 3 2 3 3 5 4 2" xfId="19566"/>
    <cellStyle name="Comma 3 3 2 3 3 5 5" xfId="19567"/>
    <cellStyle name="Comma 3 3 2 3 3 5 5 2" xfId="19568"/>
    <cellStyle name="Comma 3 3 2 3 3 5 6" xfId="19569"/>
    <cellStyle name="Comma 3 3 2 3 3 5 7" xfId="19570"/>
    <cellStyle name="Comma 3 3 2 3 3 5 8" xfId="19571"/>
    <cellStyle name="Comma 3 3 2 3 3 5 9" xfId="19572"/>
    <cellStyle name="Comma 3 3 2 3 3 6" xfId="19573"/>
    <cellStyle name="Comma 3 3 2 3 3 6 2" xfId="19574"/>
    <cellStyle name="Comma 3 3 2 3 3 6 2 2" xfId="19575"/>
    <cellStyle name="Comma 3 3 2 3 3 6 2 2 2" xfId="19576"/>
    <cellStyle name="Comma 3 3 2 3 3 6 2 3" xfId="19577"/>
    <cellStyle name="Comma 3 3 2 3 3 6 2 4" xfId="19578"/>
    <cellStyle name="Comma 3 3 2 3 3 6 2 5" xfId="19579"/>
    <cellStyle name="Comma 3 3 2 3 3 6 2 6" xfId="41763"/>
    <cellStyle name="Comma 3 3 2 3 3 6 3" xfId="19580"/>
    <cellStyle name="Comma 3 3 2 3 3 6 3 2" xfId="19581"/>
    <cellStyle name="Comma 3 3 2 3 3 6 4" xfId="19582"/>
    <cellStyle name="Comma 3 3 2 3 3 6 5" xfId="19583"/>
    <cellStyle name="Comma 3 3 2 3 3 6 6" xfId="19584"/>
    <cellStyle name="Comma 3 3 2 3 3 6 7" xfId="41764"/>
    <cellStyle name="Comma 3 3 2 3 3 7" xfId="19585"/>
    <cellStyle name="Comma 3 3 2 3 3 7 2" xfId="19586"/>
    <cellStyle name="Comma 3 3 2 3 3 7 2 2" xfId="19587"/>
    <cellStyle name="Comma 3 3 2 3 3 7 3" xfId="19588"/>
    <cellStyle name="Comma 3 3 2 3 3 7 4" xfId="19589"/>
    <cellStyle name="Comma 3 3 2 3 3 7 5" xfId="19590"/>
    <cellStyle name="Comma 3 3 2 3 3 7 6" xfId="41765"/>
    <cellStyle name="Comma 3 3 2 3 3 8" xfId="19591"/>
    <cellStyle name="Comma 3 3 2 3 3 8 2" xfId="19592"/>
    <cellStyle name="Comma 3 3 2 3 3 9" xfId="19593"/>
    <cellStyle name="Comma 3 3 2 3 3 9 2" xfId="19594"/>
    <cellStyle name="Comma 3 3 2 3 4" xfId="19595"/>
    <cellStyle name="Comma 3 3 2 3 4 10" xfId="19596"/>
    <cellStyle name="Comma 3 3 2 3 4 11" xfId="19597"/>
    <cellStyle name="Comma 3 3 2 3 4 2" xfId="19598"/>
    <cellStyle name="Comma 3 3 2 3 4 2 10" xfId="19599"/>
    <cellStyle name="Comma 3 3 2 3 4 2 2" xfId="19600"/>
    <cellStyle name="Comma 3 3 2 3 4 2 2 2" xfId="19601"/>
    <cellStyle name="Comma 3 3 2 3 4 2 2 2 2" xfId="19602"/>
    <cellStyle name="Comma 3 3 2 3 4 2 2 2 2 2" xfId="19603"/>
    <cellStyle name="Comma 3 3 2 3 4 2 2 2 2 2 2" xfId="19604"/>
    <cellStyle name="Comma 3 3 2 3 4 2 2 2 2 3" xfId="19605"/>
    <cellStyle name="Comma 3 3 2 3 4 2 2 2 2 4" xfId="19606"/>
    <cellStyle name="Comma 3 3 2 3 4 2 2 2 2 5" xfId="19607"/>
    <cellStyle name="Comma 3 3 2 3 4 2 2 2 2 6" xfId="41766"/>
    <cellStyle name="Comma 3 3 2 3 4 2 2 2 3" xfId="19608"/>
    <cellStyle name="Comma 3 3 2 3 4 2 2 2 3 2" xfId="19609"/>
    <cellStyle name="Comma 3 3 2 3 4 2 2 2 4" xfId="19610"/>
    <cellStyle name="Comma 3 3 2 3 4 2 2 2 5" xfId="19611"/>
    <cellStyle name="Comma 3 3 2 3 4 2 2 2 6" xfId="19612"/>
    <cellStyle name="Comma 3 3 2 3 4 2 2 2 7" xfId="41767"/>
    <cellStyle name="Comma 3 3 2 3 4 2 2 3" xfId="19613"/>
    <cellStyle name="Comma 3 3 2 3 4 2 2 3 2" xfId="19614"/>
    <cellStyle name="Comma 3 3 2 3 4 2 2 3 2 2" xfId="19615"/>
    <cellStyle name="Comma 3 3 2 3 4 2 2 3 3" xfId="19616"/>
    <cellStyle name="Comma 3 3 2 3 4 2 2 3 4" xfId="19617"/>
    <cellStyle name="Comma 3 3 2 3 4 2 2 3 5" xfId="19618"/>
    <cellStyle name="Comma 3 3 2 3 4 2 2 3 6" xfId="41768"/>
    <cellStyle name="Comma 3 3 2 3 4 2 2 4" xfId="19619"/>
    <cellStyle name="Comma 3 3 2 3 4 2 2 4 2" xfId="19620"/>
    <cellStyle name="Comma 3 3 2 3 4 2 2 5" xfId="19621"/>
    <cellStyle name="Comma 3 3 2 3 4 2 2 6" xfId="19622"/>
    <cellStyle name="Comma 3 3 2 3 4 2 2 7" xfId="19623"/>
    <cellStyle name="Comma 3 3 2 3 4 2 2 8" xfId="41769"/>
    <cellStyle name="Comma 3 3 2 3 4 2 3" xfId="19624"/>
    <cellStyle name="Comma 3 3 2 3 4 2 3 2" xfId="19625"/>
    <cellStyle name="Comma 3 3 2 3 4 2 3 2 2" xfId="19626"/>
    <cellStyle name="Comma 3 3 2 3 4 2 3 2 2 2" xfId="19627"/>
    <cellStyle name="Comma 3 3 2 3 4 2 3 2 3" xfId="19628"/>
    <cellStyle name="Comma 3 3 2 3 4 2 3 2 4" xfId="19629"/>
    <cellStyle name="Comma 3 3 2 3 4 2 3 2 5" xfId="19630"/>
    <cellStyle name="Comma 3 3 2 3 4 2 3 2 6" xfId="41770"/>
    <cellStyle name="Comma 3 3 2 3 4 2 3 3" xfId="19631"/>
    <cellStyle name="Comma 3 3 2 3 4 2 3 3 2" xfId="19632"/>
    <cellStyle name="Comma 3 3 2 3 4 2 3 4" xfId="19633"/>
    <cellStyle name="Comma 3 3 2 3 4 2 3 5" xfId="19634"/>
    <cellStyle name="Comma 3 3 2 3 4 2 3 6" xfId="19635"/>
    <cellStyle name="Comma 3 3 2 3 4 2 3 7" xfId="41771"/>
    <cellStyle name="Comma 3 3 2 3 4 2 4" xfId="19636"/>
    <cellStyle name="Comma 3 3 2 3 4 2 4 2" xfId="19637"/>
    <cellStyle name="Comma 3 3 2 3 4 2 4 2 2" xfId="19638"/>
    <cellStyle name="Comma 3 3 2 3 4 2 4 3" xfId="19639"/>
    <cellStyle name="Comma 3 3 2 3 4 2 4 4" xfId="19640"/>
    <cellStyle name="Comma 3 3 2 3 4 2 4 5" xfId="19641"/>
    <cellStyle name="Comma 3 3 2 3 4 2 4 6" xfId="41772"/>
    <cellStyle name="Comma 3 3 2 3 4 2 5" xfId="19642"/>
    <cellStyle name="Comma 3 3 2 3 4 2 5 2" xfId="19643"/>
    <cellStyle name="Comma 3 3 2 3 4 2 6" xfId="19644"/>
    <cellStyle name="Comma 3 3 2 3 4 2 6 2" xfId="19645"/>
    <cellStyle name="Comma 3 3 2 3 4 2 7" xfId="19646"/>
    <cellStyle name="Comma 3 3 2 3 4 2 8" xfId="19647"/>
    <cellStyle name="Comma 3 3 2 3 4 2 9" xfId="19648"/>
    <cellStyle name="Comma 3 3 2 3 4 3" xfId="19649"/>
    <cellStyle name="Comma 3 3 2 3 4 3 2" xfId="19650"/>
    <cellStyle name="Comma 3 3 2 3 4 3 2 2" xfId="19651"/>
    <cellStyle name="Comma 3 3 2 3 4 3 2 2 2" xfId="19652"/>
    <cellStyle name="Comma 3 3 2 3 4 3 2 2 2 2" xfId="19653"/>
    <cellStyle name="Comma 3 3 2 3 4 3 2 2 3" xfId="19654"/>
    <cellStyle name="Comma 3 3 2 3 4 3 2 2 4" xfId="19655"/>
    <cellStyle name="Comma 3 3 2 3 4 3 2 2 5" xfId="19656"/>
    <cellStyle name="Comma 3 3 2 3 4 3 2 2 6" xfId="41773"/>
    <cellStyle name="Comma 3 3 2 3 4 3 2 3" xfId="19657"/>
    <cellStyle name="Comma 3 3 2 3 4 3 2 3 2" xfId="19658"/>
    <cellStyle name="Comma 3 3 2 3 4 3 2 4" xfId="19659"/>
    <cellStyle name="Comma 3 3 2 3 4 3 2 5" xfId="19660"/>
    <cellStyle name="Comma 3 3 2 3 4 3 2 6" xfId="19661"/>
    <cellStyle name="Comma 3 3 2 3 4 3 2 7" xfId="41774"/>
    <cellStyle name="Comma 3 3 2 3 4 3 3" xfId="19662"/>
    <cellStyle name="Comma 3 3 2 3 4 3 3 2" xfId="19663"/>
    <cellStyle name="Comma 3 3 2 3 4 3 3 2 2" xfId="19664"/>
    <cellStyle name="Comma 3 3 2 3 4 3 3 3" xfId="19665"/>
    <cellStyle name="Comma 3 3 2 3 4 3 3 4" xfId="19666"/>
    <cellStyle name="Comma 3 3 2 3 4 3 3 5" xfId="19667"/>
    <cellStyle name="Comma 3 3 2 3 4 3 3 6" xfId="41775"/>
    <cellStyle name="Comma 3 3 2 3 4 3 4" xfId="19668"/>
    <cellStyle name="Comma 3 3 2 3 4 3 4 2" xfId="19669"/>
    <cellStyle name="Comma 3 3 2 3 4 3 5" xfId="19670"/>
    <cellStyle name="Comma 3 3 2 3 4 3 6" xfId="19671"/>
    <cellStyle name="Comma 3 3 2 3 4 3 7" xfId="19672"/>
    <cellStyle name="Comma 3 3 2 3 4 3 8" xfId="41776"/>
    <cellStyle name="Comma 3 3 2 3 4 4" xfId="19673"/>
    <cellStyle name="Comma 3 3 2 3 4 4 2" xfId="19674"/>
    <cellStyle name="Comma 3 3 2 3 4 4 2 2" xfId="19675"/>
    <cellStyle name="Comma 3 3 2 3 4 4 2 2 2" xfId="19676"/>
    <cellStyle name="Comma 3 3 2 3 4 4 2 3" xfId="19677"/>
    <cellStyle name="Comma 3 3 2 3 4 4 2 4" xfId="19678"/>
    <cellStyle name="Comma 3 3 2 3 4 4 2 5" xfId="19679"/>
    <cellStyle name="Comma 3 3 2 3 4 4 2 6" xfId="41777"/>
    <cellStyle name="Comma 3 3 2 3 4 4 3" xfId="19680"/>
    <cellStyle name="Comma 3 3 2 3 4 4 3 2" xfId="19681"/>
    <cellStyle name="Comma 3 3 2 3 4 4 4" xfId="19682"/>
    <cellStyle name="Comma 3 3 2 3 4 4 5" xfId="19683"/>
    <cellStyle name="Comma 3 3 2 3 4 4 6" xfId="19684"/>
    <cellStyle name="Comma 3 3 2 3 4 4 7" xfId="41778"/>
    <cellStyle name="Comma 3 3 2 3 4 5" xfId="19685"/>
    <cellStyle name="Comma 3 3 2 3 4 5 2" xfId="19686"/>
    <cellStyle name="Comma 3 3 2 3 4 5 2 2" xfId="19687"/>
    <cellStyle name="Comma 3 3 2 3 4 5 3" xfId="19688"/>
    <cellStyle name="Comma 3 3 2 3 4 5 4" xfId="19689"/>
    <cellStyle name="Comma 3 3 2 3 4 5 5" xfId="19690"/>
    <cellStyle name="Comma 3 3 2 3 4 5 6" xfId="41779"/>
    <cellStyle name="Comma 3 3 2 3 4 6" xfId="19691"/>
    <cellStyle name="Comma 3 3 2 3 4 6 2" xfId="19692"/>
    <cellStyle name="Comma 3 3 2 3 4 7" xfId="19693"/>
    <cellStyle name="Comma 3 3 2 3 4 7 2" xfId="19694"/>
    <cellStyle name="Comma 3 3 2 3 4 8" xfId="19695"/>
    <cellStyle name="Comma 3 3 2 3 4 9" xfId="19696"/>
    <cellStyle name="Comma 3 3 2 3 5" xfId="19697"/>
    <cellStyle name="Comma 3 3 2 3 5 10" xfId="19698"/>
    <cellStyle name="Comma 3 3 2 3 5 2" xfId="19699"/>
    <cellStyle name="Comma 3 3 2 3 5 2 2" xfId="19700"/>
    <cellStyle name="Comma 3 3 2 3 5 2 2 2" xfId="19701"/>
    <cellStyle name="Comma 3 3 2 3 5 2 2 2 2" xfId="19702"/>
    <cellStyle name="Comma 3 3 2 3 5 2 2 2 2 2" xfId="19703"/>
    <cellStyle name="Comma 3 3 2 3 5 2 2 2 3" xfId="19704"/>
    <cellStyle name="Comma 3 3 2 3 5 2 2 2 4" xfId="19705"/>
    <cellStyle name="Comma 3 3 2 3 5 2 2 2 5" xfId="19706"/>
    <cellStyle name="Comma 3 3 2 3 5 2 2 2 6" xfId="41780"/>
    <cellStyle name="Comma 3 3 2 3 5 2 2 3" xfId="19707"/>
    <cellStyle name="Comma 3 3 2 3 5 2 2 3 2" xfId="19708"/>
    <cellStyle name="Comma 3 3 2 3 5 2 2 4" xfId="19709"/>
    <cellStyle name="Comma 3 3 2 3 5 2 2 5" xfId="19710"/>
    <cellStyle name="Comma 3 3 2 3 5 2 2 6" xfId="19711"/>
    <cellStyle name="Comma 3 3 2 3 5 2 2 7" xfId="41781"/>
    <cellStyle name="Comma 3 3 2 3 5 2 3" xfId="19712"/>
    <cellStyle name="Comma 3 3 2 3 5 2 3 2" xfId="19713"/>
    <cellStyle name="Comma 3 3 2 3 5 2 3 2 2" xfId="19714"/>
    <cellStyle name="Comma 3 3 2 3 5 2 3 3" xfId="19715"/>
    <cellStyle name="Comma 3 3 2 3 5 2 3 4" xfId="19716"/>
    <cellStyle name="Comma 3 3 2 3 5 2 3 5" xfId="19717"/>
    <cellStyle name="Comma 3 3 2 3 5 2 3 6" xfId="41782"/>
    <cellStyle name="Comma 3 3 2 3 5 2 4" xfId="19718"/>
    <cellStyle name="Comma 3 3 2 3 5 2 4 2" xfId="19719"/>
    <cellStyle name="Comma 3 3 2 3 5 2 5" xfId="19720"/>
    <cellStyle name="Comma 3 3 2 3 5 2 6" xfId="19721"/>
    <cellStyle name="Comma 3 3 2 3 5 2 7" xfId="19722"/>
    <cellStyle name="Comma 3 3 2 3 5 2 8" xfId="41783"/>
    <cellStyle name="Comma 3 3 2 3 5 3" xfId="19723"/>
    <cellStyle name="Comma 3 3 2 3 5 3 2" xfId="19724"/>
    <cellStyle name="Comma 3 3 2 3 5 3 2 2" xfId="19725"/>
    <cellStyle name="Comma 3 3 2 3 5 3 2 2 2" xfId="19726"/>
    <cellStyle name="Comma 3 3 2 3 5 3 2 3" xfId="19727"/>
    <cellStyle name="Comma 3 3 2 3 5 3 2 4" xfId="19728"/>
    <cellStyle name="Comma 3 3 2 3 5 3 2 5" xfId="19729"/>
    <cellStyle name="Comma 3 3 2 3 5 3 2 6" xfId="41784"/>
    <cellStyle name="Comma 3 3 2 3 5 3 3" xfId="19730"/>
    <cellStyle name="Comma 3 3 2 3 5 3 3 2" xfId="19731"/>
    <cellStyle name="Comma 3 3 2 3 5 3 4" xfId="19732"/>
    <cellStyle name="Comma 3 3 2 3 5 3 5" xfId="19733"/>
    <cellStyle name="Comma 3 3 2 3 5 3 6" xfId="19734"/>
    <cellStyle name="Comma 3 3 2 3 5 3 7" xfId="41785"/>
    <cellStyle name="Comma 3 3 2 3 5 4" xfId="19735"/>
    <cellStyle name="Comma 3 3 2 3 5 4 2" xfId="19736"/>
    <cellStyle name="Comma 3 3 2 3 5 4 2 2" xfId="19737"/>
    <cellStyle name="Comma 3 3 2 3 5 4 3" xfId="19738"/>
    <cellStyle name="Comma 3 3 2 3 5 4 4" xfId="19739"/>
    <cellStyle name="Comma 3 3 2 3 5 4 5" xfId="19740"/>
    <cellStyle name="Comma 3 3 2 3 5 4 6" xfId="41786"/>
    <cellStyle name="Comma 3 3 2 3 5 5" xfId="19741"/>
    <cellStyle name="Comma 3 3 2 3 5 5 2" xfId="19742"/>
    <cellStyle name="Comma 3 3 2 3 5 6" xfId="19743"/>
    <cellStyle name="Comma 3 3 2 3 5 6 2" xfId="19744"/>
    <cellStyle name="Comma 3 3 2 3 5 7" xfId="19745"/>
    <cellStyle name="Comma 3 3 2 3 5 8" xfId="19746"/>
    <cellStyle name="Comma 3 3 2 3 5 9" xfId="19747"/>
    <cellStyle name="Comma 3 3 2 3 6" xfId="19748"/>
    <cellStyle name="Comma 3 3 2 3 6 2" xfId="19749"/>
    <cellStyle name="Comma 3 3 2 3 6 2 2" xfId="19750"/>
    <cellStyle name="Comma 3 3 2 3 6 2 2 2" xfId="19751"/>
    <cellStyle name="Comma 3 3 2 3 6 2 2 2 2" xfId="19752"/>
    <cellStyle name="Comma 3 3 2 3 6 2 2 2 2 2" xfId="19753"/>
    <cellStyle name="Comma 3 3 2 3 6 2 2 2 3" xfId="19754"/>
    <cellStyle name="Comma 3 3 2 3 6 2 2 2 4" xfId="19755"/>
    <cellStyle name="Comma 3 3 2 3 6 2 2 2 5" xfId="19756"/>
    <cellStyle name="Comma 3 3 2 3 6 2 2 2 6" xfId="41787"/>
    <cellStyle name="Comma 3 3 2 3 6 2 2 3" xfId="19757"/>
    <cellStyle name="Comma 3 3 2 3 6 2 2 3 2" xfId="19758"/>
    <cellStyle name="Comma 3 3 2 3 6 2 2 4" xfId="19759"/>
    <cellStyle name="Comma 3 3 2 3 6 2 2 5" xfId="19760"/>
    <cellStyle name="Comma 3 3 2 3 6 2 2 6" xfId="19761"/>
    <cellStyle name="Comma 3 3 2 3 6 2 2 7" xfId="41788"/>
    <cellStyle name="Comma 3 3 2 3 6 2 3" xfId="19762"/>
    <cellStyle name="Comma 3 3 2 3 6 2 3 2" xfId="19763"/>
    <cellStyle name="Comma 3 3 2 3 6 2 3 2 2" xfId="19764"/>
    <cellStyle name="Comma 3 3 2 3 6 2 3 3" xfId="19765"/>
    <cellStyle name="Comma 3 3 2 3 6 2 3 4" xfId="19766"/>
    <cellStyle name="Comma 3 3 2 3 6 2 3 5" xfId="19767"/>
    <cellStyle name="Comma 3 3 2 3 6 2 3 6" xfId="41789"/>
    <cellStyle name="Comma 3 3 2 3 6 2 4" xfId="19768"/>
    <cellStyle name="Comma 3 3 2 3 6 2 4 2" xfId="19769"/>
    <cellStyle name="Comma 3 3 2 3 6 2 5" xfId="19770"/>
    <cellStyle name="Comma 3 3 2 3 6 2 6" xfId="19771"/>
    <cellStyle name="Comma 3 3 2 3 6 2 7" xfId="19772"/>
    <cellStyle name="Comma 3 3 2 3 6 2 8" xfId="41790"/>
    <cellStyle name="Comma 3 3 2 3 6 3" xfId="19773"/>
    <cellStyle name="Comma 3 3 2 3 6 3 2" xfId="19774"/>
    <cellStyle name="Comma 3 3 2 3 6 3 2 2" xfId="19775"/>
    <cellStyle name="Comma 3 3 2 3 6 3 2 2 2" xfId="19776"/>
    <cellStyle name="Comma 3 3 2 3 6 3 2 3" xfId="19777"/>
    <cellStyle name="Comma 3 3 2 3 6 3 2 4" xfId="19778"/>
    <cellStyle name="Comma 3 3 2 3 6 3 2 5" xfId="19779"/>
    <cellStyle name="Comma 3 3 2 3 6 3 2 6" xfId="41791"/>
    <cellStyle name="Comma 3 3 2 3 6 3 3" xfId="19780"/>
    <cellStyle name="Comma 3 3 2 3 6 3 3 2" xfId="19781"/>
    <cellStyle name="Comma 3 3 2 3 6 3 4" xfId="19782"/>
    <cellStyle name="Comma 3 3 2 3 6 3 5" xfId="19783"/>
    <cellStyle name="Comma 3 3 2 3 6 3 6" xfId="19784"/>
    <cellStyle name="Comma 3 3 2 3 6 3 7" xfId="41792"/>
    <cellStyle name="Comma 3 3 2 3 6 4" xfId="19785"/>
    <cellStyle name="Comma 3 3 2 3 6 4 2" xfId="19786"/>
    <cellStyle name="Comma 3 3 2 3 6 4 2 2" xfId="19787"/>
    <cellStyle name="Comma 3 3 2 3 6 4 3" xfId="19788"/>
    <cellStyle name="Comma 3 3 2 3 6 4 4" xfId="19789"/>
    <cellStyle name="Comma 3 3 2 3 6 4 5" xfId="19790"/>
    <cellStyle name="Comma 3 3 2 3 6 4 6" xfId="41793"/>
    <cellStyle name="Comma 3 3 2 3 6 5" xfId="19791"/>
    <cellStyle name="Comma 3 3 2 3 6 5 2" xfId="19792"/>
    <cellStyle name="Comma 3 3 2 3 6 6" xfId="19793"/>
    <cellStyle name="Comma 3 3 2 3 6 7" xfId="19794"/>
    <cellStyle name="Comma 3 3 2 3 6 8" xfId="19795"/>
    <cellStyle name="Comma 3 3 2 3 6 9" xfId="41794"/>
    <cellStyle name="Comma 3 3 2 3 7" xfId="19796"/>
    <cellStyle name="Comma 3 3 2 3 7 2" xfId="19797"/>
    <cellStyle name="Comma 3 3 2 3 7 2 2" xfId="19798"/>
    <cellStyle name="Comma 3 3 2 3 7 2 2 2" xfId="19799"/>
    <cellStyle name="Comma 3 3 2 3 7 2 2 2 2" xfId="19800"/>
    <cellStyle name="Comma 3 3 2 3 7 2 2 3" xfId="19801"/>
    <cellStyle name="Comma 3 3 2 3 7 2 2 4" xfId="19802"/>
    <cellStyle name="Comma 3 3 2 3 7 2 2 5" xfId="19803"/>
    <cellStyle name="Comma 3 3 2 3 7 2 2 6" xfId="41795"/>
    <cellStyle name="Comma 3 3 2 3 7 2 3" xfId="19804"/>
    <cellStyle name="Comma 3 3 2 3 7 2 3 2" xfId="19805"/>
    <cellStyle name="Comma 3 3 2 3 7 2 4" xfId="19806"/>
    <cellStyle name="Comma 3 3 2 3 7 2 5" xfId="19807"/>
    <cellStyle name="Comma 3 3 2 3 7 2 6" xfId="19808"/>
    <cellStyle name="Comma 3 3 2 3 7 2 7" xfId="41796"/>
    <cellStyle name="Comma 3 3 2 3 7 3" xfId="19809"/>
    <cellStyle name="Comma 3 3 2 3 7 3 2" xfId="19810"/>
    <cellStyle name="Comma 3 3 2 3 7 3 2 2" xfId="19811"/>
    <cellStyle name="Comma 3 3 2 3 7 3 3" xfId="19812"/>
    <cellStyle name="Comma 3 3 2 3 7 3 4" xfId="19813"/>
    <cellStyle name="Comma 3 3 2 3 7 3 5" xfId="19814"/>
    <cellStyle name="Comma 3 3 2 3 7 3 6" xfId="41797"/>
    <cellStyle name="Comma 3 3 2 3 7 4" xfId="19815"/>
    <cellStyle name="Comma 3 3 2 3 7 4 2" xfId="19816"/>
    <cellStyle name="Comma 3 3 2 3 7 5" xfId="19817"/>
    <cellStyle name="Comma 3 3 2 3 7 6" xfId="19818"/>
    <cellStyle name="Comma 3 3 2 3 7 7" xfId="19819"/>
    <cellStyle name="Comma 3 3 2 3 7 8" xfId="41798"/>
    <cellStyle name="Comma 3 3 2 3 8" xfId="19820"/>
    <cellStyle name="Comma 3 3 2 3 8 2" xfId="19821"/>
    <cellStyle name="Comma 3 3 2 3 8 2 2" xfId="19822"/>
    <cellStyle name="Comma 3 3 2 3 8 2 2 2" xfId="19823"/>
    <cellStyle name="Comma 3 3 2 3 8 2 2 2 2" xfId="19824"/>
    <cellStyle name="Comma 3 3 2 3 8 2 2 3" xfId="19825"/>
    <cellStyle name="Comma 3 3 2 3 8 2 2 4" xfId="19826"/>
    <cellStyle name="Comma 3 3 2 3 8 2 2 5" xfId="19827"/>
    <cellStyle name="Comma 3 3 2 3 8 2 2 6" xfId="41799"/>
    <cellStyle name="Comma 3 3 2 3 8 2 3" xfId="19828"/>
    <cellStyle name="Comma 3 3 2 3 8 2 3 2" xfId="19829"/>
    <cellStyle name="Comma 3 3 2 3 8 2 4" xfId="19830"/>
    <cellStyle name="Comma 3 3 2 3 8 2 5" xfId="19831"/>
    <cellStyle name="Comma 3 3 2 3 8 2 6" xfId="19832"/>
    <cellStyle name="Comma 3 3 2 3 8 2 7" xfId="41800"/>
    <cellStyle name="Comma 3 3 2 3 8 3" xfId="19833"/>
    <cellStyle name="Comma 3 3 2 3 8 3 2" xfId="19834"/>
    <cellStyle name="Comma 3 3 2 3 8 3 2 2" xfId="19835"/>
    <cellStyle name="Comma 3 3 2 3 8 3 3" xfId="19836"/>
    <cellStyle name="Comma 3 3 2 3 8 3 4" xfId="19837"/>
    <cellStyle name="Comma 3 3 2 3 8 3 5" xfId="19838"/>
    <cellStyle name="Comma 3 3 2 3 8 3 6" xfId="41801"/>
    <cellStyle name="Comma 3 3 2 3 8 4" xfId="19839"/>
    <cellStyle name="Comma 3 3 2 3 8 4 2" xfId="19840"/>
    <cellStyle name="Comma 3 3 2 3 8 5" xfId="19841"/>
    <cellStyle name="Comma 3 3 2 3 8 6" xfId="19842"/>
    <cellStyle name="Comma 3 3 2 3 8 7" xfId="19843"/>
    <cellStyle name="Comma 3 3 2 3 8 8" xfId="41802"/>
    <cellStyle name="Comma 3 3 2 3 9" xfId="19844"/>
    <cellStyle name="Comma 3 3 2 3 9 2" xfId="19845"/>
    <cellStyle name="Comma 3 3 2 3 9 2 2" xfId="19846"/>
    <cellStyle name="Comma 3 3 2 3 9 2 2 2" xfId="19847"/>
    <cellStyle name="Comma 3 3 2 3 9 2 3" xfId="19848"/>
    <cellStyle name="Comma 3 3 2 3 9 2 4" xfId="19849"/>
    <cellStyle name="Comma 3 3 2 3 9 2 5" xfId="19850"/>
    <cellStyle name="Comma 3 3 2 3 9 2 6" xfId="41803"/>
    <cellStyle name="Comma 3 3 2 3 9 3" xfId="19851"/>
    <cellStyle name="Comma 3 3 2 3 9 3 2" xfId="19852"/>
    <cellStyle name="Comma 3 3 2 3 9 4" xfId="19853"/>
    <cellStyle name="Comma 3 3 2 3 9 5" xfId="19854"/>
    <cellStyle name="Comma 3 3 2 3 9 6" xfId="19855"/>
    <cellStyle name="Comma 3 3 2 3 9 7" xfId="41804"/>
    <cellStyle name="Comma 3 3 2 4" xfId="19856"/>
    <cellStyle name="Comma 3 3 2 4 10" xfId="19857"/>
    <cellStyle name="Comma 3 3 2 4 11" xfId="19858"/>
    <cellStyle name="Comma 3 3 2 4 2" xfId="19859"/>
    <cellStyle name="Comma 3 3 2 4 2 10" xfId="19860"/>
    <cellStyle name="Comma 3 3 2 4 2 2" xfId="19861"/>
    <cellStyle name="Comma 3 3 2 4 2 2 2" xfId="19862"/>
    <cellStyle name="Comma 3 3 2 4 2 2 2 2" xfId="19863"/>
    <cellStyle name="Comma 3 3 2 4 2 2 2 2 2" xfId="19864"/>
    <cellStyle name="Comma 3 3 2 4 2 2 2 2 2 2" xfId="19865"/>
    <cellStyle name="Comma 3 3 2 4 2 2 2 2 3" xfId="19866"/>
    <cellStyle name="Comma 3 3 2 4 2 2 2 2 4" xfId="19867"/>
    <cellStyle name="Comma 3 3 2 4 2 2 2 2 5" xfId="19868"/>
    <cellStyle name="Comma 3 3 2 4 2 2 2 2 6" xfId="41805"/>
    <cellStyle name="Comma 3 3 2 4 2 2 2 3" xfId="19869"/>
    <cellStyle name="Comma 3 3 2 4 2 2 2 3 2" xfId="19870"/>
    <cellStyle name="Comma 3 3 2 4 2 2 2 4" xfId="19871"/>
    <cellStyle name="Comma 3 3 2 4 2 2 2 5" xfId="19872"/>
    <cellStyle name="Comma 3 3 2 4 2 2 2 6" xfId="19873"/>
    <cellStyle name="Comma 3 3 2 4 2 2 2 7" xfId="41806"/>
    <cellStyle name="Comma 3 3 2 4 2 2 3" xfId="19874"/>
    <cellStyle name="Comma 3 3 2 4 2 2 3 2" xfId="19875"/>
    <cellStyle name="Comma 3 3 2 4 2 2 3 2 2" xfId="19876"/>
    <cellStyle name="Comma 3 3 2 4 2 2 3 3" xfId="19877"/>
    <cellStyle name="Comma 3 3 2 4 2 2 3 4" xfId="19878"/>
    <cellStyle name="Comma 3 3 2 4 2 2 3 5" xfId="19879"/>
    <cellStyle name="Comma 3 3 2 4 2 2 3 6" xfId="41807"/>
    <cellStyle name="Comma 3 3 2 4 2 2 4" xfId="19880"/>
    <cellStyle name="Comma 3 3 2 4 2 2 4 2" xfId="19881"/>
    <cellStyle name="Comma 3 3 2 4 2 2 5" xfId="19882"/>
    <cellStyle name="Comma 3 3 2 4 2 2 6" xfId="19883"/>
    <cellStyle name="Comma 3 3 2 4 2 2 7" xfId="19884"/>
    <cellStyle name="Comma 3 3 2 4 2 2 8" xfId="41808"/>
    <cellStyle name="Comma 3 3 2 4 2 3" xfId="19885"/>
    <cellStyle name="Comma 3 3 2 4 2 3 2" xfId="19886"/>
    <cellStyle name="Comma 3 3 2 4 2 3 2 2" xfId="19887"/>
    <cellStyle name="Comma 3 3 2 4 2 3 2 2 2" xfId="19888"/>
    <cellStyle name="Comma 3 3 2 4 2 3 2 3" xfId="19889"/>
    <cellStyle name="Comma 3 3 2 4 2 3 2 4" xfId="19890"/>
    <cellStyle name="Comma 3 3 2 4 2 3 2 5" xfId="19891"/>
    <cellStyle name="Comma 3 3 2 4 2 3 2 6" xfId="41809"/>
    <cellStyle name="Comma 3 3 2 4 2 3 3" xfId="19892"/>
    <cellStyle name="Comma 3 3 2 4 2 3 3 2" xfId="19893"/>
    <cellStyle name="Comma 3 3 2 4 2 3 4" xfId="19894"/>
    <cellStyle name="Comma 3 3 2 4 2 3 5" xfId="19895"/>
    <cellStyle name="Comma 3 3 2 4 2 3 6" xfId="19896"/>
    <cellStyle name="Comma 3 3 2 4 2 3 7" xfId="41810"/>
    <cellStyle name="Comma 3 3 2 4 2 4" xfId="19897"/>
    <cellStyle name="Comma 3 3 2 4 2 4 2" xfId="19898"/>
    <cellStyle name="Comma 3 3 2 4 2 4 2 2" xfId="19899"/>
    <cellStyle name="Comma 3 3 2 4 2 4 3" xfId="19900"/>
    <cellStyle name="Comma 3 3 2 4 2 4 4" xfId="19901"/>
    <cellStyle name="Comma 3 3 2 4 2 4 5" xfId="19902"/>
    <cellStyle name="Comma 3 3 2 4 2 4 6" xfId="41811"/>
    <cellStyle name="Comma 3 3 2 4 2 5" xfId="19903"/>
    <cellStyle name="Comma 3 3 2 4 2 5 2" xfId="19904"/>
    <cellStyle name="Comma 3 3 2 4 2 6" xfId="19905"/>
    <cellStyle name="Comma 3 3 2 4 2 6 2" xfId="19906"/>
    <cellStyle name="Comma 3 3 2 4 2 7" xfId="19907"/>
    <cellStyle name="Comma 3 3 2 4 2 8" xfId="19908"/>
    <cellStyle name="Comma 3 3 2 4 2 9" xfId="19909"/>
    <cellStyle name="Comma 3 3 2 4 3" xfId="19910"/>
    <cellStyle name="Comma 3 3 2 4 3 2" xfId="19911"/>
    <cellStyle name="Comma 3 3 2 4 3 2 2" xfId="19912"/>
    <cellStyle name="Comma 3 3 2 4 3 2 2 2" xfId="19913"/>
    <cellStyle name="Comma 3 3 2 4 3 2 2 2 2" xfId="19914"/>
    <cellStyle name="Comma 3 3 2 4 3 2 2 3" xfId="19915"/>
    <cellStyle name="Comma 3 3 2 4 3 2 2 4" xfId="19916"/>
    <cellStyle name="Comma 3 3 2 4 3 2 2 5" xfId="19917"/>
    <cellStyle name="Comma 3 3 2 4 3 2 2 6" xfId="41812"/>
    <cellStyle name="Comma 3 3 2 4 3 2 3" xfId="19918"/>
    <cellStyle name="Comma 3 3 2 4 3 2 3 2" xfId="19919"/>
    <cellStyle name="Comma 3 3 2 4 3 2 4" xfId="19920"/>
    <cellStyle name="Comma 3 3 2 4 3 2 5" xfId="19921"/>
    <cellStyle name="Comma 3 3 2 4 3 2 6" xfId="19922"/>
    <cellStyle name="Comma 3 3 2 4 3 2 7" xfId="41813"/>
    <cellStyle name="Comma 3 3 2 4 3 3" xfId="19923"/>
    <cellStyle name="Comma 3 3 2 4 3 3 2" xfId="19924"/>
    <cellStyle name="Comma 3 3 2 4 3 3 2 2" xfId="19925"/>
    <cellStyle name="Comma 3 3 2 4 3 3 3" xfId="19926"/>
    <cellStyle name="Comma 3 3 2 4 3 3 4" xfId="19927"/>
    <cellStyle name="Comma 3 3 2 4 3 3 5" xfId="19928"/>
    <cellStyle name="Comma 3 3 2 4 3 3 6" xfId="41814"/>
    <cellStyle name="Comma 3 3 2 4 3 4" xfId="19929"/>
    <cellStyle name="Comma 3 3 2 4 3 4 2" xfId="19930"/>
    <cellStyle name="Comma 3 3 2 4 3 5" xfId="19931"/>
    <cellStyle name="Comma 3 3 2 4 3 5 2" xfId="19932"/>
    <cellStyle name="Comma 3 3 2 4 3 6" xfId="19933"/>
    <cellStyle name="Comma 3 3 2 4 3 7" xfId="19934"/>
    <cellStyle name="Comma 3 3 2 4 3 8" xfId="19935"/>
    <cellStyle name="Comma 3 3 2 4 3 9" xfId="19936"/>
    <cellStyle name="Comma 3 3 2 4 4" xfId="19937"/>
    <cellStyle name="Comma 3 3 2 4 4 2" xfId="19938"/>
    <cellStyle name="Comma 3 3 2 4 4 2 2" xfId="19939"/>
    <cellStyle name="Comma 3 3 2 4 4 2 2 2" xfId="19940"/>
    <cellStyle name="Comma 3 3 2 4 4 2 3" xfId="19941"/>
    <cellStyle name="Comma 3 3 2 4 4 2 4" xfId="19942"/>
    <cellStyle name="Comma 3 3 2 4 4 2 5" xfId="19943"/>
    <cellStyle name="Comma 3 3 2 4 4 2 6" xfId="41815"/>
    <cellStyle name="Comma 3 3 2 4 4 3" xfId="19944"/>
    <cellStyle name="Comma 3 3 2 4 4 3 2" xfId="19945"/>
    <cellStyle name="Comma 3 3 2 4 4 4" xfId="19946"/>
    <cellStyle name="Comma 3 3 2 4 4 5" xfId="19947"/>
    <cellStyle name="Comma 3 3 2 4 4 6" xfId="19948"/>
    <cellStyle name="Comma 3 3 2 4 4 7" xfId="41816"/>
    <cellStyle name="Comma 3 3 2 4 5" xfId="19949"/>
    <cellStyle name="Comma 3 3 2 4 5 2" xfId="19950"/>
    <cellStyle name="Comma 3 3 2 4 5 2 2" xfId="19951"/>
    <cellStyle name="Comma 3 3 2 4 5 3" xfId="19952"/>
    <cellStyle name="Comma 3 3 2 4 5 4" xfId="19953"/>
    <cellStyle name="Comma 3 3 2 4 5 5" xfId="19954"/>
    <cellStyle name="Comma 3 3 2 4 5 6" xfId="41817"/>
    <cellStyle name="Comma 3 3 2 4 6" xfId="19955"/>
    <cellStyle name="Comma 3 3 2 4 6 2" xfId="19956"/>
    <cellStyle name="Comma 3 3 2 4 7" xfId="19957"/>
    <cellStyle name="Comma 3 3 2 4 7 2" xfId="19958"/>
    <cellStyle name="Comma 3 3 2 4 8" xfId="19959"/>
    <cellStyle name="Comma 3 3 2 4 9" xfId="19960"/>
    <cellStyle name="Comma 3 3 2 5" xfId="19961"/>
    <cellStyle name="Comma 3 3 2 5 10" xfId="19962"/>
    <cellStyle name="Comma 3 3 2 5 11" xfId="19963"/>
    <cellStyle name="Comma 3 3 2 5 2" xfId="19964"/>
    <cellStyle name="Comma 3 3 2 5 2 10" xfId="19965"/>
    <cellStyle name="Comma 3 3 2 5 2 2" xfId="19966"/>
    <cellStyle name="Comma 3 3 2 5 2 2 2" xfId="19967"/>
    <cellStyle name="Comma 3 3 2 5 2 2 2 2" xfId="19968"/>
    <cellStyle name="Comma 3 3 2 5 2 2 2 2 2" xfId="19969"/>
    <cellStyle name="Comma 3 3 2 5 2 2 2 2 2 2" xfId="19970"/>
    <cellStyle name="Comma 3 3 2 5 2 2 2 2 3" xfId="19971"/>
    <cellStyle name="Comma 3 3 2 5 2 2 2 2 4" xfId="19972"/>
    <cellStyle name="Comma 3 3 2 5 2 2 2 2 5" xfId="19973"/>
    <cellStyle name="Comma 3 3 2 5 2 2 2 2 6" xfId="41818"/>
    <cellStyle name="Comma 3 3 2 5 2 2 2 3" xfId="19974"/>
    <cellStyle name="Comma 3 3 2 5 2 2 2 3 2" xfId="19975"/>
    <cellStyle name="Comma 3 3 2 5 2 2 2 4" xfId="19976"/>
    <cellStyle name="Comma 3 3 2 5 2 2 2 5" xfId="19977"/>
    <cellStyle name="Comma 3 3 2 5 2 2 2 6" xfId="19978"/>
    <cellStyle name="Comma 3 3 2 5 2 2 2 7" xfId="41819"/>
    <cellStyle name="Comma 3 3 2 5 2 2 3" xfId="19979"/>
    <cellStyle name="Comma 3 3 2 5 2 2 3 2" xfId="19980"/>
    <cellStyle name="Comma 3 3 2 5 2 2 3 2 2" xfId="19981"/>
    <cellStyle name="Comma 3 3 2 5 2 2 3 3" xfId="19982"/>
    <cellStyle name="Comma 3 3 2 5 2 2 3 4" xfId="19983"/>
    <cellStyle name="Comma 3 3 2 5 2 2 3 5" xfId="19984"/>
    <cellStyle name="Comma 3 3 2 5 2 2 3 6" xfId="41820"/>
    <cellStyle name="Comma 3 3 2 5 2 2 4" xfId="19985"/>
    <cellStyle name="Comma 3 3 2 5 2 2 4 2" xfId="19986"/>
    <cellStyle name="Comma 3 3 2 5 2 2 5" xfId="19987"/>
    <cellStyle name="Comma 3 3 2 5 2 2 6" xfId="19988"/>
    <cellStyle name="Comma 3 3 2 5 2 2 7" xfId="19989"/>
    <cellStyle name="Comma 3 3 2 5 2 2 8" xfId="41821"/>
    <cellStyle name="Comma 3 3 2 5 2 3" xfId="19990"/>
    <cellStyle name="Comma 3 3 2 5 2 3 2" xfId="19991"/>
    <cellStyle name="Comma 3 3 2 5 2 3 2 2" xfId="19992"/>
    <cellStyle name="Comma 3 3 2 5 2 3 2 2 2" xfId="19993"/>
    <cellStyle name="Comma 3 3 2 5 2 3 2 2 2 2" xfId="19994"/>
    <cellStyle name="Comma 3 3 2 5 2 3 2 2 3" xfId="19995"/>
    <cellStyle name="Comma 3 3 2 5 2 3 2 2 4" xfId="19996"/>
    <cellStyle name="Comma 3 3 2 5 2 3 2 2 5" xfId="19997"/>
    <cellStyle name="Comma 3 3 2 5 2 3 2 2 6" xfId="41822"/>
    <cellStyle name="Comma 3 3 2 5 2 3 2 3" xfId="19998"/>
    <cellStyle name="Comma 3 3 2 5 2 3 2 3 2" xfId="19999"/>
    <cellStyle name="Comma 3 3 2 5 2 3 2 3 3" xfId="20000"/>
    <cellStyle name="Comma 3 3 2 5 2 3 2 4" xfId="20001"/>
    <cellStyle name="Comma 3 3 2 5 2 3 2 5" xfId="20002"/>
    <cellStyle name="Comma 3 3 2 5 2 3 2 6" xfId="20003"/>
    <cellStyle name="Comma 3 3 2 5 2 3 2 7" xfId="41823"/>
    <cellStyle name="Comma 3 3 2 5 2 3 3" xfId="20004"/>
    <cellStyle name="Comma 3 3 2 5 2 3 3 2" xfId="20005"/>
    <cellStyle name="Comma 3 3 2 5 2 3 3 2 2" xfId="20006"/>
    <cellStyle name="Comma 3 3 2 5 2 3 3 3" xfId="20007"/>
    <cellStyle name="Comma 3 3 2 5 2 3 3 4" xfId="20008"/>
    <cellStyle name="Comma 3 3 2 5 2 3 3 5" xfId="20009"/>
    <cellStyle name="Comma 3 3 2 5 2 3 3 6" xfId="41824"/>
    <cellStyle name="Comma 3 3 2 5 2 3 4" xfId="20010"/>
    <cellStyle name="Comma 3 3 2 5 2 3 4 2" xfId="20011"/>
    <cellStyle name="Comma 3 3 2 5 2 3 4 3" xfId="20012"/>
    <cellStyle name="Comma 3 3 2 5 2 3 5" xfId="20013"/>
    <cellStyle name="Comma 3 3 2 5 2 3 6" xfId="20014"/>
    <cellStyle name="Comma 3 3 2 5 2 3 7" xfId="20015"/>
    <cellStyle name="Comma 3 3 2 5 2 3 8" xfId="41825"/>
    <cellStyle name="Comma 3 3 2 5 2 4" xfId="20016"/>
    <cellStyle name="Comma 3 3 2 5 2 4 2" xfId="20017"/>
    <cellStyle name="Comma 3 3 2 5 2 4 2 2" xfId="20018"/>
    <cellStyle name="Comma 3 3 2 5 2 4 2 2 2" xfId="20019"/>
    <cellStyle name="Comma 3 3 2 5 2 4 2 3" xfId="20020"/>
    <cellStyle name="Comma 3 3 2 5 2 4 2 4" xfId="20021"/>
    <cellStyle name="Comma 3 3 2 5 2 4 2 5" xfId="20022"/>
    <cellStyle name="Comma 3 3 2 5 2 4 2 6" xfId="41826"/>
    <cellStyle name="Comma 3 3 2 5 2 4 3" xfId="20023"/>
    <cellStyle name="Comma 3 3 2 5 2 4 3 2" xfId="20024"/>
    <cellStyle name="Comma 3 3 2 5 2 4 3 3" xfId="20025"/>
    <cellStyle name="Comma 3 3 2 5 2 4 4" xfId="20026"/>
    <cellStyle name="Comma 3 3 2 5 2 4 5" xfId="20027"/>
    <cellStyle name="Comma 3 3 2 5 2 4 6" xfId="20028"/>
    <cellStyle name="Comma 3 3 2 5 2 4 7" xfId="41827"/>
    <cellStyle name="Comma 3 3 2 5 2 5" xfId="20029"/>
    <cellStyle name="Comma 3 3 2 5 2 5 2" xfId="20030"/>
    <cellStyle name="Comma 3 3 2 5 2 5 3" xfId="20031"/>
    <cellStyle name="Comma 3 3 2 5 2 6" xfId="20032"/>
    <cellStyle name="Comma 3 3 2 5 2 6 2" xfId="20033"/>
    <cellStyle name="Comma 3 3 2 5 2 7" xfId="20034"/>
    <cellStyle name="Comma 3 3 2 5 2 8" xfId="20035"/>
    <cellStyle name="Comma 3 3 2 5 2 9" xfId="20036"/>
    <cellStyle name="Comma 3 3 2 5 3" xfId="20037"/>
    <cellStyle name="Comma 3 3 2 5 3 2" xfId="20038"/>
    <cellStyle name="Comma 3 3 2 5 3 2 2" xfId="20039"/>
    <cellStyle name="Comma 3 3 2 5 3 2 2 2" xfId="20040"/>
    <cellStyle name="Comma 3 3 2 5 3 2 2 2 2" xfId="20041"/>
    <cellStyle name="Comma 3 3 2 5 3 2 2 3" xfId="20042"/>
    <cellStyle name="Comma 3 3 2 5 3 2 2 4" xfId="20043"/>
    <cellStyle name="Comma 3 3 2 5 3 2 2 5" xfId="20044"/>
    <cellStyle name="Comma 3 3 2 5 3 2 2 6" xfId="41828"/>
    <cellStyle name="Comma 3 3 2 5 3 2 3" xfId="20045"/>
    <cellStyle name="Comma 3 3 2 5 3 2 3 2" xfId="20046"/>
    <cellStyle name="Comma 3 3 2 5 3 2 4" xfId="20047"/>
    <cellStyle name="Comma 3 3 2 5 3 2 5" xfId="20048"/>
    <cellStyle name="Comma 3 3 2 5 3 2 6" xfId="20049"/>
    <cellStyle name="Comma 3 3 2 5 3 2 7" xfId="41829"/>
    <cellStyle name="Comma 3 3 2 5 3 3" xfId="20050"/>
    <cellStyle name="Comma 3 3 2 5 3 3 2" xfId="20051"/>
    <cellStyle name="Comma 3 3 2 5 3 3 2 2" xfId="20052"/>
    <cellStyle name="Comma 3 3 2 5 3 3 3" xfId="20053"/>
    <cellStyle name="Comma 3 3 2 5 3 3 4" xfId="20054"/>
    <cellStyle name="Comma 3 3 2 5 3 3 5" xfId="20055"/>
    <cellStyle name="Comma 3 3 2 5 3 3 6" xfId="41830"/>
    <cellStyle name="Comma 3 3 2 5 3 4" xfId="20056"/>
    <cellStyle name="Comma 3 3 2 5 3 4 2" xfId="20057"/>
    <cellStyle name="Comma 3 3 2 5 3 5" xfId="20058"/>
    <cellStyle name="Comma 3 3 2 5 3 5 2" xfId="20059"/>
    <cellStyle name="Comma 3 3 2 5 3 6" xfId="20060"/>
    <cellStyle name="Comma 3 3 2 5 3 7" xfId="20061"/>
    <cellStyle name="Comma 3 3 2 5 3 8" xfId="20062"/>
    <cellStyle name="Comma 3 3 2 5 3 9" xfId="20063"/>
    <cellStyle name="Comma 3 3 2 5 4" xfId="20064"/>
    <cellStyle name="Comma 3 3 2 5 4 2" xfId="20065"/>
    <cellStyle name="Comma 3 3 2 5 4 2 2" xfId="20066"/>
    <cellStyle name="Comma 3 3 2 5 4 2 2 2" xfId="20067"/>
    <cellStyle name="Comma 3 3 2 5 4 2 2 2 2" xfId="20068"/>
    <cellStyle name="Comma 3 3 2 5 4 2 2 3" xfId="20069"/>
    <cellStyle name="Comma 3 3 2 5 4 2 2 4" xfId="20070"/>
    <cellStyle name="Comma 3 3 2 5 4 2 2 5" xfId="20071"/>
    <cellStyle name="Comma 3 3 2 5 4 2 2 6" xfId="41831"/>
    <cellStyle name="Comma 3 3 2 5 4 2 3" xfId="20072"/>
    <cellStyle name="Comma 3 3 2 5 4 2 3 2" xfId="20073"/>
    <cellStyle name="Comma 3 3 2 5 4 2 3 3" xfId="20074"/>
    <cellStyle name="Comma 3 3 2 5 4 2 4" xfId="20075"/>
    <cellStyle name="Comma 3 3 2 5 4 2 5" xfId="20076"/>
    <cellStyle name="Comma 3 3 2 5 4 2 6" xfId="20077"/>
    <cellStyle name="Comma 3 3 2 5 4 2 7" xfId="41832"/>
    <cellStyle name="Comma 3 3 2 5 4 3" xfId="20078"/>
    <cellStyle name="Comma 3 3 2 5 4 3 2" xfId="20079"/>
    <cellStyle name="Comma 3 3 2 5 4 3 2 2" xfId="20080"/>
    <cellStyle name="Comma 3 3 2 5 4 3 3" xfId="20081"/>
    <cellStyle name="Comma 3 3 2 5 4 3 4" xfId="20082"/>
    <cellStyle name="Comma 3 3 2 5 4 3 5" xfId="20083"/>
    <cellStyle name="Comma 3 3 2 5 4 3 6" xfId="41833"/>
    <cellStyle name="Comma 3 3 2 5 4 4" xfId="20084"/>
    <cellStyle name="Comma 3 3 2 5 4 4 2" xfId="20085"/>
    <cellStyle name="Comma 3 3 2 5 4 4 3" xfId="20086"/>
    <cellStyle name="Comma 3 3 2 5 4 5" xfId="20087"/>
    <cellStyle name="Comma 3 3 2 5 4 6" xfId="20088"/>
    <cellStyle name="Comma 3 3 2 5 4 7" xfId="20089"/>
    <cellStyle name="Comma 3 3 2 5 4 8" xfId="41834"/>
    <cellStyle name="Comma 3 3 2 5 5" xfId="20090"/>
    <cellStyle name="Comma 3 3 2 5 5 2" xfId="20091"/>
    <cellStyle name="Comma 3 3 2 5 5 2 2" xfId="20092"/>
    <cellStyle name="Comma 3 3 2 5 5 2 2 2" xfId="20093"/>
    <cellStyle name="Comma 3 3 2 5 5 2 3" xfId="20094"/>
    <cellStyle name="Comma 3 3 2 5 5 2 4" xfId="20095"/>
    <cellStyle name="Comma 3 3 2 5 5 2 5" xfId="20096"/>
    <cellStyle name="Comma 3 3 2 5 5 2 6" xfId="41835"/>
    <cellStyle name="Comma 3 3 2 5 5 3" xfId="20097"/>
    <cellStyle name="Comma 3 3 2 5 5 3 2" xfId="20098"/>
    <cellStyle name="Comma 3 3 2 5 5 3 3" xfId="20099"/>
    <cellStyle name="Comma 3 3 2 5 5 4" xfId="20100"/>
    <cellStyle name="Comma 3 3 2 5 5 5" xfId="20101"/>
    <cellStyle name="Comma 3 3 2 5 5 6" xfId="20102"/>
    <cellStyle name="Comma 3 3 2 5 5 7" xfId="41836"/>
    <cellStyle name="Comma 3 3 2 5 6" xfId="20103"/>
    <cellStyle name="Comma 3 3 2 5 6 2" xfId="20104"/>
    <cellStyle name="Comma 3 3 2 5 6 3" xfId="20105"/>
    <cellStyle name="Comma 3 3 2 5 7" xfId="20106"/>
    <cellStyle name="Comma 3 3 2 5 7 2" xfId="20107"/>
    <cellStyle name="Comma 3 3 2 5 8" xfId="20108"/>
    <cellStyle name="Comma 3 3 2 5 9" xfId="20109"/>
    <cellStyle name="Comma 3 3 2 6" xfId="20110"/>
    <cellStyle name="Comma 3 3 2 6 10" xfId="20111"/>
    <cellStyle name="Comma 3 3 2 6 2" xfId="20112"/>
    <cellStyle name="Comma 3 3 2 6 2 2" xfId="20113"/>
    <cellStyle name="Comma 3 3 2 6 2 2 2" xfId="20114"/>
    <cellStyle name="Comma 3 3 2 6 2 2 2 2" xfId="20115"/>
    <cellStyle name="Comma 3 3 2 6 2 2 2 2 2" xfId="20116"/>
    <cellStyle name="Comma 3 3 2 6 2 2 2 3" xfId="20117"/>
    <cellStyle name="Comma 3 3 2 6 2 2 2 4" xfId="20118"/>
    <cellStyle name="Comma 3 3 2 6 2 2 2 5" xfId="20119"/>
    <cellStyle name="Comma 3 3 2 6 2 2 2 6" xfId="41837"/>
    <cellStyle name="Comma 3 3 2 6 2 2 3" xfId="20120"/>
    <cellStyle name="Comma 3 3 2 6 2 2 3 2" xfId="20121"/>
    <cellStyle name="Comma 3 3 2 6 2 2 4" xfId="20122"/>
    <cellStyle name="Comma 3 3 2 6 2 2 5" xfId="20123"/>
    <cellStyle name="Comma 3 3 2 6 2 2 6" xfId="20124"/>
    <cellStyle name="Comma 3 3 2 6 2 2 7" xfId="41838"/>
    <cellStyle name="Comma 3 3 2 6 2 3" xfId="20125"/>
    <cellStyle name="Comma 3 3 2 6 2 3 2" xfId="20126"/>
    <cellStyle name="Comma 3 3 2 6 2 3 2 2" xfId="20127"/>
    <cellStyle name="Comma 3 3 2 6 2 3 3" xfId="20128"/>
    <cellStyle name="Comma 3 3 2 6 2 3 4" xfId="20129"/>
    <cellStyle name="Comma 3 3 2 6 2 3 5" xfId="20130"/>
    <cellStyle name="Comma 3 3 2 6 2 3 6" xfId="41839"/>
    <cellStyle name="Comma 3 3 2 6 2 4" xfId="20131"/>
    <cellStyle name="Comma 3 3 2 6 2 4 2" xfId="20132"/>
    <cellStyle name="Comma 3 3 2 6 2 5" xfId="20133"/>
    <cellStyle name="Comma 3 3 2 6 2 6" xfId="20134"/>
    <cellStyle name="Comma 3 3 2 6 2 7" xfId="20135"/>
    <cellStyle name="Comma 3 3 2 6 2 8" xfId="41840"/>
    <cellStyle name="Comma 3 3 2 6 3" xfId="20136"/>
    <cellStyle name="Comma 3 3 2 6 3 2" xfId="20137"/>
    <cellStyle name="Comma 3 3 2 6 3 2 2" xfId="20138"/>
    <cellStyle name="Comma 3 3 2 6 3 2 2 2" xfId="20139"/>
    <cellStyle name="Comma 3 3 2 6 3 2 3" xfId="20140"/>
    <cellStyle name="Comma 3 3 2 6 3 2 4" xfId="20141"/>
    <cellStyle name="Comma 3 3 2 6 3 2 5" xfId="20142"/>
    <cellStyle name="Comma 3 3 2 6 3 2 6" xfId="41841"/>
    <cellStyle name="Comma 3 3 2 6 3 3" xfId="20143"/>
    <cellStyle name="Comma 3 3 2 6 3 3 2" xfId="20144"/>
    <cellStyle name="Comma 3 3 2 6 3 4" xfId="20145"/>
    <cellStyle name="Comma 3 3 2 6 3 5" xfId="20146"/>
    <cellStyle name="Comma 3 3 2 6 3 6" xfId="20147"/>
    <cellStyle name="Comma 3 3 2 6 3 7" xfId="41842"/>
    <cellStyle name="Comma 3 3 2 6 4" xfId="20148"/>
    <cellStyle name="Comma 3 3 2 6 4 2" xfId="20149"/>
    <cellStyle name="Comma 3 3 2 6 4 2 2" xfId="20150"/>
    <cellStyle name="Comma 3 3 2 6 4 3" xfId="20151"/>
    <cellStyle name="Comma 3 3 2 6 4 4" xfId="20152"/>
    <cellStyle name="Comma 3 3 2 6 4 5" xfId="20153"/>
    <cellStyle name="Comma 3 3 2 6 4 6" xfId="41843"/>
    <cellStyle name="Comma 3 3 2 6 5" xfId="20154"/>
    <cellStyle name="Comma 3 3 2 6 5 2" xfId="20155"/>
    <cellStyle name="Comma 3 3 2 6 6" xfId="20156"/>
    <cellStyle name="Comma 3 3 2 6 6 2" xfId="20157"/>
    <cellStyle name="Comma 3 3 2 6 7" xfId="20158"/>
    <cellStyle name="Comma 3 3 2 6 8" xfId="20159"/>
    <cellStyle name="Comma 3 3 2 6 9" xfId="20160"/>
    <cellStyle name="Comma 3 3 2 7" xfId="20161"/>
    <cellStyle name="Comma 3 3 2 7 2" xfId="20162"/>
    <cellStyle name="Comma 3 3 2 7 2 2" xfId="20163"/>
    <cellStyle name="Comma 3 3 2 7 2 2 2" xfId="20164"/>
    <cellStyle name="Comma 3 3 2 7 2 2 2 2" xfId="20165"/>
    <cellStyle name="Comma 3 3 2 7 2 2 2 2 2" xfId="20166"/>
    <cellStyle name="Comma 3 3 2 7 2 2 2 3" xfId="20167"/>
    <cellStyle name="Comma 3 3 2 7 2 2 2 4" xfId="20168"/>
    <cellStyle name="Comma 3 3 2 7 2 2 2 5" xfId="20169"/>
    <cellStyle name="Comma 3 3 2 7 2 2 2 6" xfId="41844"/>
    <cellStyle name="Comma 3 3 2 7 2 2 3" xfId="20170"/>
    <cellStyle name="Comma 3 3 2 7 2 2 3 2" xfId="20171"/>
    <cellStyle name="Comma 3 3 2 7 2 2 4" xfId="20172"/>
    <cellStyle name="Comma 3 3 2 7 2 2 5" xfId="20173"/>
    <cellStyle name="Comma 3 3 2 7 2 2 6" xfId="20174"/>
    <cellStyle name="Comma 3 3 2 7 2 2 7" xfId="41845"/>
    <cellStyle name="Comma 3 3 2 7 2 3" xfId="20175"/>
    <cellStyle name="Comma 3 3 2 7 2 3 2" xfId="20176"/>
    <cellStyle name="Comma 3 3 2 7 2 3 2 2" xfId="20177"/>
    <cellStyle name="Comma 3 3 2 7 2 3 3" xfId="20178"/>
    <cellStyle name="Comma 3 3 2 7 2 3 4" xfId="20179"/>
    <cellStyle name="Comma 3 3 2 7 2 3 5" xfId="20180"/>
    <cellStyle name="Comma 3 3 2 7 2 3 6" xfId="41846"/>
    <cellStyle name="Comma 3 3 2 7 2 4" xfId="20181"/>
    <cellStyle name="Comma 3 3 2 7 2 4 2" xfId="20182"/>
    <cellStyle name="Comma 3 3 2 7 2 5" xfId="20183"/>
    <cellStyle name="Comma 3 3 2 7 2 6" xfId="20184"/>
    <cellStyle name="Comma 3 3 2 7 2 7" xfId="20185"/>
    <cellStyle name="Comma 3 3 2 7 2 8" xfId="41847"/>
    <cellStyle name="Comma 3 3 2 7 3" xfId="20186"/>
    <cellStyle name="Comma 3 3 2 7 3 2" xfId="20187"/>
    <cellStyle name="Comma 3 3 2 7 3 2 2" xfId="20188"/>
    <cellStyle name="Comma 3 3 2 7 3 2 2 2" xfId="20189"/>
    <cellStyle name="Comma 3 3 2 7 3 2 3" xfId="20190"/>
    <cellStyle name="Comma 3 3 2 7 3 2 4" xfId="20191"/>
    <cellStyle name="Comma 3 3 2 7 3 2 5" xfId="20192"/>
    <cellStyle name="Comma 3 3 2 7 3 2 6" xfId="41848"/>
    <cellStyle name="Comma 3 3 2 7 3 3" xfId="20193"/>
    <cellStyle name="Comma 3 3 2 7 3 3 2" xfId="20194"/>
    <cellStyle name="Comma 3 3 2 7 3 4" xfId="20195"/>
    <cellStyle name="Comma 3 3 2 7 3 5" xfId="20196"/>
    <cellStyle name="Comma 3 3 2 7 3 6" xfId="20197"/>
    <cellStyle name="Comma 3 3 2 7 3 7" xfId="41849"/>
    <cellStyle name="Comma 3 3 2 7 4" xfId="20198"/>
    <cellStyle name="Comma 3 3 2 7 4 2" xfId="20199"/>
    <cellStyle name="Comma 3 3 2 7 4 2 2" xfId="20200"/>
    <cellStyle name="Comma 3 3 2 7 4 3" xfId="20201"/>
    <cellStyle name="Comma 3 3 2 7 4 4" xfId="20202"/>
    <cellStyle name="Comma 3 3 2 7 4 5" xfId="20203"/>
    <cellStyle name="Comma 3 3 2 7 4 6" xfId="41850"/>
    <cellStyle name="Comma 3 3 2 7 5" xfId="20204"/>
    <cellStyle name="Comma 3 3 2 7 5 2" xfId="20205"/>
    <cellStyle name="Comma 3 3 2 7 6" xfId="20206"/>
    <cellStyle name="Comma 3 3 2 7 7" xfId="20207"/>
    <cellStyle name="Comma 3 3 2 7 8" xfId="20208"/>
    <cellStyle name="Comma 3 3 2 7 9" xfId="20209"/>
    <cellStyle name="Comma 3 3 2 8" xfId="20210"/>
    <cellStyle name="Comma 3 3 2 8 2" xfId="20211"/>
    <cellStyle name="Comma 3 3 2 8 2 2" xfId="20212"/>
    <cellStyle name="Comma 3 3 2 8 2 2 2" xfId="20213"/>
    <cellStyle name="Comma 3 3 2 8 2 2 2 2" xfId="20214"/>
    <cellStyle name="Comma 3 3 2 8 2 2 3" xfId="20215"/>
    <cellStyle name="Comma 3 3 2 8 2 2 4" xfId="20216"/>
    <cellStyle name="Comma 3 3 2 8 2 2 5" xfId="20217"/>
    <cellStyle name="Comma 3 3 2 8 2 2 6" xfId="41851"/>
    <cellStyle name="Comma 3 3 2 8 2 3" xfId="20218"/>
    <cellStyle name="Comma 3 3 2 8 2 3 2" xfId="20219"/>
    <cellStyle name="Comma 3 3 2 8 2 4" xfId="20220"/>
    <cellStyle name="Comma 3 3 2 8 2 5" xfId="20221"/>
    <cellStyle name="Comma 3 3 2 8 2 6" xfId="20222"/>
    <cellStyle name="Comma 3 3 2 8 2 7" xfId="41852"/>
    <cellStyle name="Comma 3 3 2 8 3" xfId="20223"/>
    <cellStyle name="Comma 3 3 2 8 3 2" xfId="20224"/>
    <cellStyle name="Comma 3 3 2 8 3 2 2" xfId="20225"/>
    <cellStyle name="Comma 3 3 2 8 3 3" xfId="20226"/>
    <cellStyle name="Comma 3 3 2 8 3 4" xfId="20227"/>
    <cellStyle name="Comma 3 3 2 8 3 5" xfId="20228"/>
    <cellStyle name="Comma 3 3 2 8 3 6" xfId="41853"/>
    <cellStyle name="Comma 3 3 2 8 4" xfId="20229"/>
    <cellStyle name="Comma 3 3 2 8 4 2" xfId="20230"/>
    <cellStyle name="Comma 3 3 2 8 5" xfId="20231"/>
    <cellStyle name="Comma 3 3 2 8 6" xfId="20232"/>
    <cellStyle name="Comma 3 3 2 8 7" xfId="20233"/>
    <cellStyle name="Comma 3 3 2 8 8" xfId="41854"/>
    <cellStyle name="Comma 3 3 2 9" xfId="20234"/>
    <cellStyle name="Comma 3 3 2 9 2" xfId="20235"/>
    <cellStyle name="Comma 3 3 2 9 2 2" xfId="20236"/>
    <cellStyle name="Comma 3 3 2 9 2 2 2" xfId="20237"/>
    <cellStyle name="Comma 3 3 2 9 2 2 2 2" xfId="20238"/>
    <cellStyle name="Comma 3 3 2 9 2 2 3" xfId="20239"/>
    <cellStyle name="Comma 3 3 2 9 2 2 4" xfId="20240"/>
    <cellStyle name="Comma 3 3 2 9 2 2 5" xfId="20241"/>
    <cellStyle name="Comma 3 3 2 9 2 2 6" xfId="41855"/>
    <cellStyle name="Comma 3 3 2 9 2 3" xfId="20242"/>
    <cellStyle name="Comma 3 3 2 9 2 3 2" xfId="20243"/>
    <cellStyle name="Comma 3 3 2 9 2 4" xfId="20244"/>
    <cellStyle name="Comma 3 3 2 9 2 5" xfId="20245"/>
    <cellStyle name="Comma 3 3 2 9 2 6" xfId="20246"/>
    <cellStyle name="Comma 3 3 2 9 2 7" xfId="41856"/>
    <cellStyle name="Comma 3 3 2 9 3" xfId="20247"/>
    <cellStyle name="Comma 3 3 2 9 3 2" xfId="20248"/>
    <cellStyle name="Comma 3 3 2 9 3 2 2" xfId="20249"/>
    <cellStyle name="Comma 3 3 2 9 3 3" xfId="20250"/>
    <cellStyle name="Comma 3 3 2 9 3 4" xfId="20251"/>
    <cellStyle name="Comma 3 3 2 9 3 5" xfId="20252"/>
    <cellStyle name="Comma 3 3 2 9 3 6" xfId="41857"/>
    <cellStyle name="Comma 3 3 2 9 4" xfId="20253"/>
    <cellStyle name="Comma 3 3 2 9 4 2" xfId="20254"/>
    <cellStyle name="Comma 3 3 2 9 5" xfId="20255"/>
    <cellStyle name="Comma 3 3 2 9 6" xfId="20256"/>
    <cellStyle name="Comma 3 3 2 9 7" xfId="20257"/>
    <cellStyle name="Comma 3 3 2 9 8" xfId="41858"/>
    <cellStyle name="Comma 3 3 20" xfId="20258"/>
    <cellStyle name="Comma 3 3 21" xfId="20259"/>
    <cellStyle name="Comma 3 3 3" xfId="20260"/>
    <cellStyle name="Comma 3 3 3 10" xfId="20261"/>
    <cellStyle name="Comma 3 3 3 10 2" xfId="20262"/>
    <cellStyle name="Comma 3 3 3 10 2 2" xfId="20263"/>
    <cellStyle name="Comma 3 3 3 10 3" xfId="20264"/>
    <cellStyle name="Comma 3 3 3 10 4" xfId="20265"/>
    <cellStyle name="Comma 3 3 3 10 5" xfId="20266"/>
    <cellStyle name="Comma 3 3 3 10 6" xfId="41859"/>
    <cellStyle name="Comma 3 3 3 11" xfId="20267"/>
    <cellStyle name="Comma 3 3 3 11 2" xfId="20268"/>
    <cellStyle name="Comma 3 3 3 11 2 2" xfId="20269"/>
    <cellStyle name="Comma 3 3 3 11 3" xfId="20270"/>
    <cellStyle name="Comma 3 3 3 11 4" xfId="20271"/>
    <cellStyle name="Comma 3 3 3 11 5" xfId="20272"/>
    <cellStyle name="Comma 3 3 3 11 6" xfId="41860"/>
    <cellStyle name="Comma 3 3 3 12" xfId="20273"/>
    <cellStyle name="Comma 3 3 3 12 2" xfId="20274"/>
    <cellStyle name="Comma 3 3 3 12 2 2" xfId="20275"/>
    <cellStyle name="Comma 3 3 3 12 3" xfId="20276"/>
    <cellStyle name="Comma 3 3 3 12 4" xfId="20277"/>
    <cellStyle name="Comma 3 3 3 12 5" xfId="20278"/>
    <cellStyle name="Comma 3 3 3 12 6" xfId="41861"/>
    <cellStyle name="Comma 3 3 3 13" xfId="20279"/>
    <cellStyle name="Comma 3 3 3 13 2" xfId="20280"/>
    <cellStyle name="Comma 3 3 3 14" xfId="20281"/>
    <cellStyle name="Comma 3 3 3 14 2" xfId="20282"/>
    <cellStyle name="Comma 3 3 3 15" xfId="20283"/>
    <cellStyle name="Comma 3 3 3 16" xfId="20284"/>
    <cellStyle name="Comma 3 3 3 17" xfId="20285"/>
    <cellStyle name="Comma 3 3 3 18" xfId="20286"/>
    <cellStyle name="Comma 3 3 3 2" xfId="20287"/>
    <cellStyle name="Comma 3 3 3 2 10" xfId="20288"/>
    <cellStyle name="Comma 3 3 3 2 10 2" xfId="20289"/>
    <cellStyle name="Comma 3 3 3 2 10 2 2" xfId="20290"/>
    <cellStyle name="Comma 3 3 3 2 10 3" xfId="20291"/>
    <cellStyle name="Comma 3 3 3 2 10 4" xfId="20292"/>
    <cellStyle name="Comma 3 3 3 2 10 5" xfId="20293"/>
    <cellStyle name="Comma 3 3 3 2 10 6" xfId="41862"/>
    <cellStyle name="Comma 3 3 3 2 11" xfId="20294"/>
    <cellStyle name="Comma 3 3 3 2 11 2" xfId="20295"/>
    <cellStyle name="Comma 3 3 3 2 11 2 2" xfId="20296"/>
    <cellStyle name="Comma 3 3 3 2 11 3" xfId="20297"/>
    <cellStyle name="Comma 3 3 3 2 11 4" xfId="20298"/>
    <cellStyle name="Comma 3 3 3 2 11 5" xfId="20299"/>
    <cellStyle name="Comma 3 3 3 2 11 6" xfId="41863"/>
    <cellStyle name="Comma 3 3 3 2 12" xfId="20300"/>
    <cellStyle name="Comma 3 3 3 2 12 2" xfId="20301"/>
    <cellStyle name="Comma 3 3 3 2 13" xfId="20302"/>
    <cellStyle name="Comma 3 3 3 2 13 2" xfId="20303"/>
    <cellStyle name="Comma 3 3 3 2 14" xfId="20304"/>
    <cellStyle name="Comma 3 3 3 2 15" xfId="20305"/>
    <cellStyle name="Comma 3 3 3 2 16" xfId="20306"/>
    <cellStyle name="Comma 3 3 3 2 17" xfId="20307"/>
    <cellStyle name="Comma 3 3 3 2 2" xfId="20308"/>
    <cellStyle name="Comma 3 3 3 2 2 10" xfId="20309"/>
    <cellStyle name="Comma 3 3 3 2 2 11" xfId="20310"/>
    <cellStyle name="Comma 3 3 3 2 2 2" xfId="20311"/>
    <cellStyle name="Comma 3 3 3 2 2 2 10" xfId="20312"/>
    <cellStyle name="Comma 3 3 3 2 2 2 2" xfId="20313"/>
    <cellStyle name="Comma 3 3 3 2 2 2 2 2" xfId="20314"/>
    <cellStyle name="Comma 3 3 3 2 2 2 2 2 2" xfId="20315"/>
    <cellStyle name="Comma 3 3 3 2 2 2 2 2 2 2" xfId="20316"/>
    <cellStyle name="Comma 3 3 3 2 2 2 2 2 2 2 2" xfId="20317"/>
    <cellStyle name="Comma 3 3 3 2 2 2 2 2 2 3" xfId="20318"/>
    <cellStyle name="Comma 3 3 3 2 2 2 2 2 2 4" xfId="20319"/>
    <cellStyle name="Comma 3 3 3 2 2 2 2 2 2 5" xfId="20320"/>
    <cellStyle name="Comma 3 3 3 2 2 2 2 2 2 6" xfId="41864"/>
    <cellStyle name="Comma 3 3 3 2 2 2 2 2 3" xfId="20321"/>
    <cellStyle name="Comma 3 3 3 2 2 2 2 2 3 2" xfId="20322"/>
    <cellStyle name="Comma 3 3 3 2 2 2 2 2 4" xfId="20323"/>
    <cellStyle name="Comma 3 3 3 2 2 2 2 2 5" xfId="20324"/>
    <cellStyle name="Comma 3 3 3 2 2 2 2 2 6" xfId="20325"/>
    <cellStyle name="Comma 3 3 3 2 2 2 2 2 7" xfId="41865"/>
    <cellStyle name="Comma 3 3 3 2 2 2 2 3" xfId="20326"/>
    <cellStyle name="Comma 3 3 3 2 2 2 2 3 2" xfId="20327"/>
    <cellStyle name="Comma 3 3 3 2 2 2 2 3 2 2" xfId="20328"/>
    <cellStyle name="Comma 3 3 3 2 2 2 2 3 3" xfId="20329"/>
    <cellStyle name="Comma 3 3 3 2 2 2 2 3 4" xfId="20330"/>
    <cellStyle name="Comma 3 3 3 2 2 2 2 3 5" xfId="20331"/>
    <cellStyle name="Comma 3 3 3 2 2 2 2 3 6" xfId="41866"/>
    <cellStyle name="Comma 3 3 3 2 2 2 2 4" xfId="20332"/>
    <cellStyle name="Comma 3 3 3 2 2 2 2 4 2" xfId="20333"/>
    <cellStyle name="Comma 3 3 3 2 2 2 2 5" xfId="20334"/>
    <cellStyle name="Comma 3 3 3 2 2 2 2 6" xfId="20335"/>
    <cellStyle name="Comma 3 3 3 2 2 2 2 7" xfId="20336"/>
    <cellStyle name="Comma 3 3 3 2 2 2 2 8" xfId="41867"/>
    <cellStyle name="Comma 3 3 3 2 2 2 3" xfId="20337"/>
    <cellStyle name="Comma 3 3 3 2 2 2 3 2" xfId="20338"/>
    <cellStyle name="Comma 3 3 3 2 2 2 3 2 2" xfId="20339"/>
    <cellStyle name="Comma 3 3 3 2 2 2 3 2 2 2" xfId="20340"/>
    <cellStyle name="Comma 3 3 3 2 2 2 3 2 3" xfId="20341"/>
    <cellStyle name="Comma 3 3 3 2 2 2 3 2 4" xfId="20342"/>
    <cellStyle name="Comma 3 3 3 2 2 2 3 2 5" xfId="20343"/>
    <cellStyle name="Comma 3 3 3 2 2 2 3 2 6" xfId="41868"/>
    <cellStyle name="Comma 3 3 3 2 2 2 3 3" xfId="20344"/>
    <cellStyle name="Comma 3 3 3 2 2 2 3 3 2" xfId="20345"/>
    <cellStyle name="Comma 3 3 3 2 2 2 3 4" xfId="20346"/>
    <cellStyle name="Comma 3 3 3 2 2 2 3 5" xfId="20347"/>
    <cellStyle name="Comma 3 3 3 2 2 2 3 6" xfId="20348"/>
    <cellStyle name="Comma 3 3 3 2 2 2 3 7" xfId="41869"/>
    <cellStyle name="Comma 3 3 3 2 2 2 4" xfId="20349"/>
    <cellStyle name="Comma 3 3 3 2 2 2 4 2" xfId="20350"/>
    <cellStyle name="Comma 3 3 3 2 2 2 4 2 2" xfId="20351"/>
    <cellStyle name="Comma 3 3 3 2 2 2 4 3" xfId="20352"/>
    <cellStyle name="Comma 3 3 3 2 2 2 4 4" xfId="20353"/>
    <cellStyle name="Comma 3 3 3 2 2 2 4 5" xfId="20354"/>
    <cellStyle name="Comma 3 3 3 2 2 2 4 6" xfId="41870"/>
    <cellStyle name="Comma 3 3 3 2 2 2 5" xfId="20355"/>
    <cellStyle name="Comma 3 3 3 2 2 2 5 2" xfId="20356"/>
    <cellStyle name="Comma 3 3 3 2 2 2 6" xfId="20357"/>
    <cellStyle name="Comma 3 3 3 2 2 2 6 2" xfId="20358"/>
    <cellStyle name="Comma 3 3 3 2 2 2 7" xfId="20359"/>
    <cellStyle name="Comma 3 3 3 2 2 2 8" xfId="20360"/>
    <cellStyle name="Comma 3 3 3 2 2 2 9" xfId="20361"/>
    <cellStyle name="Comma 3 3 3 2 2 3" xfId="20362"/>
    <cellStyle name="Comma 3 3 3 2 2 3 2" xfId="20363"/>
    <cellStyle name="Comma 3 3 3 2 2 3 2 2" xfId="20364"/>
    <cellStyle name="Comma 3 3 3 2 2 3 2 2 2" xfId="20365"/>
    <cellStyle name="Comma 3 3 3 2 2 3 2 2 2 2" xfId="20366"/>
    <cellStyle name="Comma 3 3 3 2 2 3 2 2 3" xfId="20367"/>
    <cellStyle name="Comma 3 3 3 2 2 3 2 2 4" xfId="20368"/>
    <cellStyle name="Comma 3 3 3 2 2 3 2 2 5" xfId="20369"/>
    <cellStyle name="Comma 3 3 3 2 2 3 2 2 6" xfId="41871"/>
    <cellStyle name="Comma 3 3 3 2 2 3 2 3" xfId="20370"/>
    <cellStyle name="Comma 3 3 3 2 2 3 2 3 2" xfId="20371"/>
    <cellStyle name="Comma 3 3 3 2 2 3 2 4" xfId="20372"/>
    <cellStyle name="Comma 3 3 3 2 2 3 2 5" xfId="20373"/>
    <cellStyle name="Comma 3 3 3 2 2 3 2 6" xfId="20374"/>
    <cellStyle name="Comma 3 3 3 2 2 3 2 7" xfId="41872"/>
    <cellStyle name="Comma 3 3 3 2 2 3 3" xfId="20375"/>
    <cellStyle name="Comma 3 3 3 2 2 3 3 2" xfId="20376"/>
    <cellStyle name="Comma 3 3 3 2 2 3 3 2 2" xfId="20377"/>
    <cellStyle name="Comma 3 3 3 2 2 3 3 3" xfId="20378"/>
    <cellStyle name="Comma 3 3 3 2 2 3 3 4" xfId="20379"/>
    <cellStyle name="Comma 3 3 3 2 2 3 3 5" xfId="20380"/>
    <cellStyle name="Comma 3 3 3 2 2 3 3 6" xfId="41873"/>
    <cellStyle name="Comma 3 3 3 2 2 3 4" xfId="20381"/>
    <cellStyle name="Comma 3 3 3 2 2 3 4 2" xfId="20382"/>
    <cellStyle name="Comma 3 3 3 2 2 3 5" xfId="20383"/>
    <cellStyle name="Comma 3 3 3 2 2 3 6" xfId="20384"/>
    <cellStyle name="Comma 3 3 3 2 2 3 7" xfId="20385"/>
    <cellStyle name="Comma 3 3 3 2 2 3 8" xfId="41874"/>
    <cellStyle name="Comma 3 3 3 2 2 4" xfId="20386"/>
    <cellStyle name="Comma 3 3 3 2 2 4 2" xfId="20387"/>
    <cellStyle name="Comma 3 3 3 2 2 4 2 2" xfId="20388"/>
    <cellStyle name="Comma 3 3 3 2 2 4 2 2 2" xfId="20389"/>
    <cellStyle name="Comma 3 3 3 2 2 4 2 3" xfId="20390"/>
    <cellStyle name="Comma 3 3 3 2 2 4 2 4" xfId="20391"/>
    <cellStyle name="Comma 3 3 3 2 2 4 2 5" xfId="20392"/>
    <cellStyle name="Comma 3 3 3 2 2 4 2 6" xfId="41875"/>
    <cellStyle name="Comma 3 3 3 2 2 4 3" xfId="20393"/>
    <cellStyle name="Comma 3 3 3 2 2 4 3 2" xfId="20394"/>
    <cellStyle name="Comma 3 3 3 2 2 4 4" xfId="20395"/>
    <cellStyle name="Comma 3 3 3 2 2 4 5" xfId="20396"/>
    <cellStyle name="Comma 3 3 3 2 2 4 6" xfId="20397"/>
    <cellStyle name="Comma 3 3 3 2 2 4 7" xfId="41876"/>
    <cellStyle name="Comma 3 3 3 2 2 5" xfId="20398"/>
    <cellStyle name="Comma 3 3 3 2 2 5 2" xfId="20399"/>
    <cellStyle name="Comma 3 3 3 2 2 5 2 2" xfId="20400"/>
    <cellStyle name="Comma 3 3 3 2 2 5 3" xfId="20401"/>
    <cellStyle name="Comma 3 3 3 2 2 5 4" xfId="20402"/>
    <cellStyle name="Comma 3 3 3 2 2 5 5" xfId="20403"/>
    <cellStyle name="Comma 3 3 3 2 2 5 6" xfId="41877"/>
    <cellStyle name="Comma 3 3 3 2 2 6" xfId="20404"/>
    <cellStyle name="Comma 3 3 3 2 2 6 2" xfId="20405"/>
    <cellStyle name="Comma 3 3 3 2 2 7" xfId="20406"/>
    <cellStyle name="Comma 3 3 3 2 2 7 2" xfId="20407"/>
    <cellStyle name="Comma 3 3 3 2 2 8" xfId="20408"/>
    <cellStyle name="Comma 3 3 3 2 2 9" xfId="20409"/>
    <cellStyle name="Comma 3 3 3 2 3" xfId="20410"/>
    <cellStyle name="Comma 3 3 3 2 3 10" xfId="20411"/>
    <cellStyle name="Comma 3 3 3 2 3 2" xfId="20412"/>
    <cellStyle name="Comma 3 3 3 2 3 2 2" xfId="20413"/>
    <cellStyle name="Comma 3 3 3 2 3 2 2 2" xfId="20414"/>
    <cellStyle name="Comma 3 3 3 2 3 2 2 2 2" xfId="20415"/>
    <cellStyle name="Comma 3 3 3 2 3 2 2 2 2 2" xfId="20416"/>
    <cellStyle name="Comma 3 3 3 2 3 2 2 2 3" xfId="20417"/>
    <cellStyle name="Comma 3 3 3 2 3 2 2 2 4" xfId="20418"/>
    <cellStyle name="Comma 3 3 3 2 3 2 2 2 5" xfId="20419"/>
    <cellStyle name="Comma 3 3 3 2 3 2 2 2 6" xfId="41878"/>
    <cellStyle name="Comma 3 3 3 2 3 2 2 3" xfId="20420"/>
    <cellStyle name="Comma 3 3 3 2 3 2 2 3 2" xfId="20421"/>
    <cellStyle name="Comma 3 3 3 2 3 2 2 4" xfId="20422"/>
    <cellStyle name="Comma 3 3 3 2 3 2 2 5" xfId="20423"/>
    <cellStyle name="Comma 3 3 3 2 3 2 2 6" xfId="20424"/>
    <cellStyle name="Comma 3 3 3 2 3 2 2 7" xfId="41879"/>
    <cellStyle name="Comma 3 3 3 2 3 2 3" xfId="20425"/>
    <cellStyle name="Comma 3 3 3 2 3 2 3 2" xfId="20426"/>
    <cellStyle name="Comma 3 3 3 2 3 2 3 2 2" xfId="20427"/>
    <cellStyle name="Comma 3 3 3 2 3 2 3 3" xfId="20428"/>
    <cellStyle name="Comma 3 3 3 2 3 2 3 4" xfId="20429"/>
    <cellStyle name="Comma 3 3 3 2 3 2 3 5" xfId="20430"/>
    <cellStyle name="Comma 3 3 3 2 3 2 3 6" xfId="41880"/>
    <cellStyle name="Comma 3 3 3 2 3 2 4" xfId="20431"/>
    <cellStyle name="Comma 3 3 3 2 3 2 4 2" xfId="20432"/>
    <cellStyle name="Comma 3 3 3 2 3 2 5" xfId="20433"/>
    <cellStyle name="Comma 3 3 3 2 3 2 6" xfId="20434"/>
    <cellStyle name="Comma 3 3 3 2 3 2 7" xfId="20435"/>
    <cellStyle name="Comma 3 3 3 2 3 2 8" xfId="41881"/>
    <cellStyle name="Comma 3 3 3 2 3 3" xfId="20436"/>
    <cellStyle name="Comma 3 3 3 2 3 3 2" xfId="20437"/>
    <cellStyle name="Comma 3 3 3 2 3 3 2 2" xfId="20438"/>
    <cellStyle name="Comma 3 3 3 2 3 3 2 2 2" xfId="20439"/>
    <cellStyle name="Comma 3 3 3 2 3 3 2 3" xfId="20440"/>
    <cellStyle name="Comma 3 3 3 2 3 3 2 4" xfId="20441"/>
    <cellStyle name="Comma 3 3 3 2 3 3 2 5" xfId="20442"/>
    <cellStyle name="Comma 3 3 3 2 3 3 2 6" xfId="41882"/>
    <cellStyle name="Comma 3 3 3 2 3 3 3" xfId="20443"/>
    <cellStyle name="Comma 3 3 3 2 3 3 3 2" xfId="20444"/>
    <cellStyle name="Comma 3 3 3 2 3 3 4" xfId="20445"/>
    <cellStyle name="Comma 3 3 3 2 3 3 5" xfId="20446"/>
    <cellStyle name="Comma 3 3 3 2 3 3 6" xfId="20447"/>
    <cellStyle name="Comma 3 3 3 2 3 3 7" xfId="41883"/>
    <cellStyle name="Comma 3 3 3 2 3 4" xfId="20448"/>
    <cellStyle name="Comma 3 3 3 2 3 4 2" xfId="20449"/>
    <cellStyle name="Comma 3 3 3 2 3 4 2 2" xfId="20450"/>
    <cellStyle name="Comma 3 3 3 2 3 4 3" xfId="20451"/>
    <cellStyle name="Comma 3 3 3 2 3 4 4" xfId="20452"/>
    <cellStyle name="Comma 3 3 3 2 3 4 5" xfId="20453"/>
    <cellStyle name="Comma 3 3 3 2 3 4 6" xfId="41884"/>
    <cellStyle name="Comma 3 3 3 2 3 5" xfId="20454"/>
    <cellStyle name="Comma 3 3 3 2 3 5 2" xfId="20455"/>
    <cellStyle name="Comma 3 3 3 2 3 6" xfId="20456"/>
    <cellStyle name="Comma 3 3 3 2 3 6 2" xfId="20457"/>
    <cellStyle name="Comma 3 3 3 2 3 7" xfId="20458"/>
    <cellStyle name="Comma 3 3 3 2 3 8" xfId="20459"/>
    <cellStyle name="Comma 3 3 3 2 3 9" xfId="20460"/>
    <cellStyle name="Comma 3 3 3 2 4" xfId="20461"/>
    <cellStyle name="Comma 3 3 3 2 4 2" xfId="20462"/>
    <cellStyle name="Comma 3 3 3 2 4 2 2" xfId="20463"/>
    <cellStyle name="Comma 3 3 3 2 4 2 2 2" xfId="20464"/>
    <cellStyle name="Comma 3 3 3 2 4 2 2 2 2" xfId="20465"/>
    <cellStyle name="Comma 3 3 3 2 4 2 2 2 2 2" xfId="20466"/>
    <cellStyle name="Comma 3 3 3 2 4 2 2 2 3" xfId="20467"/>
    <cellStyle name="Comma 3 3 3 2 4 2 2 2 4" xfId="20468"/>
    <cellStyle name="Comma 3 3 3 2 4 2 2 2 5" xfId="20469"/>
    <cellStyle name="Comma 3 3 3 2 4 2 2 2 6" xfId="41885"/>
    <cellStyle name="Comma 3 3 3 2 4 2 2 3" xfId="20470"/>
    <cellStyle name="Comma 3 3 3 2 4 2 2 3 2" xfId="20471"/>
    <cellStyle name="Comma 3 3 3 2 4 2 2 4" xfId="20472"/>
    <cellStyle name="Comma 3 3 3 2 4 2 2 5" xfId="20473"/>
    <cellStyle name="Comma 3 3 3 2 4 2 2 6" xfId="20474"/>
    <cellStyle name="Comma 3 3 3 2 4 2 2 7" xfId="41886"/>
    <cellStyle name="Comma 3 3 3 2 4 2 3" xfId="20475"/>
    <cellStyle name="Comma 3 3 3 2 4 2 3 2" xfId="20476"/>
    <cellStyle name="Comma 3 3 3 2 4 2 3 2 2" xfId="20477"/>
    <cellStyle name="Comma 3 3 3 2 4 2 3 3" xfId="20478"/>
    <cellStyle name="Comma 3 3 3 2 4 2 3 4" xfId="20479"/>
    <cellStyle name="Comma 3 3 3 2 4 2 3 5" xfId="20480"/>
    <cellStyle name="Comma 3 3 3 2 4 2 3 6" xfId="41887"/>
    <cellStyle name="Comma 3 3 3 2 4 2 4" xfId="20481"/>
    <cellStyle name="Comma 3 3 3 2 4 2 4 2" xfId="20482"/>
    <cellStyle name="Comma 3 3 3 2 4 2 5" xfId="20483"/>
    <cellStyle name="Comma 3 3 3 2 4 2 6" xfId="20484"/>
    <cellStyle name="Comma 3 3 3 2 4 2 7" xfId="20485"/>
    <cellStyle name="Comma 3 3 3 2 4 2 8" xfId="41888"/>
    <cellStyle name="Comma 3 3 3 2 4 3" xfId="20486"/>
    <cellStyle name="Comma 3 3 3 2 4 3 2" xfId="20487"/>
    <cellStyle name="Comma 3 3 3 2 4 3 2 2" xfId="20488"/>
    <cellStyle name="Comma 3 3 3 2 4 3 2 2 2" xfId="20489"/>
    <cellStyle name="Comma 3 3 3 2 4 3 2 3" xfId="20490"/>
    <cellStyle name="Comma 3 3 3 2 4 3 2 4" xfId="20491"/>
    <cellStyle name="Comma 3 3 3 2 4 3 2 5" xfId="20492"/>
    <cellStyle name="Comma 3 3 3 2 4 3 2 6" xfId="41889"/>
    <cellStyle name="Comma 3 3 3 2 4 3 3" xfId="20493"/>
    <cellStyle name="Comma 3 3 3 2 4 3 3 2" xfId="20494"/>
    <cellStyle name="Comma 3 3 3 2 4 3 4" xfId="20495"/>
    <cellStyle name="Comma 3 3 3 2 4 3 5" xfId="20496"/>
    <cellStyle name="Comma 3 3 3 2 4 3 6" xfId="20497"/>
    <cellStyle name="Comma 3 3 3 2 4 3 7" xfId="41890"/>
    <cellStyle name="Comma 3 3 3 2 4 4" xfId="20498"/>
    <cellStyle name="Comma 3 3 3 2 4 4 2" xfId="20499"/>
    <cellStyle name="Comma 3 3 3 2 4 4 2 2" xfId="20500"/>
    <cellStyle name="Comma 3 3 3 2 4 4 3" xfId="20501"/>
    <cellStyle name="Comma 3 3 3 2 4 4 4" xfId="20502"/>
    <cellStyle name="Comma 3 3 3 2 4 4 5" xfId="20503"/>
    <cellStyle name="Comma 3 3 3 2 4 4 6" xfId="41891"/>
    <cellStyle name="Comma 3 3 3 2 4 5" xfId="20504"/>
    <cellStyle name="Comma 3 3 3 2 4 5 2" xfId="20505"/>
    <cellStyle name="Comma 3 3 3 2 4 6" xfId="20506"/>
    <cellStyle name="Comma 3 3 3 2 4 7" xfId="20507"/>
    <cellStyle name="Comma 3 3 3 2 4 8" xfId="20508"/>
    <cellStyle name="Comma 3 3 3 2 4 9" xfId="41892"/>
    <cellStyle name="Comma 3 3 3 2 5" xfId="20509"/>
    <cellStyle name="Comma 3 3 3 2 5 2" xfId="20510"/>
    <cellStyle name="Comma 3 3 3 2 5 2 2" xfId="20511"/>
    <cellStyle name="Comma 3 3 3 2 5 2 2 2" xfId="20512"/>
    <cellStyle name="Comma 3 3 3 2 5 2 2 2 2" xfId="20513"/>
    <cellStyle name="Comma 3 3 3 2 5 2 2 3" xfId="20514"/>
    <cellStyle name="Comma 3 3 3 2 5 2 2 4" xfId="20515"/>
    <cellStyle name="Comma 3 3 3 2 5 2 2 5" xfId="20516"/>
    <cellStyle name="Comma 3 3 3 2 5 2 2 6" xfId="41893"/>
    <cellStyle name="Comma 3 3 3 2 5 2 3" xfId="20517"/>
    <cellStyle name="Comma 3 3 3 2 5 2 3 2" xfId="20518"/>
    <cellStyle name="Comma 3 3 3 2 5 2 4" xfId="20519"/>
    <cellStyle name="Comma 3 3 3 2 5 2 5" xfId="20520"/>
    <cellStyle name="Comma 3 3 3 2 5 2 6" xfId="20521"/>
    <cellStyle name="Comma 3 3 3 2 5 2 7" xfId="41894"/>
    <cellStyle name="Comma 3 3 3 2 5 3" xfId="20522"/>
    <cellStyle name="Comma 3 3 3 2 5 3 2" xfId="20523"/>
    <cellStyle name="Comma 3 3 3 2 5 3 2 2" xfId="20524"/>
    <cellStyle name="Comma 3 3 3 2 5 3 3" xfId="20525"/>
    <cellStyle name="Comma 3 3 3 2 5 3 4" xfId="20526"/>
    <cellStyle name="Comma 3 3 3 2 5 3 5" xfId="20527"/>
    <cellStyle name="Comma 3 3 3 2 5 3 6" xfId="41895"/>
    <cellStyle name="Comma 3 3 3 2 5 4" xfId="20528"/>
    <cellStyle name="Comma 3 3 3 2 5 4 2" xfId="20529"/>
    <cellStyle name="Comma 3 3 3 2 5 5" xfId="20530"/>
    <cellStyle name="Comma 3 3 3 2 5 6" xfId="20531"/>
    <cellStyle name="Comma 3 3 3 2 5 7" xfId="20532"/>
    <cellStyle name="Comma 3 3 3 2 5 8" xfId="41896"/>
    <cellStyle name="Comma 3 3 3 2 6" xfId="20533"/>
    <cellStyle name="Comma 3 3 3 2 6 2" xfId="20534"/>
    <cellStyle name="Comma 3 3 3 2 6 2 2" xfId="20535"/>
    <cellStyle name="Comma 3 3 3 2 6 2 2 2" xfId="20536"/>
    <cellStyle name="Comma 3 3 3 2 6 2 2 2 2" xfId="20537"/>
    <cellStyle name="Comma 3 3 3 2 6 2 2 3" xfId="20538"/>
    <cellStyle name="Comma 3 3 3 2 6 2 2 4" xfId="20539"/>
    <cellStyle name="Comma 3 3 3 2 6 2 2 5" xfId="20540"/>
    <cellStyle name="Comma 3 3 3 2 6 2 2 6" xfId="41897"/>
    <cellStyle name="Comma 3 3 3 2 6 2 3" xfId="20541"/>
    <cellStyle name="Comma 3 3 3 2 6 2 3 2" xfId="20542"/>
    <cellStyle name="Comma 3 3 3 2 6 2 4" xfId="20543"/>
    <cellStyle name="Comma 3 3 3 2 6 2 5" xfId="20544"/>
    <cellStyle name="Comma 3 3 3 2 6 2 6" xfId="20545"/>
    <cellStyle name="Comma 3 3 3 2 6 2 7" xfId="41898"/>
    <cellStyle name="Comma 3 3 3 2 6 3" xfId="20546"/>
    <cellStyle name="Comma 3 3 3 2 6 3 2" xfId="20547"/>
    <cellStyle name="Comma 3 3 3 2 6 3 2 2" xfId="20548"/>
    <cellStyle name="Comma 3 3 3 2 6 3 3" xfId="20549"/>
    <cellStyle name="Comma 3 3 3 2 6 3 4" xfId="20550"/>
    <cellStyle name="Comma 3 3 3 2 6 3 5" xfId="20551"/>
    <cellStyle name="Comma 3 3 3 2 6 3 6" xfId="41899"/>
    <cellStyle name="Comma 3 3 3 2 6 4" xfId="20552"/>
    <cellStyle name="Comma 3 3 3 2 6 4 2" xfId="20553"/>
    <cellStyle name="Comma 3 3 3 2 6 5" xfId="20554"/>
    <cellStyle name="Comma 3 3 3 2 6 6" xfId="20555"/>
    <cellStyle name="Comma 3 3 3 2 6 7" xfId="20556"/>
    <cellStyle name="Comma 3 3 3 2 6 8" xfId="41900"/>
    <cellStyle name="Comma 3 3 3 2 7" xfId="20557"/>
    <cellStyle name="Comma 3 3 3 2 7 2" xfId="20558"/>
    <cellStyle name="Comma 3 3 3 2 7 2 2" xfId="20559"/>
    <cellStyle name="Comma 3 3 3 2 7 2 2 2" xfId="20560"/>
    <cellStyle name="Comma 3 3 3 2 7 2 3" xfId="20561"/>
    <cellStyle name="Comma 3 3 3 2 7 2 4" xfId="20562"/>
    <cellStyle name="Comma 3 3 3 2 7 2 5" xfId="20563"/>
    <cellStyle name="Comma 3 3 3 2 7 2 6" xfId="41901"/>
    <cellStyle name="Comma 3 3 3 2 7 3" xfId="20564"/>
    <cellStyle name="Comma 3 3 3 2 7 3 2" xfId="20565"/>
    <cellStyle name="Comma 3 3 3 2 7 4" xfId="20566"/>
    <cellStyle name="Comma 3 3 3 2 7 5" xfId="20567"/>
    <cellStyle name="Comma 3 3 3 2 7 6" xfId="20568"/>
    <cellStyle name="Comma 3 3 3 2 7 7" xfId="41902"/>
    <cellStyle name="Comma 3 3 3 2 8" xfId="20569"/>
    <cellStyle name="Comma 3 3 3 2 8 2" xfId="20570"/>
    <cellStyle name="Comma 3 3 3 2 8 2 2" xfId="20571"/>
    <cellStyle name="Comma 3 3 3 2 8 2 2 2" xfId="20572"/>
    <cellStyle name="Comma 3 3 3 2 8 2 3" xfId="20573"/>
    <cellStyle name="Comma 3 3 3 2 8 2 4" xfId="20574"/>
    <cellStyle name="Comma 3 3 3 2 8 2 5" xfId="20575"/>
    <cellStyle name="Comma 3 3 3 2 8 2 6" xfId="41903"/>
    <cellStyle name="Comma 3 3 3 2 8 3" xfId="20576"/>
    <cellStyle name="Comma 3 3 3 2 8 3 2" xfId="20577"/>
    <cellStyle name="Comma 3 3 3 2 8 4" xfId="20578"/>
    <cellStyle name="Comma 3 3 3 2 8 5" xfId="20579"/>
    <cellStyle name="Comma 3 3 3 2 8 6" xfId="20580"/>
    <cellStyle name="Comma 3 3 3 2 8 7" xfId="41904"/>
    <cellStyle name="Comma 3 3 3 2 9" xfId="20581"/>
    <cellStyle name="Comma 3 3 3 2 9 2" xfId="20582"/>
    <cellStyle name="Comma 3 3 3 2 9 2 2" xfId="20583"/>
    <cellStyle name="Comma 3 3 3 2 9 3" xfId="20584"/>
    <cellStyle name="Comma 3 3 3 2 9 4" xfId="20585"/>
    <cellStyle name="Comma 3 3 3 2 9 5" xfId="20586"/>
    <cellStyle name="Comma 3 3 3 2 9 6" xfId="41905"/>
    <cellStyle name="Comma 3 3 3 3" xfId="20587"/>
    <cellStyle name="Comma 3 3 3 3 10" xfId="20588"/>
    <cellStyle name="Comma 3 3 3 3 11" xfId="20589"/>
    <cellStyle name="Comma 3 3 3 3 2" xfId="20590"/>
    <cellStyle name="Comma 3 3 3 3 2 10" xfId="20591"/>
    <cellStyle name="Comma 3 3 3 3 2 2" xfId="20592"/>
    <cellStyle name="Comma 3 3 3 3 2 2 2" xfId="20593"/>
    <cellStyle name="Comma 3 3 3 3 2 2 2 2" xfId="20594"/>
    <cellStyle name="Comma 3 3 3 3 2 2 2 2 2" xfId="20595"/>
    <cellStyle name="Comma 3 3 3 3 2 2 2 2 2 2" xfId="20596"/>
    <cellStyle name="Comma 3 3 3 3 2 2 2 2 3" xfId="20597"/>
    <cellStyle name="Comma 3 3 3 3 2 2 2 2 4" xfId="20598"/>
    <cellStyle name="Comma 3 3 3 3 2 2 2 2 5" xfId="20599"/>
    <cellStyle name="Comma 3 3 3 3 2 2 2 2 6" xfId="41906"/>
    <cellStyle name="Comma 3 3 3 3 2 2 2 3" xfId="20600"/>
    <cellStyle name="Comma 3 3 3 3 2 2 2 3 2" xfId="20601"/>
    <cellStyle name="Comma 3 3 3 3 2 2 2 4" xfId="20602"/>
    <cellStyle name="Comma 3 3 3 3 2 2 2 5" xfId="20603"/>
    <cellStyle name="Comma 3 3 3 3 2 2 2 6" xfId="20604"/>
    <cellStyle name="Comma 3 3 3 3 2 2 2 7" xfId="41907"/>
    <cellStyle name="Comma 3 3 3 3 2 2 3" xfId="20605"/>
    <cellStyle name="Comma 3 3 3 3 2 2 3 2" xfId="20606"/>
    <cellStyle name="Comma 3 3 3 3 2 2 3 2 2" xfId="20607"/>
    <cellStyle name="Comma 3 3 3 3 2 2 3 3" xfId="20608"/>
    <cellStyle name="Comma 3 3 3 3 2 2 3 4" xfId="20609"/>
    <cellStyle name="Comma 3 3 3 3 2 2 3 5" xfId="20610"/>
    <cellStyle name="Comma 3 3 3 3 2 2 3 6" xfId="41908"/>
    <cellStyle name="Comma 3 3 3 3 2 2 4" xfId="20611"/>
    <cellStyle name="Comma 3 3 3 3 2 2 4 2" xfId="20612"/>
    <cellStyle name="Comma 3 3 3 3 2 2 5" xfId="20613"/>
    <cellStyle name="Comma 3 3 3 3 2 2 6" xfId="20614"/>
    <cellStyle name="Comma 3 3 3 3 2 2 7" xfId="20615"/>
    <cellStyle name="Comma 3 3 3 3 2 2 8" xfId="41909"/>
    <cellStyle name="Comma 3 3 3 3 2 3" xfId="20616"/>
    <cellStyle name="Comma 3 3 3 3 2 3 2" xfId="20617"/>
    <cellStyle name="Comma 3 3 3 3 2 3 2 2" xfId="20618"/>
    <cellStyle name="Comma 3 3 3 3 2 3 2 2 2" xfId="20619"/>
    <cellStyle name="Comma 3 3 3 3 2 3 2 3" xfId="20620"/>
    <cellStyle name="Comma 3 3 3 3 2 3 2 4" xfId="20621"/>
    <cellStyle name="Comma 3 3 3 3 2 3 2 5" xfId="20622"/>
    <cellStyle name="Comma 3 3 3 3 2 3 2 6" xfId="41910"/>
    <cellStyle name="Comma 3 3 3 3 2 3 3" xfId="20623"/>
    <cellStyle name="Comma 3 3 3 3 2 3 3 2" xfId="20624"/>
    <cellStyle name="Comma 3 3 3 3 2 3 4" xfId="20625"/>
    <cellStyle name="Comma 3 3 3 3 2 3 5" xfId="20626"/>
    <cellStyle name="Comma 3 3 3 3 2 3 6" xfId="20627"/>
    <cellStyle name="Comma 3 3 3 3 2 3 7" xfId="41911"/>
    <cellStyle name="Comma 3 3 3 3 2 4" xfId="20628"/>
    <cellStyle name="Comma 3 3 3 3 2 4 2" xfId="20629"/>
    <cellStyle name="Comma 3 3 3 3 2 4 2 2" xfId="20630"/>
    <cellStyle name="Comma 3 3 3 3 2 4 3" xfId="20631"/>
    <cellStyle name="Comma 3 3 3 3 2 4 4" xfId="20632"/>
    <cellStyle name="Comma 3 3 3 3 2 4 5" xfId="20633"/>
    <cellStyle name="Comma 3 3 3 3 2 4 6" xfId="41912"/>
    <cellStyle name="Comma 3 3 3 3 2 5" xfId="20634"/>
    <cellStyle name="Comma 3 3 3 3 2 5 2" xfId="20635"/>
    <cellStyle name="Comma 3 3 3 3 2 6" xfId="20636"/>
    <cellStyle name="Comma 3 3 3 3 2 6 2" xfId="20637"/>
    <cellStyle name="Comma 3 3 3 3 2 7" xfId="20638"/>
    <cellStyle name="Comma 3 3 3 3 2 8" xfId="20639"/>
    <cellStyle name="Comma 3 3 3 3 2 9" xfId="20640"/>
    <cellStyle name="Comma 3 3 3 3 3" xfId="20641"/>
    <cellStyle name="Comma 3 3 3 3 3 2" xfId="20642"/>
    <cellStyle name="Comma 3 3 3 3 3 2 2" xfId="20643"/>
    <cellStyle name="Comma 3 3 3 3 3 2 2 2" xfId="20644"/>
    <cellStyle name="Comma 3 3 3 3 3 2 2 2 2" xfId="20645"/>
    <cellStyle name="Comma 3 3 3 3 3 2 2 3" xfId="20646"/>
    <cellStyle name="Comma 3 3 3 3 3 2 2 4" xfId="20647"/>
    <cellStyle name="Comma 3 3 3 3 3 2 2 5" xfId="20648"/>
    <cellStyle name="Comma 3 3 3 3 3 2 2 6" xfId="41913"/>
    <cellStyle name="Comma 3 3 3 3 3 2 3" xfId="20649"/>
    <cellStyle name="Comma 3 3 3 3 3 2 3 2" xfId="20650"/>
    <cellStyle name="Comma 3 3 3 3 3 2 4" xfId="20651"/>
    <cellStyle name="Comma 3 3 3 3 3 2 5" xfId="20652"/>
    <cellStyle name="Comma 3 3 3 3 3 2 6" xfId="20653"/>
    <cellStyle name="Comma 3 3 3 3 3 2 7" xfId="41914"/>
    <cellStyle name="Comma 3 3 3 3 3 3" xfId="20654"/>
    <cellStyle name="Comma 3 3 3 3 3 3 2" xfId="20655"/>
    <cellStyle name="Comma 3 3 3 3 3 3 2 2" xfId="20656"/>
    <cellStyle name="Comma 3 3 3 3 3 3 3" xfId="20657"/>
    <cellStyle name="Comma 3 3 3 3 3 3 4" xfId="20658"/>
    <cellStyle name="Comma 3 3 3 3 3 3 5" xfId="20659"/>
    <cellStyle name="Comma 3 3 3 3 3 3 6" xfId="41915"/>
    <cellStyle name="Comma 3 3 3 3 3 4" xfId="20660"/>
    <cellStyle name="Comma 3 3 3 3 3 4 2" xfId="20661"/>
    <cellStyle name="Comma 3 3 3 3 3 5" xfId="20662"/>
    <cellStyle name="Comma 3 3 3 3 3 6" xfId="20663"/>
    <cellStyle name="Comma 3 3 3 3 3 7" xfId="20664"/>
    <cellStyle name="Comma 3 3 3 3 3 8" xfId="41916"/>
    <cellStyle name="Comma 3 3 3 3 4" xfId="20665"/>
    <cellStyle name="Comma 3 3 3 3 4 2" xfId="20666"/>
    <cellStyle name="Comma 3 3 3 3 4 2 2" xfId="20667"/>
    <cellStyle name="Comma 3 3 3 3 4 2 2 2" xfId="20668"/>
    <cellStyle name="Comma 3 3 3 3 4 2 3" xfId="20669"/>
    <cellStyle name="Comma 3 3 3 3 4 2 4" xfId="20670"/>
    <cellStyle name="Comma 3 3 3 3 4 2 5" xfId="20671"/>
    <cellStyle name="Comma 3 3 3 3 4 2 6" xfId="41917"/>
    <cellStyle name="Comma 3 3 3 3 4 3" xfId="20672"/>
    <cellStyle name="Comma 3 3 3 3 4 3 2" xfId="20673"/>
    <cellStyle name="Comma 3 3 3 3 4 4" xfId="20674"/>
    <cellStyle name="Comma 3 3 3 3 4 5" xfId="20675"/>
    <cellStyle name="Comma 3 3 3 3 4 6" xfId="20676"/>
    <cellStyle name="Comma 3 3 3 3 4 7" xfId="41918"/>
    <cellStyle name="Comma 3 3 3 3 5" xfId="20677"/>
    <cellStyle name="Comma 3 3 3 3 5 2" xfId="20678"/>
    <cellStyle name="Comma 3 3 3 3 5 2 2" xfId="20679"/>
    <cellStyle name="Comma 3 3 3 3 5 3" xfId="20680"/>
    <cellStyle name="Comma 3 3 3 3 5 4" xfId="20681"/>
    <cellStyle name="Comma 3 3 3 3 5 5" xfId="20682"/>
    <cellStyle name="Comma 3 3 3 3 5 6" xfId="41919"/>
    <cellStyle name="Comma 3 3 3 3 6" xfId="20683"/>
    <cellStyle name="Comma 3 3 3 3 6 2" xfId="20684"/>
    <cellStyle name="Comma 3 3 3 3 7" xfId="20685"/>
    <cellStyle name="Comma 3 3 3 3 7 2" xfId="20686"/>
    <cellStyle name="Comma 3 3 3 3 8" xfId="20687"/>
    <cellStyle name="Comma 3 3 3 3 9" xfId="20688"/>
    <cellStyle name="Comma 3 3 3 4" xfId="20689"/>
    <cellStyle name="Comma 3 3 3 4 10" xfId="20690"/>
    <cellStyle name="Comma 3 3 3 4 2" xfId="20691"/>
    <cellStyle name="Comma 3 3 3 4 2 2" xfId="20692"/>
    <cellStyle name="Comma 3 3 3 4 2 2 2" xfId="20693"/>
    <cellStyle name="Comma 3 3 3 4 2 2 2 2" xfId="20694"/>
    <cellStyle name="Comma 3 3 3 4 2 2 2 2 2" xfId="20695"/>
    <cellStyle name="Comma 3 3 3 4 2 2 2 3" xfId="20696"/>
    <cellStyle name="Comma 3 3 3 4 2 2 2 4" xfId="20697"/>
    <cellStyle name="Comma 3 3 3 4 2 2 2 5" xfId="20698"/>
    <cellStyle name="Comma 3 3 3 4 2 2 2 6" xfId="41920"/>
    <cellStyle name="Comma 3 3 3 4 2 2 3" xfId="20699"/>
    <cellStyle name="Comma 3 3 3 4 2 2 3 2" xfId="20700"/>
    <cellStyle name="Comma 3 3 3 4 2 2 4" xfId="20701"/>
    <cellStyle name="Comma 3 3 3 4 2 2 5" xfId="20702"/>
    <cellStyle name="Comma 3 3 3 4 2 2 6" xfId="20703"/>
    <cellStyle name="Comma 3 3 3 4 2 2 7" xfId="41921"/>
    <cellStyle name="Comma 3 3 3 4 2 3" xfId="20704"/>
    <cellStyle name="Comma 3 3 3 4 2 3 2" xfId="20705"/>
    <cellStyle name="Comma 3 3 3 4 2 3 2 2" xfId="20706"/>
    <cellStyle name="Comma 3 3 3 4 2 3 3" xfId="20707"/>
    <cellStyle name="Comma 3 3 3 4 2 3 4" xfId="20708"/>
    <cellStyle name="Comma 3 3 3 4 2 3 5" xfId="20709"/>
    <cellStyle name="Comma 3 3 3 4 2 3 6" xfId="41922"/>
    <cellStyle name="Comma 3 3 3 4 2 4" xfId="20710"/>
    <cellStyle name="Comma 3 3 3 4 2 4 2" xfId="20711"/>
    <cellStyle name="Comma 3 3 3 4 2 5" xfId="20712"/>
    <cellStyle name="Comma 3 3 3 4 2 6" xfId="20713"/>
    <cellStyle name="Comma 3 3 3 4 2 7" xfId="20714"/>
    <cellStyle name="Comma 3 3 3 4 2 8" xfId="41923"/>
    <cellStyle name="Comma 3 3 3 4 3" xfId="20715"/>
    <cellStyle name="Comma 3 3 3 4 3 2" xfId="20716"/>
    <cellStyle name="Comma 3 3 3 4 3 2 2" xfId="20717"/>
    <cellStyle name="Comma 3 3 3 4 3 2 2 2" xfId="20718"/>
    <cellStyle name="Comma 3 3 3 4 3 2 3" xfId="20719"/>
    <cellStyle name="Comma 3 3 3 4 3 2 4" xfId="20720"/>
    <cellStyle name="Comma 3 3 3 4 3 2 5" xfId="20721"/>
    <cellStyle name="Comma 3 3 3 4 3 2 6" xfId="41924"/>
    <cellStyle name="Comma 3 3 3 4 3 3" xfId="20722"/>
    <cellStyle name="Comma 3 3 3 4 3 3 2" xfId="20723"/>
    <cellStyle name="Comma 3 3 3 4 3 4" xfId="20724"/>
    <cellStyle name="Comma 3 3 3 4 3 5" xfId="20725"/>
    <cellStyle name="Comma 3 3 3 4 3 6" xfId="20726"/>
    <cellStyle name="Comma 3 3 3 4 3 7" xfId="41925"/>
    <cellStyle name="Comma 3 3 3 4 4" xfId="20727"/>
    <cellStyle name="Comma 3 3 3 4 4 2" xfId="20728"/>
    <cellStyle name="Comma 3 3 3 4 4 2 2" xfId="20729"/>
    <cellStyle name="Comma 3 3 3 4 4 3" xfId="20730"/>
    <cellStyle name="Comma 3 3 3 4 4 4" xfId="20731"/>
    <cellStyle name="Comma 3 3 3 4 4 5" xfId="20732"/>
    <cellStyle name="Comma 3 3 3 4 4 6" xfId="41926"/>
    <cellStyle name="Comma 3 3 3 4 5" xfId="20733"/>
    <cellStyle name="Comma 3 3 3 4 5 2" xfId="20734"/>
    <cellStyle name="Comma 3 3 3 4 6" xfId="20735"/>
    <cellStyle name="Comma 3 3 3 4 6 2" xfId="20736"/>
    <cellStyle name="Comma 3 3 3 4 7" xfId="20737"/>
    <cellStyle name="Comma 3 3 3 4 8" xfId="20738"/>
    <cellStyle name="Comma 3 3 3 4 9" xfId="20739"/>
    <cellStyle name="Comma 3 3 3 5" xfId="20740"/>
    <cellStyle name="Comma 3 3 3 5 2" xfId="20741"/>
    <cellStyle name="Comma 3 3 3 5 2 2" xfId="20742"/>
    <cellStyle name="Comma 3 3 3 5 2 2 2" xfId="20743"/>
    <cellStyle name="Comma 3 3 3 5 2 2 2 2" xfId="20744"/>
    <cellStyle name="Comma 3 3 3 5 2 2 2 2 2" xfId="20745"/>
    <cellStyle name="Comma 3 3 3 5 2 2 2 3" xfId="20746"/>
    <cellStyle name="Comma 3 3 3 5 2 2 2 4" xfId="20747"/>
    <cellStyle name="Comma 3 3 3 5 2 2 2 5" xfId="20748"/>
    <cellStyle name="Comma 3 3 3 5 2 2 2 6" xfId="41927"/>
    <cellStyle name="Comma 3 3 3 5 2 2 3" xfId="20749"/>
    <cellStyle name="Comma 3 3 3 5 2 2 3 2" xfId="20750"/>
    <cellStyle name="Comma 3 3 3 5 2 2 4" xfId="20751"/>
    <cellStyle name="Comma 3 3 3 5 2 2 5" xfId="20752"/>
    <cellStyle name="Comma 3 3 3 5 2 2 6" xfId="20753"/>
    <cellStyle name="Comma 3 3 3 5 2 2 7" xfId="41928"/>
    <cellStyle name="Comma 3 3 3 5 2 3" xfId="20754"/>
    <cellStyle name="Comma 3 3 3 5 2 3 2" xfId="20755"/>
    <cellStyle name="Comma 3 3 3 5 2 3 2 2" xfId="20756"/>
    <cellStyle name="Comma 3 3 3 5 2 3 3" xfId="20757"/>
    <cellStyle name="Comma 3 3 3 5 2 3 4" xfId="20758"/>
    <cellStyle name="Comma 3 3 3 5 2 3 5" xfId="20759"/>
    <cellStyle name="Comma 3 3 3 5 2 3 6" xfId="41929"/>
    <cellStyle name="Comma 3 3 3 5 2 4" xfId="20760"/>
    <cellStyle name="Comma 3 3 3 5 2 4 2" xfId="20761"/>
    <cellStyle name="Comma 3 3 3 5 2 5" xfId="20762"/>
    <cellStyle name="Comma 3 3 3 5 2 6" xfId="20763"/>
    <cellStyle name="Comma 3 3 3 5 2 7" xfId="20764"/>
    <cellStyle name="Comma 3 3 3 5 2 8" xfId="41930"/>
    <cellStyle name="Comma 3 3 3 5 3" xfId="20765"/>
    <cellStyle name="Comma 3 3 3 5 3 2" xfId="20766"/>
    <cellStyle name="Comma 3 3 3 5 3 2 2" xfId="20767"/>
    <cellStyle name="Comma 3 3 3 5 3 2 2 2" xfId="20768"/>
    <cellStyle name="Comma 3 3 3 5 3 2 3" xfId="20769"/>
    <cellStyle name="Comma 3 3 3 5 3 2 4" xfId="20770"/>
    <cellStyle name="Comma 3 3 3 5 3 2 5" xfId="20771"/>
    <cellStyle name="Comma 3 3 3 5 3 2 6" xfId="41931"/>
    <cellStyle name="Comma 3 3 3 5 3 3" xfId="20772"/>
    <cellStyle name="Comma 3 3 3 5 3 3 2" xfId="20773"/>
    <cellStyle name="Comma 3 3 3 5 3 4" xfId="20774"/>
    <cellStyle name="Comma 3 3 3 5 3 5" xfId="20775"/>
    <cellStyle name="Comma 3 3 3 5 3 6" xfId="20776"/>
    <cellStyle name="Comma 3 3 3 5 3 7" xfId="41932"/>
    <cellStyle name="Comma 3 3 3 5 4" xfId="20777"/>
    <cellStyle name="Comma 3 3 3 5 4 2" xfId="20778"/>
    <cellStyle name="Comma 3 3 3 5 4 2 2" xfId="20779"/>
    <cellStyle name="Comma 3 3 3 5 4 3" xfId="20780"/>
    <cellStyle name="Comma 3 3 3 5 4 4" xfId="20781"/>
    <cellStyle name="Comma 3 3 3 5 4 5" xfId="20782"/>
    <cellStyle name="Comma 3 3 3 5 4 6" xfId="41933"/>
    <cellStyle name="Comma 3 3 3 5 5" xfId="20783"/>
    <cellStyle name="Comma 3 3 3 5 5 2" xfId="20784"/>
    <cellStyle name="Comma 3 3 3 5 6" xfId="20785"/>
    <cellStyle name="Comma 3 3 3 5 7" xfId="20786"/>
    <cellStyle name="Comma 3 3 3 5 8" xfId="20787"/>
    <cellStyle name="Comma 3 3 3 5 9" xfId="20788"/>
    <cellStyle name="Comma 3 3 3 6" xfId="20789"/>
    <cellStyle name="Comma 3 3 3 6 2" xfId="20790"/>
    <cellStyle name="Comma 3 3 3 6 2 2" xfId="20791"/>
    <cellStyle name="Comma 3 3 3 6 2 2 2" xfId="20792"/>
    <cellStyle name="Comma 3 3 3 6 2 2 2 2" xfId="20793"/>
    <cellStyle name="Comma 3 3 3 6 2 2 3" xfId="20794"/>
    <cellStyle name="Comma 3 3 3 6 2 2 4" xfId="20795"/>
    <cellStyle name="Comma 3 3 3 6 2 2 5" xfId="20796"/>
    <cellStyle name="Comma 3 3 3 6 2 2 6" xfId="41934"/>
    <cellStyle name="Comma 3 3 3 6 2 3" xfId="20797"/>
    <cellStyle name="Comma 3 3 3 6 2 3 2" xfId="20798"/>
    <cellStyle name="Comma 3 3 3 6 2 4" xfId="20799"/>
    <cellStyle name="Comma 3 3 3 6 2 5" xfId="20800"/>
    <cellStyle name="Comma 3 3 3 6 2 6" xfId="20801"/>
    <cellStyle name="Comma 3 3 3 6 2 7" xfId="41935"/>
    <cellStyle name="Comma 3 3 3 6 3" xfId="20802"/>
    <cellStyle name="Comma 3 3 3 6 3 2" xfId="20803"/>
    <cellStyle name="Comma 3 3 3 6 3 2 2" xfId="20804"/>
    <cellStyle name="Comma 3 3 3 6 3 3" xfId="20805"/>
    <cellStyle name="Comma 3 3 3 6 3 4" xfId="20806"/>
    <cellStyle name="Comma 3 3 3 6 3 5" xfId="20807"/>
    <cellStyle name="Comma 3 3 3 6 3 6" xfId="41936"/>
    <cellStyle name="Comma 3 3 3 6 4" xfId="20808"/>
    <cellStyle name="Comma 3 3 3 6 4 2" xfId="20809"/>
    <cellStyle name="Comma 3 3 3 6 5" xfId="20810"/>
    <cellStyle name="Comma 3 3 3 6 6" xfId="20811"/>
    <cellStyle name="Comma 3 3 3 6 7" xfId="20812"/>
    <cellStyle name="Comma 3 3 3 6 8" xfId="41937"/>
    <cellStyle name="Comma 3 3 3 7" xfId="20813"/>
    <cellStyle name="Comma 3 3 3 7 2" xfId="20814"/>
    <cellStyle name="Comma 3 3 3 7 2 2" xfId="20815"/>
    <cellStyle name="Comma 3 3 3 7 2 2 2" xfId="20816"/>
    <cellStyle name="Comma 3 3 3 7 2 2 2 2" xfId="20817"/>
    <cellStyle name="Comma 3 3 3 7 2 2 3" xfId="20818"/>
    <cellStyle name="Comma 3 3 3 7 2 2 4" xfId="20819"/>
    <cellStyle name="Comma 3 3 3 7 2 2 5" xfId="20820"/>
    <cellStyle name="Comma 3 3 3 7 2 2 6" xfId="41938"/>
    <cellStyle name="Comma 3 3 3 7 2 3" xfId="20821"/>
    <cellStyle name="Comma 3 3 3 7 2 3 2" xfId="20822"/>
    <cellStyle name="Comma 3 3 3 7 2 4" xfId="20823"/>
    <cellStyle name="Comma 3 3 3 7 2 5" xfId="20824"/>
    <cellStyle name="Comma 3 3 3 7 2 6" xfId="20825"/>
    <cellStyle name="Comma 3 3 3 7 2 7" xfId="41939"/>
    <cellStyle name="Comma 3 3 3 7 3" xfId="20826"/>
    <cellStyle name="Comma 3 3 3 7 3 2" xfId="20827"/>
    <cellStyle name="Comma 3 3 3 7 3 2 2" xfId="20828"/>
    <cellStyle name="Comma 3 3 3 7 3 3" xfId="20829"/>
    <cellStyle name="Comma 3 3 3 7 3 4" xfId="20830"/>
    <cellStyle name="Comma 3 3 3 7 3 5" xfId="20831"/>
    <cellStyle name="Comma 3 3 3 7 3 6" xfId="41940"/>
    <cellStyle name="Comma 3 3 3 7 4" xfId="20832"/>
    <cellStyle name="Comma 3 3 3 7 4 2" xfId="20833"/>
    <cellStyle name="Comma 3 3 3 7 5" xfId="20834"/>
    <cellStyle name="Comma 3 3 3 7 6" xfId="20835"/>
    <cellStyle name="Comma 3 3 3 7 7" xfId="20836"/>
    <cellStyle name="Comma 3 3 3 7 8" xfId="41941"/>
    <cellStyle name="Comma 3 3 3 8" xfId="20837"/>
    <cellStyle name="Comma 3 3 3 8 2" xfId="20838"/>
    <cellStyle name="Comma 3 3 3 8 2 2" xfId="20839"/>
    <cellStyle name="Comma 3 3 3 8 2 2 2" xfId="20840"/>
    <cellStyle name="Comma 3 3 3 8 2 3" xfId="20841"/>
    <cellStyle name="Comma 3 3 3 8 2 4" xfId="20842"/>
    <cellStyle name="Comma 3 3 3 8 2 5" xfId="20843"/>
    <cellStyle name="Comma 3 3 3 8 2 6" xfId="41942"/>
    <cellStyle name="Comma 3 3 3 8 3" xfId="20844"/>
    <cellStyle name="Comma 3 3 3 8 3 2" xfId="20845"/>
    <cellStyle name="Comma 3 3 3 8 4" xfId="20846"/>
    <cellStyle name="Comma 3 3 3 8 5" xfId="20847"/>
    <cellStyle name="Comma 3 3 3 8 6" xfId="20848"/>
    <cellStyle name="Comma 3 3 3 8 7" xfId="41943"/>
    <cellStyle name="Comma 3 3 3 9" xfId="20849"/>
    <cellStyle name="Comma 3 3 3 9 2" xfId="20850"/>
    <cellStyle name="Comma 3 3 3 9 2 2" xfId="20851"/>
    <cellStyle name="Comma 3 3 3 9 2 2 2" xfId="20852"/>
    <cellStyle name="Comma 3 3 3 9 2 3" xfId="20853"/>
    <cellStyle name="Comma 3 3 3 9 2 4" xfId="20854"/>
    <cellStyle name="Comma 3 3 3 9 2 5" xfId="20855"/>
    <cellStyle name="Comma 3 3 3 9 2 6" xfId="41944"/>
    <cellStyle name="Comma 3 3 3 9 3" xfId="20856"/>
    <cellStyle name="Comma 3 3 3 9 3 2" xfId="20857"/>
    <cellStyle name="Comma 3 3 3 9 4" xfId="20858"/>
    <cellStyle name="Comma 3 3 3 9 5" xfId="20859"/>
    <cellStyle name="Comma 3 3 3 9 6" xfId="20860"/>
    <cellStyle name="Comma 3 3 3 9 7" xfId="41945"/>
    <cellStyle name="Comma 3 3 4" xfId="20861"/>
    <cellStyle name="Comma 3 3 4 10" xfId="20862"/>
    <cellStyle name="Comma 3 3 4 10 2" xfId="20863"/>
    <cellStyle name="Comma 3 3 4 10 2 2" xfId="20864"/>
    <cellStyle name="Comma 3 3 4 10 2 2 2" xfId="20865"/>
    <cellStyle name="Comma 3 3 4 10 2 3" xfId="20866"/>
    <cellStyle name="Comma 3 3 4 10 2 4" xfId="20867"/>
    <cellStyle name="Comma 3 3 4 10 2 5" xfId="20868"/>
    <cellStyle name="Comma 3 3 4 10 2 6" xfId="41946"/>
    <cellStyle name="Comma 3 3 4 10 3" xfId="20869"/>
    <cellStyle name="Comma 3 3 4 10 3 2" xfId="20870"/>
    <cellStyle name="Comma 3 3 4 10 4" xfId="20871"/>
    <cellStyle name="Comma 3 3 4 10 5" xfId="20872"/>
    <cellStyle name="Comma 3 3 4 10 6" xfId="20873"/>
    <cellStyle name="Comma 3 3 4 10 7" xfId="41947"/>
    <cellStyle name="Comma 3 3 4 11" xfId="20874"/>
    <cellStyle name="Comma 3 3 4 11 2" xfId="20875"/>
    <cellStyle name="Comma 3 3 4 11 2 2" xfId="20876"/>
    <cellStyle name="Comma 3 3 4 11 3" xfId="20877"/>
    <cellStyle name="Comma 3 3 4 11 4" xfId="20878"/>
    <cellStyle name="Comma 3 3 4 11 5" xfId="20879"/>
    <cellStyle name="Comma 3 3 4 11 6" xfId="41948"/>
    <cellStyle name="Comma 3 3 4 12" xfId="20880"/>
    <cellStyle name="Comma 3 3 4 12 2" xfId="20881"/>
    <cellStyle name="Comma 3 3 4 12 2 2" xfId="20882"/>
    <cellStyle name="Comma 3 3 4 12 3" xfId="20883"/>
    <cellStyle name="Comma 3 3 4 12 4" xfId="20884"/>
    <cellStyle name="Comma 3 3 4 12 5" xfId="20885"/>
    <cellStyle name="Comma 3 3 4 12 6" xfId="41949"/>
    <cellStyle name="Comma 3 3 4 13" xfId="20886"/>
    <cellStyle name="Comma 3 3 4 13 2" xfId="20887"/>
    <cellStyle name="Comma 3 3 4 13 2 2" xfId="20888"/>
    <cellStyle name="Comma 3 3 4 13 3" xfId="20889"/>
    <cellStyle name="Comma 3 3 4 13 4" xfId="20890"/>
    <cellStyle name="Comma 3 3 4 13 5" xfId="20891"/>
    <cellStyle name="Comma 3 3 4 13 6" xfId="41950"/>
    <cellStyle name="Comma 3 3 4 14" xfId="20892"/>
    <cellStyle name="Comma 3 3 4 14 2" xfId="20893"/>
    <cellStyle name="Comma 3 3 4 15" xfId="20894"/>
    <cellStyle name="Comma 3 3 4 15 2" xfId="20895"/>
    <cellStyle name="Comma 3 3 4 16" xfId="20896"/>
    <cellStyle name="Comma 3 3 4 17" xfId="20897"/>
    <cellStyle name="Comma 3 3 4 18" xfId="20898"/>
    <cellStyle name="Comma 3 3 4 19" xfId="20899"/>
    <cellStyle name="Comma 3 3 4 2" xfId="20900"/>
    <cellStyle name="Comma 3 3 4 2 10" xfId="20901"/>
    <cellStyle name="Comma 3 3 4 2 11" xfId="20902"/>
    <cellStyle name="Comma 3 3 4 2 12" xfId="20903"/>
    <cellStyle name="Comma 3 3 4 2 2" xfId="20904"/>
    <cellStyle name="Comma 3 3 4 2 2 10" xfId="20905"/>
    <cellStyle name="Comma 3 3 4 2 2 11" xfId="20906"/>
    <cellStyle name="Comma 3 3 4 2 2 2" xfId="20907"/>
    <cellStyle name="Comma 3 3 4 2 2 2 10" xfId="20908"/>
    <cellStyle name="Comma 3 3 4 2 2 2 2" xfId="20909"/>
    <cellStyle name="Comma 3 3 4 2 2 2 2 2" xfId="20910"/>
    <cellStyle name="Comma 3 3 4 2 2 2 2 2 2" xfId="20911"/>
    <cellStyle name="Comma 3 3 4 2 2 2 2 2 2 2" xfId="20912"/>
    <cellStyle name="Comma 3 3 4 2 2 2 2 2 2 2 2" xfId="20913"/>
    <cellStyle name="Comma 3 3 4 2 2 2 2 2 2 3" xfId="20914"/>
    <cellStyle name="Comma 3 3 4 2 2 2 2 2 2 4" xfId="20915"/>
    <cellStyle name="Comma 3 3 4 2 2 2 2 2 2 5" xfId="20916"/>
    <cellStyle name="Comma 3 3 4 2 2 2 2 2 2 6" xfId="41951"/>
    <cellStyle name="Comma 3 3 4 2 2 2 2 2 3" xfId="20917"/>
    <cellStyle name="Comma 3 3 4 2 2 2 2 2 3 2" xfId="20918"/>
    <cellStyle name="Comma 3 3 4 2 2 2 2 2 4" xfId="20919"/>
    <cellStyle name="Comma 3 3 4 2 2 2 2 2 5" xfId="20920"/>
    <cellStyle name="Comma 3 3 4 2 2 2 2 2 6" xfId="20921"/>
    <cellStyle name="Comma 3 3 4 2 2 2 2 2 7" xfId="41952"/>
    <cellStyle name="Comma 3 3 4 2 2 2 2 3" xfId="20922"/>
    <cellStyle name="Comma 3 3 4 2 2 2 2 3 2" xfId="20923"/>
    <cellStyle name="Comma 3 3 4 2 2 2 2 3 2 2" xfId="20924"/>
    <cellStyle name="Comma 3 3 4 2 2 2 2 3 3" xfId="20925"/>
    <cellStyle name="Comma 3 3 4 2 2 2 2 3 4" xfId="20926"/>
    <cellStyle name="Comma 3 3 4 2 2 2 2 3 5" xfId="20927"/>
    <cellStyle name="Comma 3 3 4 2 2 2 2 3 6" xfId="41953"/>
    <cellStyle name="Comma 3 3 4 2 2 2 2 4" xfId="20928"/>
    <cellStyle name="Comma 3 3 4 2 2 2 2 4 2" xfId="20929"/>
    <cellStyle name="Comma 3 3 4 2 2 2 2 5" xfId="20930"/>
    <cellStyle name="Comma 3 3 4 2 2 2 2 6" xfId="20931"/>
    <cellStyle name="Comma 3 3 4 2 2 2 2 7" xfId="20932"/>
    <cellStyle name="Comma 3 3 4 2 2 2 2 8" xfId="41954"/>
    <cellStyle name="Comma 3 3 4 2 2 2 3" xfId="20933"/>
    <cellStyle name="Comma 3 3 4 2 2 2 3 2" xfId="20934"/>
    <cellStyle name="Comma 3 3 4 2 2 2 3 2 2" xfId="20935"/>
    <cellStyle name="Comma 3 3 4 2 2 2 3 2 2 2" xfId="20936"/>
    <cellStyle name="Comma 3 3 4 2 2 2 3 2 3" xfId="20937"/>
    <cellStyle name="Comma 3 3 4 2 2 2 3 2 4" xfId="20938"/>
    <cellStyle name="Comma 3 3 4 2 2 2 3 2 5" xfId="20939"/>
    <cellStyle name="Comma 3 3 4 2 2 2 3 2 6" xfId="41955"/>
    <cellStyle name="Comma 3 3 4 2 2 2 3 3" xfId="20940"/>
    <cellStyle name="Comma 3 3 4 2 2 2 3 3 2" xfId="20941"/>
    <cellStyle name="Comma 3 3 4 2 2 2 3 4" xfId="20942"/>
    <cellStyle name="Comma 3 3 4 2 2 2 3 5" xfId="20943"/>
    <cellStyle name="Comma 3 3 4 2 2 2 3 6" xfId="20944"/>
    <cellStyle name="Comma 3 3 4 2 2 2 3 7" xfId="41956"/>
    <cellStyle name="Comma 3 3 4 2 2 2 4" xfId="20945"/>
    <cellStyle name="Comma 3 3 4 2 2 2 4 2" xfId="20946"/>
    <cellStyle name="Comma 3 3 4 2 2 2 4 2 2" xfId="20947"/>
    <cellStyle name="Comma 3 3 4 2 2 2 4 3" xfId="20948"/>
    <cellStyle name="Comma 3 3 4 2 2 2 4 4" xfId="20949"/>
    <cellStyle name="Comma 3 3 4 2 2 2 4 5" xfId="20950"/>
    <cellStyle name="Comma 3 3 4 2 2 2 4 6" xfId="41957"/>
    <cellStyle name="Comma 3 3 4 2 2 2 5" xfId="20951"/>
    <cellStyle name="Comma 3 3 4 2 2 2 5 2" xfId="20952"/>
    <cellStyle name="Comma 3 3 4 2 2 2 6" xfId="20953"/>
    <cellStyle name="Comma 3 3 4 2 2 2 6 2" xfId="20954"/>
    <cellStyle name="Comma 3 3 4 2 2 2 7" xfId="20955"/>
    <cellStyle name="Comma 3 3 4 2 2 2 8" xfId="20956"/>
    <cellStyle name="Comma 3 3 4 2 2 2 9" xfId="20957"/>
    <cellStyle name="Comma 3 3 4 2 2 3" xfId="20958"/>
    <cellStyle name="Comma 3 3 4 2 2 3 2" xfId="20959"/>
    <cellStyle name="Comma 3 3 4 2 2 3 2 2" xfId="20960"/>
    <cellStyle name="Comma 3 3 4 2 2 3 2 2 2" xfId="20961"/>
    <cellStyle name="Comma 3 3 4 2 2 3 2 2 2 2" xfId="20962"/>
    <cellStyle name="Comma 3 3 4 2 2 3 2 2 3" xfId="20963"/>
    <cellStyle name="Comma 3 3 4 2 2 3 2 2 4" xfId="20964"/>
    <cellStyle name="Comma 3 3 4 2 2 3 2 2 5" xfId="20965"/>
    <cellStyle name="Comma 3 3 4 2 2 3 2 2 6" xfId="41958"/>
    <cellStyle name="Comma 3 3 4 2 2 3 2 3" xfId="20966"/>
    <cellStyle name="Comma 3 3 4 2 2 3 2 3 2" xfId="20967"/>
    <cellStyle name="Comma 3 3 4 2 2 3 2 4" xfId="20968"/>
    <cellStyle name="Comma 3 3 4 2 2 3 2 5" xfId="20969"/>
    <cellStyle name="Comma 3 3 4 2 2 3 2 6" xfId="20970"/>
    <cellStyle name="Comma 3 3 4 2 2 3 2 7" xfId="41959"/>
    <cellStyle name="Comma 3 3 4 2 2 3 3" xfId="20971"/>
    <cellStyle name="Comma 3 3 4 2 2 3 3 2" xfId="20972"/>
    <cellStyle name="Comma 3 3 4 2 2 3 3 2 2" xfId="20973"/>
    <cellStyle name="Comma 3 3 4 2 2 3 3 3" xfId="20974"/>
    <cellStyle name="Comma 3 3 4 2 2 3 3 4" xfId="20975"/>
    <cellStyle name="Comma 3 3 4 2 2 3 3 5" xfId="20976"/>
    <cellStyle name="Comma 3 3 4 2 2 3 3 6" xfId="41960"/>
    <cellStyle name="Comma 3 3 4 2 2 3 4" xfId="20977"/>
    <cellStyle name="Comma 3 3 4 2 2 3 4 2" xfId="20978"/>
    <cellStyle name="Comma 3 3 4 2 2 3 5" xfId="20979"/>
    <cellStyle name="Comma 3 3 4 2 2 3 6" xfId="20980"/>
    <cellStyle name="Comma 3 3 4 2 2 3 7" xfId="20981"/>
    <cellStyle name="Comma 3 3 4 2 2 3 8" xfId="41961"/>
    <cellStyle name="Comma 3 3 4 2 2 4" xfId="20982"/>
    <cellStyle name="Comma 3 3 4 2 2 4 2" xfId="20983"/>
    <cellStyle name="Comma 3 3 4 2 2 4 2 2" xfId="20984"/>
    <cellStyle name="Comma 3 3 4 2 2 4 2 2 2" xfId="20985"/>
    <cellStyle name="Comma 3 3 4 2 2 4 2 3" xfId="20986"/>
    <cellStyle name="Comma 3 3 4 2 2 4 2 4" xfId="20987"/>
    <cellStyle name="Comma 3 3 4 2 2 4 2 5" xfId="20988"/>
    <cellStyle name="Comma 3 3 4 2 2 4 2 6" xfId="41962"/>
    <cellStyle name="Comma 3 3 4 2 2 4 3" xfId="20989"/>
    <cellStyle name="Comma 3 3 4 2 2 4 3 2" xfId="20990"/>
    <cellStyle name="Comma 3 3 4 2 2 4 4" xfId="20991"/>
    <cellStyle name="Comma 3 3 4 2 2 4 5" xfId="20992"/>
    <cellStyle name="Comma 3 3 4 2 2 4 6" xfId="20993"/>
    <cellStyle name="Comma 3 3 4 2 2 4 7" xfId="41963"/>
    <cellStyle name="Comma 3 3 4 2 2 5" xfId="20994"/>
    <cellStyle name="Comma 3 3 4 2 2 5 2" xfId="20995"/>
    <cellStyle name="Comma 3 3 4 2 2 5 2 2" xfId="20996"/>
    <cellStyle name="Comma 3 3 4 2 2 5 3" xfId="20997"/>
    <cellStyle name="Comma 3 3 4 2 2 5 4" xfId="20998"/>
    <cellStyle name="Comma 3 3 4 2 2 5 5" xfId="20999"/>
    <cellStyle name="Comma 3 3 4 2 2 5 6" xfId="41964"/>
    <cellStyle name="Comma 3 3 4 2 2 6" xfId="21000"/>
    <cellStyle name="Comma 3 3 4 2 2 6 2" xfId="21001"/>
    <cellStyle name="Comma 3 3 4 2 2 7" xfId="21002"/>
    <cellStyle name="Comma 3 3 4 2 2 7 2" xfId="21003"/>
    <cellStyle name="Comma 3 3 4 2 2 8" xfId="21004"/>
    <cellStyle name="Comma 3 3 4 2 2 9" xfId="21005"/>
    <cellStyle name="Comma 3 3 4 2 3" xfId="21006"/>
    <cellStyle name="Comma 3 3 4 2 3 10" xfId="21007"/>
    <cellStyle name="Comma 3 3 4 2 3 2" xfId="21008"/>
    <cellStyle name="Comma 3 3 4 2 3 2 2" xfId="21009"/>
    <cellStyle name="Comma 3 3 4 2 3 2 2 2" xfId="21010"/>
    <cellStyle name="Comma 3 3 4 2 3 2 2 2 2" xfId="21011"/>
    <cellStyle name="Comma 3 3 4 2 3 2 2 2 2 2" xfId="21012"/>
    <cellStyle name="Comma 3 3 4 2 3 2 2 2 3" xfId="21013"/>
    <cellStyle name="Comma 3 3 4 2 3 2 2 2 4" xfId="21014"/>
    <cellStyle name="Comma 3 3 4 2 3 2 2 2 5" xfId="21015"/>
    <cellStyle name="Comma 3 3 4 2 3 2 2 2 6" xfId="41965"/>
    <cellStyle name="Comma 3 3 4 2 3 2 2 3" xfId="21016"/>
    <cellStyle name="Comma 3 3 4 2 3 2 2 3 2" xfId="21017"/>
    <cellStyle name="Comma 3 3 4 2 3 2 2 4" xfId="21018"/>
    <cellStyle name="Comma 3 3 4 2 3 2 2 5" xfId="21019"/>
    <cellStyle name="Comma 3 3 4 2 3 2 2 6" xfId="21020"/>
    <cellStyle name="Comma 3 3 4 2 3 2 2 7" xfId="41966"/>
    <cellStyle name="Comma 3 3 4 2 3 2 3" xfId="21021"/>
    <cellStyle name="Comma 3 3 4 2 3 2 3 2" xfId="21022"/>
    <cellStyle name="Comma 3 3 4 2 3 2 3 2 2" xfId="21023"/>
    <cellStyle name="Comma 3 3 4 2 3 2 3 3" xfId="21024"/>
    <cellStyle name="Comma 3 3 4 2 3 2 3 4" xfId="21025"/>
    <cellStyle name="Comma 3 3 4 2 3 2 3 5" xfId="21026"/>
    <cellStyle name="Comma 3 3 4 2 3 2 3 6" xfId="41967"/>
    <cellStyle name="Comma 3 3 4 2 3 2 4" xfId="21027"/>
    <cellStyle name="Comma 3 3 4 2 3 2 4 2" xfId="21028"/>
    <cellStyle name="Comma 3 3 4 2 3 2 5" xfId="21029"/>
    <cellStyle name="Comma 3 3 4 2 3 2 6" xfId="21030"/>
    <cellStyle name="Comma 3 3 4 2 3 2 7" xfId="21031"/>
    <cellStyle name="Comma 3 3 4 2 3 2 8" xfId="41968"/>
    <cellStyle name="Comma 3 3 4 2 3 3" xfId="21032"/>
    <cellStyle name="Comma 3 3 4 2 3 3 2" xfId="21033"/>
    <cellStyle name="Comma 3 3 4 2 3 3 2 2" xfId="21034"/>
    <cellStyle name="Comma 3 3 4 2 3 3 2 2 2" xfId="21035"/>
    <cellStyle name="Comma 3 3 4 2 3 3 2 3" xfId="21036"/>
    <cellStyle name="Comma 3 3 4 2 3 3 2 4" xfId="21037"/>
    <cellStyle name="Comma 3 3 4 2 3 3 2 5" xfId="21038"/>
    <cellStyle name="Comma 3 3 4 2 3 3 2 6" xfId="41969"/>
    <cellStyle name="Comma 3 3 4 2 3 3 3" xfId="21039"/>
    <cellStyle name="Comma 3 3 4 2 3 3 3 2" xfId="21040"/>
    <cellStyle name="Comma 3 3 4 2 3 3 4" xfId="21041"/>
    <cellStyle name="Comma 3 3 4 2 3 3 5" xfId="21042"/>
    <cellStyle name="Comma 3 3 4 2 3 3 6" xfId="21043"/>
    <cellStyle name="Comma 3 3 4 2 3 3 7" xfId="41970"/>
    <cellStyle name="Comma 3 3 4 2 3 4" xfId="21044"/>
    <cellStyle name="Comma 3 3 4 2 3 4 2" xfId="21045"/>
    <cellStyle name="Comma 3 3 4 2 3 4 2 2" xfId="21046"/>
    <cellStyle name="Comma 3 3 4 2 3 4 3" xfId="21047"/>
    <cellStyle name="Comma 3 3 4 2 3 4 4" xfId="21048"/>
    <cellStyle name="Comma 3 3 4 2 3 4 5" xfId="21049"/>
    <cellStyle name="Comma 3 3 4 2 3 4 6" xfId="41971"/>
    <cellStyle name="Comma 3 3 4 2 3 5" xfId="21050"/>
    <cellStyle name="Comma 3 3 4 2 3 5 2" xfId="21051"/>
    <cellStyle name="Comma 3 3 4 2 3 6" xfId="21052"/>
    <cellStyle name="Comma 3 3 4 2 3 6 2" xfId="21053"/>
    <cellStyle name="Comma 3 3 4 2 3 7" xfId="21054"/>
    <cellStyle name="Comma 3 3 4 2 3 8" xfId="21055"/>
    <cellStyle name="Comma 3 3 4 2 3 9" xfId="21056"/>
    <cellStyle name="Comma 3 3 4 2 4" xfId="21057"/>
    <cellStyle name="Comma 3 3 4 2 4 2" xfId="21058"/>
    <cellStyle name="Comma 3 3 4 2 4 2 2" xfId="21059"/>
    <cellStyle name="Comma 3 3 4 2 4 2 2 2" xfId="21060"/>
    <cellStyle name="Comma 3 3 4 2 4 2 2 2 2" xfId="21061"/>
    <cellStyle name="Comma 3 3 4 2 4 2 2 3" xfId="21062"/>
    <cellStyle name="Comma 3 3 4 2 4 2 2 4" xfId="21063"/>
    <cellStyle name="Comma 3 3 4 2 4 2 2 5" xfId="21064"/>
    <cellStyle name="Comma 3 3 4 2 4 2 2 6" xfId="41972"/>
    <cellStyle name="Comma 3 3 4 2 4 2 3" xfId="21065"/>
    <cellStyle name="Comma 3 3 4 2 4 2 3 2" xfId="21066"/>
    <cellStyle name="Comma 3 3 4 2 4 2 4" xfId="21067"/>
    <cellStyle name="Comma 3 3 4 2 4 2 5" xfId="21068"/>
    <cellStyle name="Comma 3 3 4 2 4 2 6" xfId="21069"/>
    <cellStyle name="Comma 3 3 4 2 4 2 7" xfId="41973"/>
    <cellStyle name="Comma 3 3 4 2 4 3" xfId="21070"/>
    <cellStyle name="Comma 3 3 4 2 4 3 2" xfId="21071"/>
    <cellStyle name="Comma 3 3 4 2 4 3 2 2" xfId="21072"/>
    <cellStyle name="Comma 3 3 4 2 4 3 3" xfId="21073"/>
    <cellStyle name="Comma 3 3 4 2 4 3 4" xfId="21074"/>
    <cellStyle name="Comma 3 3 4 2 4 3 5" xfId="21075"/>
    <cellStyle name="Comma 3 3 4 2 4 3 6" xfId="41974"/>
    <cellStyle name="Comma 3 3 4 2 4 4" xfId="21076"/>
    <cellStyle name="Comma 3 3 4 2 4 4 2" xfId="21077"/>
    <cellStyle name="Comma 3 3 4 2 4 5" xfId="21078"/>
    <cellStyle name="Comma 3 3 4 2 4 6" xfId="21079"/>
    <cellStyle name="Comma 3 3 4 2 4 7" xfId="21080"/>
    <cellStyle name="Comma 3 3 4 2 4 8" xfId="41975"/>
    <cellStyle name="Comma 3 3 4 2 5" xfId="21081"/>
    <cellStyle name="Comma 3 3 4 2 5 2" xfId="21082"/>
    <cellStyle name="Comma 3 3 4 2 5 2 2" xfId="21083"/>
    <cellStyle name="Comma 3 3 4 2 5 2 2 2" xfId="21084"/>
    <cellStyle name="Comma 3 3 4 2 5 2 3" xfId="21085"/>
    <cellStyle name="Comma 3 3 4 2 5 2 4" xfId="21086"/>
    <cellStyle name="Comma 3 3 4 2 5 2 5" xfId="21087"/>
    <cellStyle name="Comma 3 3 4 2 5 2 6" xfId="41976"/>
    <cellStyle name="Comma 3 3 4 2 5 3" xfId="21088"/>
    <cellStyle name="Comma 3 3 4 2 5 3 2" xfId="21089"/>
    <cellStyle name="Comma 3 3 4 2 5 4" xfId="21090"/>
    <cellStyle name="Comma 3 3 4 2 5 5" xfId="21091"/>
    <cellStyle name="Comma 3 3 4 2 5 6" xfId="21092"/>
    <cellStyle name="Comma 3 3 4 2 5 7" xfId="41977"/>
    <cellStyle name="Comma 3 3 4 2 6" xfId="21093"/>
    <cellStyle name="Comma 3 3 4 2 6 2" xfId="21094"/>
    <cellStyle name="Comma 3 3 4 2 6 2 2" xfId="21095"/>
    <cellStyle name="Comma 3 3 4 2 6 3" xfId="21096"/>
    <cellStyle name="Comma 3 3 4 2 6 4" xfId="21097"/>
    <cellStyle name="Comma 3 3 4 2 6 5" xfId="21098"/>
    <cellStyle name="Comma 3 3 4 2 6 6" xfId="41978"/>
    <cellStyle name="Comma 3 3 4 2 7" xfId="21099"/>
    <cellStyle name="Comma 3 3 4 2 7 2" xfId="21100"/>
    <cellStyle name="Comma 3 3 4 2 8" xfId="21101"/>
    <cellStyle name="Comma 3 3 4 2 8 2" xfId="21102"/>
    <cellStyle name="Comma 3 3 4 2 9" xfId="21103"/>
    <cellStyle name="Comma 3 3 4 3" xfId="21104"/>
    <cellStyle name="Comma 3 3 4 3 10" xfId="21105"/>
    <cellStyle name="Comma 3 3 4 3 11" xfId="21106"/>
    <cellStyle name="Comma 3 3 4 3 12" xfId="21107"/>
    <cellStyle name="Comma 3 3 4 3 13" xfId="21108"/>
    <cellStyle name="Comma 3 3 4 3 2" xfId="21109"/>
    <cellStyle name="Comma 3 3 4 3 2 10" xfId="21110"/>
    <cellStyle name="Comma 3 3 4 3 2 11" xfId="21111"/>
    <cellStyle name="Comma 3 3 4 3 2 2" xfId="21112"/>
    <cellStyle name="Comma 3 3 4 3 2 2 10" xfId="21113"/>
    <cellStyle name="Comma 3 3 4 3 2 2 2" xfId="21114"/>
    <cellStyle name="Comma 3 3 4 3 2 2 2 2" xfId="21115"/>
    <cellStyle name="Comma 3 3 4 3 2 2 2 2 2" xfId="21116"/>
    <cellStyle name="Comma 3 3 4 3 2 2 2 2 2 2" xfId="21117"/>
    <cellStyle name="Comma 3 3 4 3 2 2 2 2 2 2 2" xfId="21118"/>
    <cellStyle name="Comma 3 3 4 3 2 2 2 2 2 3" xfId="21119"/>
    <cellStyle name="Comma 3 3 4 3 2 2 2 2 2 4" xfId="21120"/>
    <cellStyle name="Comma 3 3 4 3 2 2 2 2 2 5" xfId="21121"/>
    <cellStyle name="Comma 3 3 4 3 2 2 2 2 2 6" xfId="41979"/>
    <cellStyle name="Comma 3 3 4 3 2 2 2 2 3" xfId="21122"/>
    <cellStyle name="Comma 3 3 4 3 2 2 2 2 3 2" xfId="21123"/>
    <cellStyle name="Comma 3 3 4 3 2 2 2 2 4" xfId="21124"/>
    <cellStyle name="Comma 3 3 4 3 2 2 2 2 5" xfId="21125"/>
    <cellStyle name="Comma 3 3 4 3 2 2 2 2 6" xfId="21126"/>
    <cellStyle name="Comma 3 3 4 3 2 2 2 2 7" xfId="41980"/>
    <cellStyle name="Comma 3 3 4 3 2 2 2 3" xfId="21127"/>
    <cellStyle name="Comma 3 3 4 3 2 2 2 3 2" xfId="21128"/>
    <cellStyle name="Comma 3 3 4 3 2 2 2 3 2 2" xfId="21129"/>
    <cellStyle name="Comma 3 3 4 3 2 2 2 3 3" xfId="21130"/>
    <cellStyle name="Comma 3 3 4 3 2 2 2 3 4" xfId="21131"/>
    <cellStyle name="Comma 3 3 4 3 2 2 2 3 5" xfId="21132"/>
    <cellStyle name="Comma 3 3 4 3 2 2 2 3 6" xfId="41981"/>
    <cellStyle name="Comma 3 3 4 3 2 2 2 4" xfId="21133"/>
    <cellStyle name="Comma 3 3 4 3 2 2 2 4 2" xfId="21134"/>
    <cellStyle name="Comma 3 3 4 3 2 2 2 5" xfId="21135"/>
    <cellStyle name="Comma 3 3 4 3 2 2 2 6" xfId="21136"/>
    <cellStyle name="Comma 3 3 4 3 2 2 2 7" xfId="21137"/>
    <cellStyle name="Comma 3 3 4 3 2 2 2 8" xfId="41982"/>
    <cellStyle name="Comma 3 3 4 3 2 2 3" xfId="21138"/>
    <cellStyle name="Comma 3 3 4 3 2 2 3 2" xfId="21139"/>
    <cellStyle name="Comma 3 3 4 3 2 2 3 2 2" xfId="21140"/>
    <cellStyle name="Comma 3 3 4 3 2 2 3 2 2 2" xfId="21141"/>
    <cellStyle name="Comma 3 3 4 3 2 2 3 2 3" xfId="21142"/>
    <cellStyle name="Comma 3 3 4 3 2 2 3 2 4" xfId="21143"/>
    <cellStyle name="Comma 3 3 4 3 2 2 3 2 5" xfId="21144"/>
    <cellStyle name="Comma 3 3 4 3 2 2 3 2 6" xfId="41983"/>
    <cellStyle name="Comma 3 3 4 3 2 2 3 3" xfId="21145"/>
    <cellStyle name="Comma 3 3 4 3 2 2 3 3 2" xfId="21146"/>
    <cellStyle name="Comma 3 3 4 3 2 2 3 4" xfId="21147"/>
    <cellStyle name="Comma 3 3 4 3 2 2 3 5" xfId="21148"/>
    <cellStyle name="Comma 3 3 4 3 2 2 3 6" xfId="21149"/>
    <cellStyle name="Comma 3 3 4 3 2 2 3 7" xfId="41984"/>
    <cellStyle name="Comma 3 3 4 3 2 2 4" xfId="21150"/>
    <cellStyle name="Comma 3 3 4 3 2 2 4 2" xfId="21151"/>
    <cellStyle name="Comma 3 3 4 3 2 2 4 2 2" xfId="21152"/>
    <cellStyle name="Comma 3 3 4 3 2 2 4 3" xfId="21153"/>
    <cellStyle name="Comma 3 3 4 3 2 2 4 4" xfId="21154"/>
    <cellStyle name="Comma 3 3 4 3 2 2 4 5" xfId="21155"/>
    <cellStyle name="Comma 3 3 4 3 2 2 4 6" xfId="41985"/>
    <cellStyle name="Comma 3 3 4 3 2 2 5" xfId="21156"/>
    <cellStyle name="Comma 3 3 4 3 2 2 5 2" xfId="21157"/>
    <cellStyle name="Comma 3 3 4 3 2 2 6" xfId="21158"/>
    <cellStyle name="Comma 3 3 4 3 2 2 6 2" xfId="21159"/>
    <cellStyle name="Comma 3 3 4 3 2 2 7" xfId="21160"/>
    <cellStyle name="Comma 3 3 4 3 2 2 8" xfId="21161"/>
    <cellStyle name="Comma 3 3 4 3 2 2 9" xfId="21162"/>
    <cellStyle name="Comma 3 3 4 3 2 3" xfId="21163"/>
    <cellStyle name="Comma 3 3 4 3 2 3 2" xfId="21164"/>
    <cellStyle name="Comma 3 3 4 3 2 3 2 2" xfId="21165"/>
    <cellStyle name="Comma 3 3 4 3 2 3 2 2 2" xfId="21166"/>
    <cellStyle name="Comma 3 3 4 3 2 3 2 2 2 2" xfId="21167"/>
    <cellStyle name="Comma 3 3 4 3 2 3 2 2 3" xfId="21168"/>
    <cellStyle name="Comma 3 3 4 3 2 3 2 2 4" xfId="21169"/>
    <cellStyle name="Comma 3 3 4 3 2 3 2 2 5" xfId="21170"/>
    <cellStyle name="Comma 3 3 4 3 2 3 2 2 6" xfId="41986"/>
    <cellStyle name="Comma 3 3 4 3 2 3 2 3" xfId="21171"/>
    <cellStyle name="Comma 3 3 4 3 2 3 2 3 2" xfId="21172"/>
    <cellStyle name="Comma 3 3 4 3 2 3 2 4" xfId="21173"/>
    <cellStyle name="Comma 3 3 4 3 2 3 2 5" xfId="21174"/>
    <cellStyle name="Comma 3 3 4 3 2 3 2 6" xfId="21175"/>
    <cellStyle name="Comma 3 3 4 3 2 3 2 7" xfId="41987"/>
    <cellStyle name="Comma 3 3 4 3 2 3 3" xfId="21176"/>
    <cellStyle name="Comma 3 3 4 3 2 3 3 2" xfId="21177"/>
    <cellStyle name="Comma 3 3 4 3 2 3 3 2 2" xfId="21178"/>
    <cellStyle name="Comma 3 3 4 3 2 3 3 3" xfId="21179"/>
    <cellStyle name="Comma 3 3 4 3 2 3 3 4" xfId="21180"/>
    <cellStyle name="Comma 3 3 4 3 2 3 3 5" xfId="21181"/>
    <cellStyle name="Comma 3 3 4 3 2 3 3 6" xfId="41988"/>
    <cellStyle name="Comma 3 3 4 3 2 3 4" xfId="21182"/>
    <cellStyle name="Comma 3 3 4 3 2 3 4 2" xfId="21183"/>
    <cellStyle name="Comma 3 3 4 3 2 3 5" xfId="21184"/>
    <cellStyle name="Comma 3 3 4 3 2 3 5 2" xfId="21185"/>
    <cellStyle name="Comma 3 3 4 3 2 3 6" xfId="21186"/>
    <cellStyle name="Comma 3 3 4 3 2 3 7" xfId="21187"/>
    <cellStyle name="Comma 3 3 4 3 2 3 8" xfId="21188"/>
    <cellStyle name="Comma 3 3 4 3 2 3 9" xfId="21189"/>
    <cellStyle name="Comma 3 3 4 3 2 4" xfId="21190"/>
    <cellStyle name="Comma 3 3 4 3 2 4 2" xfId="21191"/>
    <cellStyle name="Comma 3 3 4 3 2 4 2 2" xfId="21192"/>
    <cellStyle name="Comma 3 3 4 3 2 4 2 2 2" xfId="21193"/>
    <cellStyle name="Comma 3 3 4 3 2 4 2 3" xfId="21194"/>
    <cellStyle name="Comma 3 3 4 3 2 4 2 4" xfId="21195"/>
    <cellStyle name="Comma 3 3 4 3 2 4 2 5" xfId="21196"/>
    <cellStyle name="Comma 3 3 4 3 2 4 2 6" xfId="41989"/>
    <cellStyle name="Comma 3 3 4 3 2 4 3" xfId="21197"/>
    <cellStyle name="Comma 3 3 4 3 2 4 3 2" xfId="21198"/>
    <cellStyle name="Comma 3 3 4 3 2 4 4" xfId="21199"/>
    <cellStyle name="Comma 3 3 4 3 2 4 5" xfId="21200"/>
    <cellStyle name="Comma 3 3 4 3 2 4 6" xfId="21201"/>
    <cellStyle name="Comma 3 3 4 3 2 4 7" xfId="41990"/>
    <cellStyle name="Comma 3 3 4 3 2 5" xfId="21202"/>
    <cellStyle name="Comma 3 3 4 3 2 5 2" xfId="21203"/>
    <cellStyle name="Comma 3 3 4 3 2 5 2 2" xfId="21204"/>
    <cellStyle name="Comma 3 3 4 3 2 5 3" xfId="21205"/>
    <cellStyle name="Comma 3 3 4 3 2 5 4" xfId="21206"/>
    <cellStyle name="Comma 3 3 4 3 2 5 5" xfId="21207"/>
    <cellStyle name="Comma 3 3 4 3 2 5 6" xfId="41991"/>
    <cellStyle name="Comma 3 3 4 3 2 6" xfId="21208"/>
    <cellStyle name="Comma 3 3 4 3 2 6 2" xfId="21209"/>
    <cellStyle name="Comma 3 3 4 3 2 7" xfId="21210"/>
    <cellStyle name="Comma 3 3 4 3 2 7 2" xfId="21211"/>
    <cellStyle name="Comma 3 3 4 3 2 8" xfId="21212"/>
    <cellStyle name="Comma 3 3 4 3 2 9" xfId="21213"/>
    <cellStyle name="Comma 3 3 4 3 3" xfId="21214"/>
    <cellStyle name="Comma 3 3 4 3 3 10" xfId="21215"/>
    <cellStyle name="Comma 3 3 4 3 3 11" xfId="21216"/>
    <cellStyle name="Comma 3 3 4 3 3 2" xfId="21217"/>
    <cellStyle name="Comma 3 3 4 3 3 2 10" xfId="21218"/>
    <cellStyle name="Comma 3 3 4 3 3 2 2" xfId="21219"/>
    <cellStyle name="Comma 3 3 4 3 3 2 2 2" xfId="21220"/>
    <cellStyle name="Comma 3 3 4 3 3 2 2 2 2" xfId="21221"/>
    <cellStyle name="Comma 3 3 4 3 3 2 2 2 2 2" xfId="21222"/>
    <cellStyle name="Comma 3 3 4 3 3 2 2 2 2 2 2" xfId="21223"/>
    <cellStyle name="Comma 3 3 4 3 3 2 2 2 2 3" xfId="21224"/>
    <cellStyle name="Comma 3 3 4 3 3 2 2 2 2 4" xfId="21225"/>
    <cellStyle name="Comma 3 3 4 3 3 2 2 2 2 5" xfId="21226"/>
    <cellStyle name="Comma 3 3 4 3 3 2 2 2 2 6" xfId="41992"/>
    <cellStyle name="Comma 3 3 4 3 3 2 2 2 3" xfId="21227"/>
    <cellStyle name="Comma 3 3 4 3 3 2 2 2 3 2" xfId="21228"/>
    <cellStyle name="Comma 3 3 4 3 3 2 2 2 4" xfId="21229"/>
    <cellStyle name="Comma 3 3 4 3 3 2 2 2 5" xfId="21230"/>
    <cellStyle name="Comma 3 3 4 3 3 2 2 2 6" xfId="21231"/>
    <cellStyle name="Comma 3 3 4 3 3 2 2 2 7" xfId="41993"/>
    <cellStyle name="Comma 3 3 4 3 3 2 2 3" xfId="21232"/>
    <cellStyle name="Comma 3 3 4 3 3 2 2 3 2" xfId="21233"/>
    <cellStyle name="Comma 3 3 4 3 3 2 2 3 2 2" xfId="21234"/>
    <cellStyle name="Comma 3 3 4 3 3 2 2 3 3" xfId="21235"/>
    <cellStyle name="Comma 3 3 4 3 3 2 2 3 4" xfId="21236"/>
    <cellStyle name="Comma 3 3 4 3 3 2 2 3 5" xfId="21237"/>
    <cellStyle name="Comma 3 3 4 3 3 2 2 3 6" xfId="41994"/>
    <cellStyle name="Comma 3 3 4 3 3 2 2 4" xfId="21238"/>
    <cellStyle name="Comma 3 3 4 3 3 2 2 4 2" xfId="21239"/>
    <cellStyle name="Comma 3 3 4 3 3 2 2 5" xfId="21240"/>
    <cellStyle name="Comma 3 3 4 3 3 2 2 6" xfId="21241"/>
    <cellStyle name="Comma 3 3 4 3 3 2 2 7" xfId="21242"/>
    <cellStyle name="Comma 3 3 4 3 3 2 2 8" xfId="41995"/>
    <cellStyle name="Comma 3 3 4 3 3 2 3" xfId="21243"/>
    <cellStyle name="Comma 3 3 4 3 3 2 3 2" xfId="21244"/>
    <cellStyle name="Comma 3 3 4 3 3 2 3 2 2" xfId="21245"/>
    <cellStyle name="Comma 3 3 4 3 3 2 3 2 2 2" xfId="21246"/>
    <cellStyle name="Comma 3 3 4 3 3 2 3 2 2 2 2" xfId="21247"/>
    <cellStyle name="Comma 3 3 4 3 3 2 3 2 2 3" xfId="21248"/>
    <cellStyle name="Comma 3 3 4 3 3 2 3 2 2 4" xfId="21249"/>
    <cellStyle name="Comma 3 3 4 3 3 2 3 2 2 5" xfId="21250"/>
    <cellStyle name="Comma 3 3 4 3 3 2 3 2 2 6" xfId="41996"/>
    <cellStyle name="Comma 3 3 4 3 3 2 3 2 3" xfId="21251"/>
    <cellStyle name="Comma 3 3 4 3 3 2 3 2 3 2" xfId="21252"/>
    <cellStyle name="Comma 3 3 4 3 3 2 3 2 3 3" xfId="21253"/>
    <cellStyle name="Comma 3 3 4 3 3 2 3 2 4" xfId="21254"/>
    <cellStyle name="Comma 3 3 4 3 3 2 3 2 5" xfId="21255"/>
    <cellStyle name="Comma 3 3 4 3 3 2 3 2 6" xfId="21256"/>
    <cellStyle name="Comma 3 3 4 3 3 2 3 2 7" xfId="41997"/>
    <cellStyle name="Comma 3 3 4 3 3 2 3 3" xfId="21257"/>
    <cellStyle name="Comma 3 3 4 3 3 2 3 3 2" xfId="21258"/>
    <cellStyle name="Comma 3 3 4 3 3 2 3 3 2 2" xfId="21259"/>
    <cellStyle name="Comma 3 3 4 3 3 2 3 3 3" xfId="21260"/>
    <cellStyle name="Comma 3 3 4 3 3 2 3 3 4" xfId="21261"/>
    <cellStyle name="Comma 3 3 4 3 3 2 3 3 5" xfId="21262"/>
    <cellStyle name="Comma 3 3 4 3 3 2 3 3 6" xfId="41998"/>
    <cellStyle name="Comma 3 3 4 3 3 2 3 4" xfId="21263"/>
    <cellStyle name="Comma 3 3 4 3 3 2 3 4 2" xfId="21264"/>
    <cellStyle name="Comma 3 3 4 3 3 2 3 4 3" xfId="21265"/>
    <cellStyle name="Comma 3 3 4 3 3 2 3 5" xfId="21266"/>
    <cellStyle name="Comma 3 3 4 3 3 2 3 6" xfId="21267"/>
    <cellStyle name="Comma 3 3 4 3 3 2 3 7" xfId="21268"/>
    <cellStyle name="Comma 3 3 4 3 3 2 3 8" xfId="41999"/>
    <cellStyle name="Comma 3 3 4 3 3 2 4" xfId="21269"/>
    <cellStyle name="Comma 3 3 4 3 3 2 4 2" xfId="21270"/>
    <cellStyle name="Comma 3 3 4 3 3 2 4 2 2" xfId="21271"/>
    <cellStyle name="Comma 3 3 4 3 3 2 4 2 2 2" xfId="21272"/>
    <cellStyle name="Comma 3 3 4 3 3 2 4 2 3" xfId="21273"/>
    <cellStyle name="Comma 3 3 4 3 3 2 4 2 4" xfId="21274"/>
    <cellStyle name="Comma 3 3 4 3 3 2 4 2 5" xfId="21275"/>
    <cellStyle name="Comma 3 3 4 3 3 2 4 2 6" xfId="42000"/>
    <cellStyle name="Comma 3 3 4 3 3 2 4 3" xfId="21276"/>
    <cellStyle name="Comma 3 3 4 3 3 2 4 3 2" xfId="21277"/>
    <cellStyle name="Comma 3 3 4 3 3 2 4 3 3" xfId="21278"/>
    <cellStyle name="Comma 3 3 4 3 3 2 4 4" xfId="21279"/>
    <cellStyle name="Comma 3 3 4 3 3 2 4 5" xfId="21280"/>
    <cellStyle name="Comma 3 3 4 3 3 2 4 6" xfId="21281"/>
    <cellStyle name="Comma 3 3 4 3 3 2 4 7" xfId="42001"/>
    <cellStyle name="Comma 3 3 4 3 3 2 5" xfId="21282"/>
    <cellStyle name="Comma 3 3 4 3 3 2 5 2" xfId="21283"/>
    <cellStyle name="Comma 3 3 4 3 3 2 5 3" xfId="21284"/>
    <cellStyle name="Comma 3 3 4 3 3 2 6" xfId="21285"/>
    <cellStyle name="Comma 3 3 4 3 3 2 6 2" xfId="21286"/>
    <cellStyle name="Comma 3 3 4 3 3 2 7" xfId="21287"/>
    <cellStyle name="Comma 3 3 4 3 3 2 8" xfId="21288"/>
    <cellStyle name="Comma 3 3 4 3 3 2 9" xfId="21289"/>
    <cellStyle name="Comma 3 3 4 3 3 3" xfId="21290"/>
    <cellStyle name="Comma 3 3 4 3 3 3 2" xfId="21291"/>
    <cellStyle name="Comma 3 3 4 3 3 3 2 2" xfId="21292"/>
    <cellStyle name="Comma 3 3 4 3 3 3 2 2 2" xfId="21293"/>
    <cellStyle name="Comma 3 3 4 3 3 3 2 2 2 2" xfId="21294"/>
    <cellStyle name="Comma 3 3 4 3 3 3 2 2 3" xfId="21295"/>
    <cellStyle name="Comma 3 3 4 3 3 3 2 2 4" xfId="21296"/>
    <cellStyle name="Comma 3 3 4 3 3 3 2 2 5" xfId="21297"/>
    <cellStyle name="Comma 3 3 4 3 3 3 2 2 6" xfId="42002"/>
    <cellStyle name="Comma 3 3 4 3 3 3 2 3" xfId="21298"/>
    <cellStyle name="Comma 3 3 4 3 3 3 2 3 2" xfId="21299"/>
    <cellStyle name="Comma 3 3 4 3 3 3 2 4" xfId="21300"/>
    <cellStyle name="Comma 3 3 4 3 3 3 2 5" xfId="21301"/>
    <cellStyle name="Comma 3 3 4 3 3 3 2 6" xfId="21302"/>
    <cellStyle name="Comma 3 3 4 3 3 3 2 7" xfId="42003"/>
    <cellStyle name="Comma 3 3 4 3 3 3 3" xfId="21303"/>
    <cellStyle name="Comma 3 3 4 3 3 3 3 2" xfId="21304"/>
    <cellStyle name="Comma 3 3 4 3 3 3 3 2 2" xfId="21305"/>
    <cellStyle name="Comma 3 3 4 3 3 3 3 3" xfId="21306"/>
    <cellStyle name="Comma 3 3 4 3 3 3 3 4" xfId="21307"/>
    <cellStyle name="Comma 3 3 4 3 3 3 3 5" xfId="21308"/>
    <cellStyle name="Comma 3 3 4 3 3 3 3 6" xfId="42004"/>
    <cellStyle name="Comma 3 3 4 3 3 3 4" xfId="21309"/>
    <cellStyle name="Comma 3 3 4 3 3 3 4 2" xfId="21310"/>
    <cellStyle name="Comma 3 3 4 3 3 3 5" xfId="21311"/>
    <cellStyle name="Comma 3 3 4 3 3 3 5 2" xfId="21312"/>
    <cellStyle name="Comma 3 3 4 3 3 3 6" xfId="21313"/>
    <cellStyle name="Comma 3 3 4 3 3 3 7" xfId="21314"/>
    <cellStyle name="Comma 3 3 4 3 3 3 8" xfId="21315"/>
    <cellStyle name="Comma 3 3 4 3 3 3 9" xfId="21316"/>
    <cellStyle name="Comma 3 3 4 3 3 4" xfId="21317"/>
    <cellStyle name="Comma 3 3 4 3 3 4 2" xfId="21318"/>
    <cellStyle name="Comma 3 3 4 3 3 4 2 2" xfId="21319"/>
    <cellStyle name="Comma 3 3 4 3 3 4 2 2 2" xfId="21320"/>
    <cellStyle name="Comma 3 3 4 3 3 4 2 2 2 2" xfId="21321"/>
    <cellStyle name="Comma 3 3 4 3 3 4 2 2 3" xfId="21322"/>
    <cellStyle name="Comma 3 3 4 3 3 4 2 2 4" xfId="21323"/>
    <cellStyle name="Comma 3 3 4 3 3 4 2 2 5" xfId="21324"/>
    <cellStyle name="Comma 3 3 4 3 3 4 2 2 6" xfId="42005"/>
    <cellStyle name="Comma 3 3 4 3 3 4 2 3" xfId="21325"/>
    <cellStyle name="Comma 3 3 4 3 3 4 2 3 2" xfId="21326"/>
    <cellStyle name="Comma 3 3 4 3 3 4 2 3 3" xfId="21327"/>
    <cellStyle name="Comma 3 3 4 3 3 4 2 4" xfId="21328"/>
    <cellStyle name="Comma 3 3 4 3 3 4 2 5" xfId="21329"/>
    <cellStyle name="Comma 3 3 4 3 3 4 2 6" xfId="21330"/>
    <cellStyle name="Comma 3 3 4 3 3 4 2 7" xfId="42006"/>
    <cellStyle name="Comma 3 3 4 3 3 4 3" xfId="21331"/>
    <cellStyle name="Comma 3 3 4 3 3 4 3 2" xfId="21332"/>
    <cellStyle name="Comma 3 3 4 3 3 4 3 2 2" xfId="21333"/>
    <cellStyle name="Comma 3 3 4 3 3 4 3 3" xfId="21334"/>
    <cellStyle name="Comma 3 3 4 3 3 4 3 4" xfId="21335"/>
    <cellStyle name="Comma 3 3 4 3 3 4 3 5" xfId="21336"/>
    <cellStyle name="Comma 3 3 4 3 3 4 3 6" xfId="42007"/>
    <cellStyle name="Comma 3 3 4 3 3 4 4" xfId="21337"/>
    <cellStyle name="Comma 3 3 4 3 3 4 4 2" xfId="21338"/>
    <cellStyle name="Comma 3 3 4 3 3 4 4 3" xfId="21339"/>
    <cellStyle name="Comma 3 3 4 3 3 4 5" xfId="21340"/>
    <cellStyle name="Comma 3 3 4 3 3 4 6" xfId="21341"/>
    <cellStyle name="Comma 3 3 4 3 3 4 7" xfId="21342"/>
    <cellStyle name="Comma 3 3 4 3 3 4 8" xfId="42008"/>
    <cellStyle name="Comma 3 3 4 3 3 5" xfId="21343"/>
    <cellStyle name="Comma 3 3 4 3 3 5 2" xfId="21344"/>
    <cellStyle name="Comma 3 3 4 3 3 5 2 2" xfId="21345"/>
    <cellStyle name="Comma 3 3 4 3 3 5 2 2 2" xfId="21346"/>
    <cellStyle name="Comma 3 3 4 3 3 5 2 3" xfId="21347"/>
    <cellStyle name="Comma 3 3 4 3 3 5 2 4" xfId="21348"/>
    <cellStyle name="Comma 3 3 4 3 3 5 2 5" xfId="21349"/>
    <cellStyle name="Comma 3 3 4 3 3 5 2 6" xfId="42009"/>
    <cellStyle name="Comma 3 3 4 3 3 5 3" xfId="21350"/>
    <cellStyle name="Comma 3 3 4 3 3 5 3 2" xfId="21351"/>
    <cellStyle name="Comma 3 3 4 3 3 5 3 3" xfId="21352"/>
    <cellStyle name="Comma 3 3 4 3 3 5 4" xfId="21353"/>
    <cellStyle name="Comma 3 3 4 3 3 5 5" xfId="21354"/>
    <cellStyle name="Comma 3 3 4 3 3 5 6" xfId="21355"/>
    <cellStyle name="Comma 3 3 4 3 3 5 7" xfId="42010"/>
    <cellStyle name="Comma 3 3 4 3 3 6" xfId="21356"/>
    <cellStyle name="Comma 3 3 4 3 3 6 2" xfId="21357"/>
    <cellStyle name="Comma 3 3 4 3 3 6 3" xfId="21358"/>
    <cellStyle name="Comma 3 3 4 3 3 7" xfId="21359"/>
    <cellStyle name="Comma 3 3 4 3 3 7 2" xfId="21360"/>
    <cellStyle name="Comma 3 3 4 3 3 8" xfId="21361"/>
    <cellStyle name="Comma 3 3 4 3 3 9" xfId="21362"/>
    <cellStyle name="Comma 3 3 4 3 4" xfId="21363"/>
    <cellStyle name="Comma 3 3 4 3 4 10" xfId="21364"/>
    <cellStyle name="Comma 3 3 4 3 4 2" xfId="21365"/>
    <cellStyle name="Comma 3 3 4 3 4 2 2" xfId="21366"/>
    <cellStyle name="Comma 3 3 4 3 4 2 2 2" xfId="21367"/>
    <cellStyle name="Comma 3 3 4 3 4 2 2 2 2" xfId="21368"/>
    <cellStyle name="Comma 3 3 4 3 4 2 2 2 2 2" xfId="21369"/>
    <cellStyle name="Comma 3 3 4 3 4 2 2 2 3" xfId="21370"/>
    <cellStyle name="Comma 3 3 4 3 4 2 2 2 4" xfId="21371"/>
    <cellStyle name="Comma 3 3 4 3 4 2 2 2 5" xfId="21372"/>
    <cellStyle name="Comma 3 3 4 3 4 2 2 2 6" xfId="42011"/>
    <cellStyle name="Comma 3 3 4 3 4 2 2 3" xfId="21373"/>
    <cellStyle name="Comma 3 3 4 3 4 2 2 3 2" xfId="21374"/>
    <cellStyle name="Comma 3 3 4 3 4 2 2 4" xfId="21375"/>
    <cellStyle name="Comma 3 3 4 3 4 2 2 5" xfId="21376"/>
    <cellStyle name="Comma 3 3 4 3 4 2 2 6" xfId="21377"/>
    <cellStyle name="Comma 3 3 4 3 4 2 2 7" xfId="42012"/>
    <cellStyle name="Comma 3 3 4 3 4 2 3" xfId="21378"/>
    <cellStyle name="Comma 3 3 4 3 4 2 3 2" xfId="21379"/>
    <cellStyle name="Comma 3 3 4 3 4 2 3 2 2" xfId="21380"/>
    <cellStyle name="Comma 3 3 4 3 4 2 3 3" xfId="21381"/>
    <cellStyle name="Comma 3 3 4 3 4 2 3 4" xfId="21382"/>
    <cellStyle name="Comma 3 3 4 3 4 2 3 5" xfId="21383"/>
    <cellStyle name="Comma 3 3 4 3 4 2 3 6" xfId="42013"/>
    <cellStyle name="Comma 3 3 4 3 4 2 4" xfId="21384"/>
    <cellStyle name="Comma 3 3 4 3 4 2 4 2" xfId="21385"/>
    <cellStyle name="Comma 3 3 4 3 4 2 5" xfId="21386"/>
    <cellStyle name="Comma 3 3 4 3 4 2 6" xfId="21387"/>
    <cellStyle name="Comma 3 3 4 3 4 2 7" xfId="21388"/>
    <cellStyle name="Comma 3 3 4 3 4 2 8" xfId="42014"/>
    <cellStyle name="Comma 3 3 4 3 4 3" xfId="21389"/>
    <cellStyle name="Comma 3 3 4 3 4 3 2" xfId="21390"/>
    <cellStyle name="Comma 3 3 4 3 4 3 2 2" xfId="21391"/>
    <cellStyle name="Comma 3 3 4 3 4 3 2 2 2" xfId="21392"/>
    <cellStyle name="Comma 3 3 4 3 4 3 2 3" xfId="21393"/>
    <cellStyle name="Comma 3 3 4 3 4 3 2 4" xfId="21394"/>
    <cellStyle name="Comma 3 3 4 3 4 3 2 5" xfId="21395"/>
    <cellStyle name="Comma 3 3 4 3 4 3 2 6" xfId="42015"/>
    <cellStyle name="Comma 3 3 4 3 4 3 3" xfId="21396"/>
    <cellStyle name="Comma 3 3 4 3 4 3 3 2" xfId="21397"/>
    <cellStyle name="Comma 3 3 4 3 4 3 4" xfId="21398"/>
    <cellStyle name="Comma 3 3 4 3 4 3 5" xfId="21399"/>
    <cellStyle name="Comma 3 3 4 3 4 3 6" xfId="21400"/>
    <cellStyle name="Comma 3 3 4 3 4 3 7" xfId="42016"/>
    <cellStyle name="Comma 3 3 4 3 4 4" xfId="21401"/>
    <cellStyle name="Comma 3 3 4 3 4 4 2" xfId="21402"/>
    <cellStyle name="Comma 3 3 4 3 4 4 2 2" xfId="21403"/>
    <cellStyle name="Comma 3 3 4 3 4 4 3" xfId="21404"/>
    <cellStyle name="Comma 3 3 4 3 4 4 4" xfId="21405"/>
    <cellStyle name="Comma 3 3 4 3 4 4 5" xfId="21406"/>
    <cellStyle name="Comma 3 3 4 3 4 4 6" xfId="42017"/>
    <cellStyle name="Comma 3 3 4 3 4 5" xfId="21407"/>
    <cellStyle name="Comma 3 3 4 3 4 5 2" xfId="21408"/>
    <cellStyle name="Comma 3 3 4 3 4 6" xfId="21409"/>
    <cellStyle name="Comma 3 3 4 3 4 6 2" xfId="21410"/>
    <cellStyle name="Comma 3 3 4 3 4 7" xfId="21411"/>
    <cellStyle name="Comma 3 3 4 3 4 8" xfId="21412"/>
    <cellStyle name="Comma 3 3 4 3 4 9" xfId="21413"/>
    <cellStyle name="Comma 3 3 4 3 5" xfId="21414"/>
    <cellStyle name="Comma 3 3 4 3 5 2" xfId="21415"/>
    <cellStyle name="Comma 3 3 4 3 5 2 2" xfId="21416"/>
    <cellStyle name="Comma 3 3 4 3 5 2 2 2" xfId="21417"/>
    <cellStyle name="Comma 3 3 4 3 5 2 2 2 2" xfId="21418"/>
    <cellStyle name="Comma 3 3 4 3 5 2 2 3" xfId="21419"/>
    <cellStyle name="Comma 3 3 4 3 5 2 2 4" xfId="21420"/>
    <cellStyle name="Comma 3 3 4 3 5 2 2 5" xfId="21421"/>
    <cellStyle name="Comma 3 3 4 3 5 2 2 6" xfId="42018"/>
    <cellStyle name="Comma 3 3 4 3 5 2 3" xfId="21422"/>
    <cellStyle name="Comma 3 3 4 3 5 2 3 2" xfId="21423"/>
    <cellStyle name="Comma 3 3 4 3 5 2 4" xfId="21424"/>
    <cellStyle name="Comma 3 3 4 3 5 2 5" xfId="21425"/>
    <cellStyle name="Comma 3 3 4 3 5 2 6" xfId="21426"/>
    <cellStyle name="Comma 3 3 4 3 5 2 7" xfId="42019"/>
    <cellStyle name="Comma 3 3 4 3 5 3" xfId="21427"/>
    <cellStyle name="Comma 3 3 4 3 5 3 2" xfId="21428"/>
    <cellStyle name="Comma 3 3 4 3 5 3 2 2" xfId="21429"/>
    <cellStyle name="Comma 3 3 4 3 5 3 3" xfId="21430"/>
    <cellStyle name="Comma 3 3 4 3 5 3 4" xfId="21431"/>
    <cellStyle name="Comma 3 3 4 3 5 3 5" xfId="21432"/>
    <cellStyle name="Comma 3 3 4 3 5 3 6" xfId="42020"/>
    <cellStyle name="Comma 3 3 4 3 5 4" xfId="21433"/>
    <cellStyle name="Comma 3 3 4 3 5 4 2" xfId="21434"/>
    <cellStyle name="Comma 3 3 4 3 5 5" xfId="21435"/>
    <cellStyle name="Comma 3 3 4 3 5 5 2" xfId="21436"/>
    <cellStyle name="Comma 3 3 4 3 5 6" xfId="21437"/>
    <cellStyle name="Comma 3 3 4 3 5 7" xfId="21438"/>
    <cellStyle name="Comma 3 3 4 3 5 8" xfId="21439"/>
    <cellStyle name="Comma 3 3 4 3 5 9" xfId="21440"/>
    <cellStyle name="Comma 3 3 4 3 6" xfId="21441"/>
    <cellStyle name="Comma 3 3 4 3 6 2" xfId="21442"/>
    <cellStyle name="Comma 3 3 4 3 6 2 2" xfId="21443"/>
    <cellStyle name="Comma 3 3 4 3 6 2 2 2" xfId="21444"/>
    <cellStyle name="Comma 3 3 4 3 6 2 3" xfId="21445"/>
    <cellStyle name="Comma 3 3 4 3 6 2 4" xfId="21446"/>
    <cellStyle name="Comma 3 3 4 3 6 2 5" xfId="21447"/>
    <cellStyle name="Comma 3 3 4 3 6 2 6" xfId="42021"/>
    <cellStyle name="Comma 3 3 4 3 6 3" xfId="21448"/>
    <cellStyle name="Comma 3 3 4 3 6 3 2" xfId="21449"/>
    <cellStyle name="Comma 3 3 4 3 6 4" xfId="21450"/>
    <cellStyle name="Comma 3 3 4 3 6 5" xfId="21451"/>
    <cellStyle name="Comma 3 3 4 3 6 6" xfId="21452"/>
    <cellStyle name="Comma 3 3 4 3 6 7" xfId="42022"/>
    <cellStyle name="Comma 3 3 4 3 7" xfId="21453"/>
    <cellStyle name="Comma 3 3 4 3 7 2" xfId="21454"/>
    <cellStyle name="Comma 3 3 4 3 7 2 2" xfId="21455"/>
    <cellStyle name="Comma 3 3 4 3 7 3" xfId="21456"/>
    <cellStyle name="Comma 3 3 4 3 7 4" xfId="21457"/>
    <cellStyle name="Comma 3 3 4 3 7 5" xfId="21458"/>
    <cellStyle name="Comma 3 3 4 3 7 6" xfId="42023"/>
    <cellStyle name="Comma 3 3 4 3 8" xfId="21459"/>
    <cellStyle name="Comma 3 3 4 3 8 2" xfId="21460"/>
    <cellStyle name="Comma 3 3 4 3 9" xfId="21461"/>
    <cellStyle name="Comma 3 3 4 3 9 2" xfId="21462"/>
    <cellStyle name="Comma 3 3 4 4" xfId="21463"/>
    <cellStyle name="Comma 3 3 4 4 10" xfId="21464"/>
    <cellStyle name="Comma 3 3 4 4 11" xfId="21465"/>
    <cellStyle name="Comma 3 3 4 4 2" xfId="21466"/>
    <cellStyle name="Comma 3 3 4 4 2 10" xfId="21467"/>
    <cellStyle name="Comma 3 3 4 4 2 2" xfId="21468"/>
    <cellStyle name="Comma 3 3 4 4 2 2 2" xfId="21469"/>
    <cellStyle name="Comma 3 3 4 4 2 2 2 2" xfId="21470"/>
    <cellStyle name="Comma 3 3 4 4 2 2 2 2 2" xfId="21471"/>
    <cellStyle name="Comma 3 3 4 4 2 2 2 2 2 2" xfId="21472"/>
    <cellStyle name="Comma 3 3 4 4 2 2 2 2 3" xfId="21473"/>
    <cellStyle name="Comma 3 3 4 4 2 2 2 2 4" xfId="21474"/>
    <cellStyle name="Comma 3 3 4 4 2 2 2 2 5" xfId="21475"/>
    <cellStyle name="Comma 3 3 4 4 2 2 2 2 6" xfId="42024"/>
    <cellStyle name="Comma 3 3 4 4 2 2 2 3" xfId="21476"/>
    <cellStyle name="Comma 3 3 4 4 2 2 2 3 2" xfId="21477"/>
    <cellStyle name="Comma 3 3 4 4 2 2 2 4" xfId="21478"/>
    <cellStyle name="Comma 3 3 4 4 2 2 2 5" xfId="21479"/>
    <cellStyle name="Comma 3 3 4 4 2 2 2 6" xfId="21480"/>
    <cellStyle name="Comma 3 3 4 4 2 2 2 7" xfId="42025"/>
    <cellStyle name="Comma 3 3 4 4 2 2 3" xfId="21481"/>
    <cellStyle name="Comma 3 3 4 4 2 2 3 2" xfId="21482"/>
    <cellStyle name="Comma 3 3 4 4 2 2 3 2 2" xfId="21483"/>
    <cellStyle name="Comma 3 3 4 4 2 2 3 3" xfId="21484"/>
    <cellStyle name="Comma 3 3 4 4 2 2 3 4" xfId="21485"/>
    <cellStyle name="Comma 3 3 4 4 2 2 3 5" xfId="21486"/>
    <cellStyle name="Comma 3 3 4 4 2 2 3 6" xfId="42026"/>
    <cellStyle name="Comma 3 3 4 4 2 2 4" xfId="21487"/>
    <cellStyle name="Comma 3 3 4 4 2 2 4 2" xfId="21488"/>
    <cellStyle name="Comma 3 3 4 4 2 2 5" xfId="21489"/>
    <cellStyle name="Comma 3 3 4 4 2 2 6" xfId="21490"/>
    <cellStyle name="Comma 3 3 4 4 2 2 7" xfId="21491"/>
    <cellStyle name="Comma 3 3 4 4 2 2 8" xfId="42027"/>
    <cellStyle name="Comma 3 3 4 4 2 3" xfId="21492"/>
    <cellStyle name="Comma 3 3 4 4 2 3 2" xfId="21493"/>
    <cellStyle name="Comma 3 3 4 4 2 3 2 2" xfId="21494"/>
    <cellStyle name="Comma 3 3 4 4 2 3 2 2 2" xfId="21495"/>
    <cellStyle name="Comma 3 3 4 4 2 3 2 3" xfId="21496"/>
    <cellStyle name="Comma 3 3 4 4 2 3 2 4" xfId="21497"/>
    <cellStyle name="Comma 3 3 4 4 2 3 2 5" xfId="21498"/>
    <cellStyle name="Comma 3 3 4 4 2 3 2 6" xfId="42028"/>
    <cellStyle name="Comma 3 3 4 4 2 3 3" xfId="21499"/>
    <cellStyle name="Comma 3 3 4 4 2 3 3 2" xfId="21500"/>
    <cellStyle name="Comma 3 3 4 4 2 3 4" xfId="21501"/>
    <cellStyle name="Comma 3 3 4 4 2 3 5" xfId="21502"/>
    <cellStyle name="Comma 3 3 4 4 2 3 6" xfId="21503"/>
    <cellStyle name="Comma 3 3 4 4 2 3 7" xfId="42029"/>
    <cellStyle name="Comma 3 3 4 4 2 4" xfId="21504"/>
    <cellStyle name="Comma 3 3 4 4 2 4 2" xfId="21505"/>
    <cellStyle name="Comma 3 3 4 4 2 4 2 2" xfId="21506"/>
    <cellStyle name="Comma 3 3 4 4 2 4 3" xfId="21507"/>
    <cellStyle name="Comma 3 3 4 4 2 4 4" xfId="21508"/>
    <cellStyle name="Comma 3 3 4 4 2 4 5" xfId="21509"/>
    <cellStyle name="Comma 3 3 4 4 2 4 6" xfId="42030"/>
    <cellStyle name="Comma 3 3 4 4 2 5" xfId="21510"/>
    <cellStyle name="Comma 3 3 4 4 2 5 2" xfId="21511"/>
    <cellStyle name="Comma 3 3 4 4 2 6" xfId="21512"/>
    <cellStyle name="Comma 3 3 4 4 2 6 2" xfId="21513"/>
    <cellStyle name="Comma 3 3 4 4 2 7" xfId="21514"/>
    <cellStyle name="Comma 3 3 4 4 2 8" xfId="21515"/>
    <cellStyle name="Comma 3 3 4 4 2 9" xfId="21516"/>
    <cellStyle name="Comma 3 3 4 4 3" xfId="21517"/>
    <cellStyle name="Comma 3 3 4 4 3 2" xfId="21518"/>
    <cellStyle name="Comma 3 3 4 4 3 2 2" xfId="21519"/>
    <cellStyle name="Comma 3 3 4 4 3 2 2 2" xfId="21520"/>
    <cellStyle name="Comma 3 3 4 4 3 2 2 2 2" xfId="21521"/>
    <cellStyle name="Comma 3 3 4 4 3 2 2 3" xfId="21522"/>
    <cellStyle name="Comma 3 3 4 4 3 2 2 4" xfId="21523"/>
    <cellStyle name="Comma 3 3 4 4 3 2 2 5" xfId="21524"/>
    <cellStyle name="Comma 3 3 4 4 3 2 2 6" xfId="42031"/>
    <cellStyle name="Comma 3 3 4 4 3 2 3" xfId="21525"/>
    <cellStyle name="Comma 3 3 4 4 3 2 3 2" xfId="21526"/>
    <cellStyle name="Comma 3 3 4 4 3 2 4" xfId="21527"/>
    <cellStyle name="Comma 3 3 4 4 3 2 5" xfId="21528"/>
    <cellStyle name="Comma 3 3 4 4 3 2 6" xfId="21529"/>
    <cellStyle name="Comma 3 3 4 4 3 2 7" xfId="42032"/>
    <cellStyle name="Comma 3 3 4 4 3 3" xfId="21530"/>
    <cellStyle name="Comma 3 3 4 4 3 3 2" xfId="21531"/>
    <cellStyle name="Comma 3 3 4 4 3 3 2 2" xfId="21532"/>
    <cellStyle name="Comma 3 3 4 4 3 3 3" xfId="21533"/>
    <cellStyle name="Comma 3 3 4 4 3 3 4" xfId="21534"/>
    <cellStyle name="Comma 3 3 4 4 3 3 5" xfId="21535"/>
    <cellStyle name="Comma 3 3 4 4 3 3 6" xfId="42033"/>
    <cellStyle name="Comma 3 3 4 4 3 4" xfId="21536"/>
    <cellStyle name="Comma 3 3 4 4 3 4 2" xfId="21537"/>
    <cellStyle name="Comma 3 3 4 4 3 5" xfId="21538"/>
    <cellStyle name="Comma 3 3 4 4 3 6" xfId="21539"/>
    <cellStyle name="Comma 3 3 4 4 3 7" xfId="21540"/>
    <cellStyle name="Comma 3 3 4 4 3 8" xfId="42034"/>
    <cellStyle name="Comma 3 3 4 4 4" xfId="21541"/>
    <cellStyle name="Comma 3 3 4 4 4 2" xfId="21542"/>
    <cellStyle name="Comma 3 3 4 4 4 2 2" xfId="21543"/>
    <cellStyle name="Comma 3 3 4 4 4 2 2 2" xfId="21544"/>
    <cellStyle name="Comma 3 3 4 4 4 2 3" xfId="21545"/>
    <cellStyle name="Comma 3 3 4 4 4 2 4" xfId="21546"/>
    <cellStyle name="Comma 3 3 4 4 4 2 5" xfId="21547"/>
    <cellStyle name="Comma 3 3 4 4 4 2 6" xfId="42035"/>
    <cellStyle name="Comma 3 3 4 4 4 3" xfId="21548"/>
    <cellStyle name="Comma 3 3 4 4 4 3 2" xfId="21549"/>
    <cellStyle name="Comma 3 3 4 4 4 4" xfId="21550"/>
    <cellStyle name="Comma 3 3 4 4 4 5" xfId="21551"/>
    <cellStyle name="Comma 3 3 4 4 4 6" xfId="21552"/>
    <cellStyle name="Comma 3 3 4 4 4 7" xfId="42036"/>
    <cellStyle name="Comma 3 3 4 4 5" xfId="21553"/>
    <cellStyle name="Comma 3 3 4 4 5 2" xfId="21554"/>
    <cellStyle name="Comma 3 3 4 4 5 2 2" xfId="21555"/>
    <cellStyle name="Comma 3 3 4 4 5 3" xfId="21556"/>
    <cellStyle name="Comma 3 3 4 4 5 4" xfId="21557"/>
    <cellStyle name="Comma 3 3 4 4 5 5" xfId="21558"/>
    <cellStyle name="Comma 3 3 4 4 5 6" xfId="42037"/>
    <cellStyle name="Comma 3 3 4 4 6" xfId="21559"/>
    <cellStyle name="Comma 3 3 4 4 6 2" xfId="21560"/>
    <cellStyle name="Comma 3 3 4 4 7" xfId="21561"/>
    <cellStyle name="Comma 3 3 4 4 7 2" xfId="21562"/>
    <cellStyle name="Comma 3 3 4 4 8" xfId="21563"/>
    <cellStyle name="Comma 3 3 4 4 9" xfId="21564"/>
    <cellStyle name="Comma 3 3 4 5" xfId="21565"/>
    <cellStyle name="Comma 3 3 4 5 10" xfId="21566"/>
    <cellStyle name="Comma 3 3 4 5 2" xfId="21567"/>
    <cellStyle name="Comma 3 3 4 5 2 2" xfId="21568"/>
    <cellStyle name="Comma 3 3 4 5 2 2 2" xfId="21569"/>
    <cellStyle name="Comma 3 3 4 5 2 2 2 2" xfId="21570"/>
    <cellStyle name="Comma 3 3 4 5 2 2 2 2 2" xfId="21571"/>
    <cellStyle name="Comma 3 3 4 5 2 2 2 3" xfId="21572"/>
    <cellStyle name="Comma 3 3 4 5 2 2 2 4" xfId="21573"/>
    <cellStyle name="Comma 3 3 4 5 2 2 2 5" xfId="21574"/>
    <cellStyle name="Comma 3 3 4 5 2 2 2 6" xfId="42038"/>
    <cellStyle name="Comma 3 3 4 5 2 2 3" xfId="21575"/>
    <cellStyle name="Comma 3 3 4 5 2 2 3 2" xfId="21576"/>
    <cellStyle name="Comma 3 3 4 5 2 2 4" xfId="21577"/>
    <cellStyle name="Comma 3 3 4 5 2 2 5" xfId="21578"/>
    <cellStyle name="Comma 3 3 4 5 2 2 6" xfId="21579"/>
    <cellStyle name="Comma 3 3 4 5 2 2 7" xfId="42039"/>
    <cellStyle name="Comma 3 3 4 5 2 3" xfId="21580"/>
    <cellStyle name="Comma 3 3 4 5 2 3 2" xfId="21581"/>
    <cellStyle name="Comma 3 3 4 5 2 3 2 2" xfId="21582"/>
    <cellStyle name="Comma 3 3 4 5 2 3 3" xfId="21583"/>
    <cellStyle name="Comma 3 3 4 5 2 3 4" xfId="21584"/>
    <cellStyle name="Comma 3 3 4 5 2 3 5" xfId="21585"/>
    <cellStyle name="Comma 3 3 4 5 2 3 6" xfId="42040"/>
    <cellStyle name="Comma 3 3 4 5 2 4" xfId="21586"/>
    <cellStyle name="Comma 3 3 4 5 2 4 2" xfId="21587"/>
    <cellStyle name="Comma 3 3 4 5 2 5" xfId="21588"/>
    <cellStyle name="Comma 3 3 4 5 2 6" xfId="21589"/>
    <cellStyle name="Comma 3 3 4 5 2 7" xfId="21590"/>
    <cellStyle name="Comma 3 3 4 5 2 8" xfId="42041"/>
    <cellStyle name="Comma 3 3 4 5 3" xfId="21591"/>
    <cellStyle name="Comma 3 3 4 5 3 2" xfId="21592"/>
    <cellStyle name="Comma 3 3 4 5 3 2 2" xfId="21593"/>
    <cellStyle name="Comma 3 3 4 5 3 2 2 2" xfId="21594"/>
    <cellStyle name="Comma 3 3 4 5 3 2 3" xfId="21595"/>
    <cellStyle name="Comma 3 3 4 5 3 2 4" xfId="21596"/>
    <cellStyle name="Comma 3 3 4 5 3 2 5" xfId="21597"/>
    <cellStyle name="Comma 3 3 4 5 3 2 6" xfId="42042"/>
    <cellStyle name="Comma 3 3 4 5 3 3" xfId="21598"/>
    <cellStyle name="Comma 3 3 4 5 3 3 2" xfId="21599"/>
    <cellStyle name="Comma 3 3 4 5 3 4" xfId="21600"/>
    <cellStyle name="Comma 3 3 4 5 3 5" xfId="21601"/>
    <cellStyle name="Comma 3 3 4 5 3 6" xfId="21602"/>
    <cellStyle name="Comma 3 3 4 5 3 7" xfId="42043"/>
    <cellStyle name="Comma 3 3 4 5 4" xfId="21603"/>
    <cellStyle name="Comma 3 3 4 5 4 2" xfId="21604"/>
    <cellStyle name="Comma 3 3 4 5 4 2 2" xfId="21605"/>
    <cellStyle name="Comma 3 3 4 5 4 3" xfId="21606"/>
    <cellStyle name="Comma 3 3 4 5 4 4" xfId="21607"/>
    <cellStyle name="Comma 3 3 4 5 4 5" xfId="21608"/>
    <cellStyle name="Comma 3 3 4 5 4 6" xfId="42044"/>
    <cellStyle name="Comma 3 3 4 5 5" xfId="21609"/>
    <cellStyle name="Comma 3 3 4 5 5 2" xfId="21610"/>
    <cellStyle name="Comma 3 3 4 5 6" xfId="21611"/>
    <cellStyle name="Comma 3 3 4 5 6 2" xfId="21612"/>
    <cellStyle name="Comma 3 3 4 5 7" xfId="21613"/>
    <cellStyle name="Comma 3 3 4 5 8" xfId="21614"/>
    <cellStyle name="Comma 3 3 4 5 9" xfId="21615"/>
    <cellStyle name="Comma 3 3 4 6" xfId="21616"/>
    <cellStyle name="Comma 3 3 4 6 2" xfId="21617"/>
    <cellStyle name="Comma 3 3 4 6 2 2" xfId="21618"/>
    <cellStyle name="Comma 3 3 4 6 2 2 2" xfId="21619"/>
    <cellStyle name="Comma 3 3 4 6 2 2 2 2" xfId="21620"/>
    <cellStyle name="Comma 3 3 4 6 2 2 2 2 2" xfId="21621"/>
    <cellStyle name="Comma 3 3 4 6 2 2 2 3" xfId="21622"/>
    <cellStyle name="Comma 3 3 4 6 2 2 2 4" xfId="21623"/>
    <cellStyle name="Comma 3 3 4 6 2 2 2 5" xfId="21624"/>
    <cellStyle name="Comma 3 3 4 6 2 2 2 6" xfId="42045"/>
    <cellStyle name="Comma 3 3 4 6 2 2 3" xfId="21625"/>
    <cellStyle name="Comma 3 3 4 6 2 2 3 2" xfId="21626"/>
    <cellStyle name="Comma 3 3 4 6 2 2 4" xfId="21627"/>
    <cellStyle name="Comma 3 3 4 6 2 2 5" xfId="21628"/>
    <cellStyle name="Comma 3 3 4 6 2 2 6" xfId="21629"/>
    <cellStyle name="Comma 3 3 4 6 2 2 7" xfId="42046"/>
    <cellStyle name="Comma 3 3 4 6 2 3" xfId="21630"/>
    <cellStyle name="Comma 3 3 4 6 2 3 2" xfId="21631"/>
    <cellStyle name="Comma 3 3 4 6 2 3 2 2" xfId="21632"/>
    <cellStyle name="Comma 3 3 4 6 2 3 3" xfId="21633"/>
    <cellStyle name="Comma 3 3 4 6 2 3 4" xfId="21634"/>
    <cellStyle name="Comma 3 3 4 6 2 3 5" xfId="21635"/>
    <cellStyle name="Comma 3 3 4 6 2 3 6" xfId="42047"/>
    <cellStyle name="Comma 3 3 4 6 2 4" xfId="21636"/>
    <cellStyle name="Comma 3 3 4 6 2 4 2" xfId="21637"/>
    <cellStyle name="Comma 3 3 4 6 2 5" xfId="21638"/>
    <cellStyle name="Comma 3 3 4 6 2 6" xfId="21639"/>
    <cellStyle name="Comma 3 3 4 6 2 7" xfId="21640"/>
    <cellStyle name="Comma 3 3 4 6 2 8" xfId="42048"/>
    <cellStyle name="Comma 3 3 4 6 3" xfId="21641"/>
    <cellStyle name="Comma 3 3 4 6 3 2" xfId="21642"/>
    <cellStyle name="Comma 3 3 4 6 3 2 2" xfId="21643"/>
    <cellStyle name="Comma 3 3 4 6 3 2 2 2" xfId="21644"/>
    <cellStyle name="Comma 3 3 4 6 3 2 3" xfId="21645"/>
    <cellStyle name="Comma 3 3 4 6 3 2 4" xfId="21646"/>
    <cellStyle name="Comma 3 3 4 6 3 2 5" xfId="21647"/>
    <cellStyle name="Comma 3 3 4 6 3 2 6" xfId="42049"/>
    <cellStyle name="Comma 3 3 4 6 3 3" xfId="21648"/>
    <cellStyle name="Comma 3 3 4 6 3 3 2" xfId="21649"/>
    <cellStyle name="Comma 3 3 4 6 3 4" xfId="21650"/>
    <cellStyle name="Comma 3 3 4 6 3 5" xfId="21651"/>
    <cellStyle name="Comma 3 3 4 6 3 6" xfId="21652"/>
    <cellStyle name="Comma 3 3 4 6 3 7" xfId="42050"/>
    <cellStyle name="Comma 3 3 4 6 4" xfId="21653"/>
    <cellStyle name="Comma 3 3 4 6 4 2" xfId="21654"/>
    <cellStyle name="Comma 3 3 4 6 4 2 2" xfId="21655"/>
    <cellStyle name="Comma 3 3 4 6 4 3" xfId="21656"/>
    <cellStyle name="Comma 3 3 4 6 4 4" xfId="21657"/>
    <cellStyle name="Comma 3 3 4 6 4 5" xfId="21658"/>
    <cellStyle name="Comma 3 3 4 6 4 6" xfId="42051"/>
    <cellStyle name="Comma 3 3 4 6 5" xfId="21659"/>
    <cellStyle name="Comma 3 3 4 6 5 2" xfId="21660"/>
    <cellStyle name="Comma 3 3 4 6 6" xfId="21661"/>
    <cellStyle name="Comma 3 3 4 6 7" xfId="21662"/>
    <cellStyle name="Comma 3 3 4 6 8" xfId="21663"/>
    <cellStyle name="Comma 3 3 4 6 9" xfId="42052"/>
    <cellStyle name="Comma 3 3 4 7" xfId="21664"/>
    <cellStyle name="Comma 3 3 4 7 2" xfId="21665"/>
    <cellStyle name="Comma 3 3 4 7 2 2" xfId="21666"/>
    <cellStyle name="Comma 3 3 4 7 2 2 2" xfId="21667"/>
    <cellStyle name="Comma 3 3 4 7 2 2 2 2" xfId="21668"/>
    <cellStyle name="Comma 3 3 4 7 2 2 3" xfId="21669"/>
    <cellStyle name="Comma 3 3 4 7 2 2 4" xfId="21670"/>
    <cellStyle name="Comma 3 3 4 7 2 2 5" xfId="21671"/>
    <cellStyle name="Comma 3 3 4 7 2 2 6" xfId="42053"/>
    <cellStyle name="Comma 3 3 4 7 2 3" xfId="21672"/>
    <cellStyle name="Comma 3 3 4 7 2 3 2" xfId="21673"/>
    <cellStyle name="Comma 3 3 4 7 2 4" xfId="21674"/>
    <cellStyle name="Comma 3 3 4 7 2 5" xfId="21675"/>
    <cellStyle name="Comma 3 3 4 7 2 6" xfId="21676"/>
    <cellStyle name="Comma 3 3 4 7 2 7" xfId="42054"/>
    <cellStyle name="Comma 3 3 4 7 3" xfId="21677"/>
    <cellStyle name="Comma 3 3 4 7 3 2" xfId="21678"/>
    <cellStyle name="Comma 3 3 4 7 3 2 2" xfId="21679"/>
    <cellStyle name="Comma 3 3 4 7 3 3" xfId="21680"/>
    <cellStyle name="Comma 3 3 4 7 3 4" xfId="21681"/>
    <cellStyle name="Comma 3 3 4 7 3 5" xfId="21682"/>
    <cellStyle name="Comma 3 3 4 7 3 6" xfId="42055"/>
    <cellStyle name="Comma 3 3 4 7 4" xfId="21683"/>
    <cellStyle name="Comma 3 3 4 7 4 2" xfId="21684"/>
    <cellStyle name="Comma 3 3 4 7 5" xfId="21685"/>
    <cellStyle name="Comma 3 3 4 7 6" xfId="21686"/>
    <cellStyle name="Comma 3 3 4 7 7" xfId="21687"/>
    <cellStyle name="Comma 3 3 4 7 8" xfId="42056"/>
    <cellStyle name="Comma 3 3 4 8" xfId="21688"/>
    <cellStyle name="Comma 3 3 4 8 2" xfId="21689"/>
    <cellStyle name="Comma 3 3 4 8 2 2" xfId="21690"/>
    <cellStyle name="Comma 3 3 4 8 2 2 2" xfId="21691"/>
    <cellStyle name="Comma 3 3 4 8 2 2 2 2" xfId="21692"/>
    <cellStyle name="Comma 3 3 4 8 2 2 3" xfId="21693"/>
    <cellStyle name="Comma 3 3 4 8 2 2 4" xfId="21694"/>
    <cellStyle name="Comma 3 3 4 8 2 2 5" xfId="21695"/>
    <cellStyle name="Comma 3 3 4 8 2 2 6" xfId="42057"/>
    <cellStyle name="Comma 3 3 4 8 2 3" xfId="21696"/>
    <cellStyle name="Comma 3 3 4 8 2 3 2" xfId="21697"/>
    <cellStyle name="Comma 3 3 4 8 2 4" xfId="21698"/>
    <cellStyle name="Comma 3 3 4 8 2 5" xfId="21699"/>
    <cellStyle name="Comma 3 3 4 8 2 6" xfId="21700"/>
    <cellStyle name="Comma 3 3 4 8 2 7" xfId="42058"/>
    <cellStyle name="Comma 3 3 4 8 3" xfId="21701"/>
    <cellStyle name="Comma 3 3 4 8 3 2" xfId="21702"/>
    <cellStyle name="Comma 3 3 4 8 3 2 2" xfId="21703"/>
    <cellStyle name="Comma 3 3 4 8 3 3" xfId="21704"/>
    <cellStyle name="Comma 3 3 4 8 3 4" xfId="21705"/>
    <cellStyle name="Comma 3 3 4 8 3 5" xfId="21706"/>
    <cellStyle name="Comma 3 3 4 8 3 6" xfId="42059"/>
    <cellStyle name="Comma 3 3 4 8 4" xfId="21707"/>
    <cellStyle name="Comma 3 3 4 8 4 2" xfId="21708"/>
    <cellStyle name="Comma 3 3 4 8 5" xfId="21709"/>
    <cellStyle name="Comma 3 3 4 8 6" xfId="21710"/>
    <cellStyle name="Comma 3 3 4 8 7" xfId="21711"/>
    <cellStyle name="Comma 3 3 4 8 8" xfId="42060"/>
    <cellStyle name="Comma 3 3 4 9" xfId="21712"/>
    <cellStyle name="Comma 3 3 4 9 2" xfId="21713"/>
    <cellStyle name="Comma 3 3 4 9 2 2" xfId="21714"/>
    <cellStyle name="Comma 3 3 4 9 2 2 2" xfId="21715"/>
    <cellStyle name="Comma 3 3 4 9 2 3" xfId="21716"/>
    <cellStyle name="Comma 3 3 4 9 2 4" xfId="21717"/>
    <cellStyle name="Comma 3 3 4 9 2 5" xfId="21718"/>
    <cellStyle name="Comma 3 3 4 9 2 6" xfId="42061"/>
    <cellStyle name="Comma 3 3 4 9 3" xfId="21719"/>
    <cellStyle name="Comma 3 3 4 9 3 2" xfId="21720"/>
    <cellStyle name="Comma 3 3 4 9 4" xfId="21721"/>
    <cellStyle name="Comma 3 3 4 9 5" xfId="21722"/>
    <cellStyle name="Comma 3 3 4 9 6" xfId="21723"/>
    <cellStyle name="Comma 3 3 4 9 7" xfId="42062"/>
    <cellStyle name="Comma 3 3 5" xfId="21724"/>
    <cellStyle name="Comma 3 3 5 10" xfId="21725"/>
    <cellStyle name="Comma 3 3 5 10 2" xfId="21726"/>
    <cellStyle name="Comma 3 3 5 11" xfId="21727"/>
    <cellStyle name="Comma 3 3 5 12" xfId="21728"/>
    <cellStyle name="Comma 3 3 5 13" xfId="21729"/>
    <cellStyle name="Comma 3 3 5 14" xfId="21730"/>
    <cellStyle name="Comma 3 3 5 2" xfId="21731"/>
    <cellStyle name="Comma 3 3 5 2 10" xfId="21732"/>
    <cellStyle name="Comma 3 3 5 2 2" xfId="21733"/>
    <cellStyle name="Comma 3 3 5 2 2 2" xfId="21734"/>
    <cellStyle name="Comma 3 3 5 2 2 2 2" xfId="21735"/>
    <cellStyle name="Comma 3 3 5 2 2 2 2 2" xfId="21736"/>
    <cellStyle name="Comma 3 3 5 2 2 2 2 2 2" xfId="21737"/>
    <cellStyle name="Comma 3 3 5 2 2 2 2 3" xfId="21738"/>
    <cellStyle name="Comma 3 3 5 2 2 2 2 4" xfId="21739"/>
    <cellStyle name="Comma 3 3 5 2 2 2 2 5" xfId="21740"/>
    <cellStyle name="Comma 3 3 5 2 2 2 2 6" xfId="42063"/>
    <cellStyle name="Comma 3 3 5 2 2 2 3" xfId="21741"/>
    <cellStyle name="Comma 3 3 5 2 2 2 3 2" xfId="21742"/>
    <cellStyle name="Comma 3 3 5 2 2 2 4" xfId="21743"/>
    <cellStyle name="Comma 3 3 5 2 2 2 5" xfId="21744"/>
    <cellStyle name="Comma 3 3 5 2 2 2 6" xfId="21745"/>
    <cellStyle name="Comma 3 3 5 2 2 2 7" xfId="42064"/>
    <cellStyle name="Comma 3 3 5 2 2 3" xfId="21746"/>
    <cellStyle name="Comma 3 3 5 2 2 3 2" xfId="21747"/>
    <cellStyle name="Comma 3 3 5 2 2 3 2 2" xfId="21748"/>
    <cellStyle name="Comma 3 3 5 2 2 3 3" xfId="21749"/>
    <cellStyle name="Comma 3 3 5 2 2 3 4" xfId="21750"/>
    <cellStyle name="Comma 3 3 5 2 2 3 5" xfId="21751"/>
    <cellStyle name="Comma 3 3 5 2 2 3 6" xfId="42065"/>
    <cellStyle name="Comma 3 3 5 2 2 4" xfId="21752"/>
    <cellStyle name="Comma 3 3 5 2 2 4 2" xfId="21753"/>
    <cellStyle name="Comma 3 3 5 2 2 5" xfId="21754"/>
    <cellStyle name="Comma 3 3 5 2 2 6" xfId="21755"/>
    <cellStyle name="Comma 3 3 5 2 2 7" xfId="21756"/>
    <cellStyle name="Comma 3 3 5 2 2 8" xfId="42066"/>
    <cellStyle name="Comma 3 3 5 2 3" xfId="21757"/>
    <cellStyle name="Comma 3 3 5 2 3 2" xfId="21758"/>
    <cellStyle name="Comma 3 3 5 2 3 2 2" xfId="21759"/>
    <cellStyle name="Comma 3 3 5 2 3 2 2 2" xfId="21760"/>
    <cellStyle name="Comma 3 3 5 2 3 2 3" xfId="21761"/>
    <cellStyle name="Comma 3 3 5 2 3 2 4" xfId="21762"/>
    <cellStyle name="Comma 3 3 5 2 3 2 5" xfId="21763"/>
    <cellStyle name="Comma 3 3 5 2 3 2 6" xfId="42067"/>
    <cellStyle name="Comma 3 3 5 2 3 3" xfId="21764"/>
    <cellStyle name="Comma 3 3 5 2 3 3 2" xfId="21765"/>
    <cellStyle name="Comma 3 3 5 2 3 4" xfId="21766"/>
    <cellStyle name="Comma 3 3 5 2 3 5" xfId="21767"/>
    <cellStyle name="Comma 3 3 5 2 3 6" xfId="21768"/>
    <cellStyle name="Comma 3 3 5 2 3 7" xfId="42068"/>
    <cellStyle name="Comma 3 3 5 2 4" xfId="21769"/>
    <cellStyle name="Comma 3 3 5 2 4 2" xfId="21770"/>
    <cellStyle name="Comma 3 3 5 2 4 2 2" xfId="21771"/>
    <cellStyle name="Comma 3 3 5 2 4 3" xfId="21772"/>
    <cellStyle name="Comma 3 3 5 2 4 4" xfId="21773"/>
    <cellStyle name="Comma 3 3 5 2 4 5" xfId="21774"/>
    <cellStyle name="Comma 3 3 5 2 4 6" xfId="42069"/>
    <cellStyle name="Comma 3 3 5 2 5" xfId="21775"/>
    <cellStyle name="Comma 3 3 5 2 5 2" xfId="21776"/>
    <cellStyle name="Comma 3 3 5 2 6" xfId="21777"/>
    <cellStyle name="Comma 3 3 5 2 6 2" xfId="21778"/>
    <cellStyle name="Comma 3 3 5 2 7" xfId="21779"/>
    <cellStyle name="Comma 3 3 5 2 8" xfId="21780"/>
    <cellStyle name="Comma 3 3 5 2 9" xfId="21781"/>
    <cellStyle name="Comma 3 3 5 3" xfId="21782"/>
    <cellStyle name="Comma 3 3 5 3 2" xfId="21783"/>
    <cellStyle name="Comma 3 3 5 3 2 2" xfId="21784"/>
    <cellStyle name="Comma 3 3 5 3 2 2 2" xfId="21785"/>
    <cellStyle name="Comma 3 3 5 3 2 2 2 2" xfId="21786"/>
    <cellStyle name="Comma 3 3 5 3 2 2 3" xfId="21787"/>
    <cellStyle name="Comma 3 3 5 3 2 2 4" xfId="21788"/>
    <cellStyle name="Comma 3 3 5 3 2 2 5" xfId="21789"/>
    <cellStyle name="Comma 3 3 5 3 2 2 6" xfId="42070"/>
    <cellStyle name="Comma 3 3 5 3 2 3" xfId="21790"/>
    <cellStyle name="Comma 3 3 5 3 2 3 2" xfId="21791"/>
    <cellStyle name="Comma 3 3 5 3 2 4" xfId="21792"/>
    <cellStyle name="Comma 3 3 5 3 2 5" xfId="21793"/>
    <cellStyle name="Comma 3 3 5 3 2 6" xfId="21794"/>
    <cellStyle name="Comma 3 3 5 3 2 7" xfId="42071"/>
    <cellStyle name="Comma 3 3 5 3 3" xfId="21795"/>
    <cellStyle name="Comma 3 3 5 3 3 2" xfId="21796"/>
    <cellStyle name="Comma 3 3 5 3 3 2 2" xfId="21797"/>
    <cellStyle name="Comma 3 3 5 3 3 3" xfId="21798"/>
    <cellStyle name="Comma 3 3 5 3 3 4" xfId="21799"/>
    <cellStyle name="Comma 3 3 5 3 3 5" xfId="21800"/>
    <cellStyle name="Comma 3 3 5 3 3 6" xfId="42072"/>
    <cellStyle name="Comma 3 3 5 3 4" xfId="21801"/>
    <cellStyle name="Comma 3 3 5 3 4 2" xfId="21802"/>
    <cellStyle name="Comma 3 3 5 3 5" xfId="21803"/>
    <cellStyle name="Comma 3 3 5 3 5 2" xfId="21804"/>
    <cellStyle name="Comma 3 3 5 3 6" xfId="21805"/>
    <cellStyle name="Comma 3 3 5 3 7" xfId="21806"/>
    <cellStyle name="Comma 3 3 5 3 8" xfId="21807"/>
    <cellStyle name="Comma 3 3 5 3 9" xfId="21808"/>
    <cellStyle name="Comma 3 3 5 4" xfId="21809"/>
    <cellStyle name="Comma 3 3 5 4 2" xfId="21810"/>
    <cellStyle name="Comma 3 3 5 4 2 2" xfId="21811"/>
    <cellStyle name="Comma 3 3 5 4 2 2 2" xfId="21812"/>
    <cellStyle name="Comma 3 3 5 4 2 3" xfId="21813"/>
    <cellStyle name="Comma 3 3 5 4 2 4" xfId="21814"/>
    <cellStyle name="Comma 3 3 5 4 2 5" xfId="21815"/>
    <cellStyle name="Comma 3 3 5 4 2 6" xfId="42073"/>
    <cellStyle name="Comma 3 3 5 4 3" xfId="21816"/>
    <cellStyle name="Comma 3 3 5 4 3 2" xfId="21817"/>
    <cellStyle name="Comma 3 3 5 4 4" xfId="21818"/>
    <cellStyle name="Comma 3 3 5 4 5" xfId="21819"/>
    <cellStyle name="Comma 3 3 5 4 6" xfId="21820"/>
    <cellStyle name="Comma 3 3 5 4 7" xfId="42074"/>
    <cellStyle name="Comma 3 3 5 5" xfId="21821"/>
    <cellStyle name="Comma 3 3 5 5 2" xfId="21822"/>
    <cellStyle name="Comma 3 3 5 5 2 2" xfId="21823"/>
    <cellStyle name="Comma 3 3 5 5 2 2 2" xfId="21824"/>
    <cellStyle name="Comma 3 3 5 5 2 3" xfId="21825"/>
    <cellStyle name="Comma 3 3 5 5 2 4" xfId="21826"/>
    <cellStyle name="Comma 3 3 5 5 2 5" xfId="21827"/>
    <cellStyle name="Comma 3 3 5 5 2 6" xfId="42075"/>
    <cellStyle name="Comma 3 3 5 5 3" xfId="21828"/>
    <cellStyle name="Comma 3 3 5 5 3 2" xfId="21829"/>
    <cellStyle name="Comma 3 3 5 5 4" xfId="21830"/>
    <cellStyle name="Comma 3 3 5 5 5" xfId="21831"/>
    <cellStyle name="Comma 3 3 5 5 6" xfId="21832"/>
    <cellStyle name="Comma 3 3 5 5 7" xfId="42076"/>
    <cellStyle name="Comma 3 3 5 6" xfId="21833"/>
    <cellStyle name="Comma 3 3 5 6 2" xfId="21834"/>
    <cellStyle name="Comma 3 3 5 6 2 2" xfId="21835"/>
    <cellStyle name="Comma 3 3 5 6 3" xfId="21836"/>
    <cellStyle name="Comma 3 3 5 6 4" xfId="21837"/>
    <cellStyle name="Comma 3 3 5 6 5" xfId="21838"/>
    <cellStyle name="Comma 3 3 5 6 6" xfId="42077"/>
    <cellStyle name="Comma 3 3 5 7" xfId="21839"/>
    <cellStyle name="Comma 3 3 5 7 2" xfId="21840"/>
    <cellStyle name="Comma 3 3 5 7 2 2" xfId="21841"/>
    <cellStyle name="Comma 3 3 5 7 3" xfId="21842"/>
    <cellStyle name="Comma 3 3 5 7 4" xfId="21843"/>
    <cellStyle name="Comma 3 3 5 7 5" xfId="21844"/>
    <cellStyle name="Comma 3 3 5 7 6" xfId="42078"/>
    <cellStyle name="Comma 3 3 5 8" xfId="21845"/>
    <cellStyle name="Comma 3 3 5 8 2" xfId="21846"/>
    <cellStyle name="Comma 3 3 5 8 2 2" xfId="21847"/>
    <cellStyle name="Comma 3 3 5 8 3" xfId="21848"/>
    <cellStyle name="Comma 3 3 5 8 4" xfId="21849"/>
    <cellStyle name="Comma 3 3 5 8 5" xfId="21850"/>
    <cellStyle name="Comma 3 3 5 8 6" xfId="42079"/>
    <cellStyle name="Comma 3 3 5 9" xfId="21851"/>
    <cellStyle name="Comma 3 3 5 9 2" xfId="21852"/>
    <cellStyle name="Comma 3 3 6" xfId="21853"/>
    <cellStyle name="Comma 3 3 6 10" xfId="21854"/>
    <cellStyle name="Comma 3 3 6 11" xfId="21855"/>
    <cellStyle name="Comma 3 3 6 2" xfId="21856"/>
    <cellStyle name="Comma 3 3 6 2 10" xfId="21857"/>
    <cellStyle name="Comma 3 3 6 2 2" xfId="21858"/>
    <cellStyle name="Comma 3 3 6 2 2 2" xfId="21859"/>
    <cellStyle name="Comma 3 3 6 2 2 2 2" xfId="21860"/>
    <cellStyle name="Comma 3 3 6 2 2 2 2 2" xfId="21861"/>
    <cellStyle name="Comma 3 3 6 2 2 2 2 2 2" xfId="21862"/>
    <cellStyle name="Comma 3 3 6 2 2 2 2 3" xfId="21863"/>
    <cellStyle name="Comma 3 3 6 2 2 2 2 4" xfId="21864"/>
    <cellStyle name="Comma 3 3 6 2 2 2 2 5" xfId="21865"/>
    <cellStyle name="Comma 3 3 6 2 2 2 2 6" xfId="42080"/>
    <cellStyle name="Comma 3 3 6 2 2 2 3" xfId="21866"/>
    <cellStyle name="Comma 3 3 6 2 2 2 3 2" xfId="21867"/>
    <cellStyle name="Comma 3 3 6 2 2 2 4" xfId="21868"/>
    <cellStyle name="Comma 3 3 6 2 2 2 5" xfId="21869"/>
    <cellStyle name="Comma 3 3 6 2 2 2 6" xfId="21870"/>
    <cellStyle name="Comma 3 3 6 2 2 2 7" xfId="42081"/>
    <cellStyle name="Comma 3 3 6 2 2 3" xfId="21871"/>
    <cellStyle name="Comma 3 3 6 2 2 3 2" xfId="21872"/>
    <cellStyle name="Comma 3 3 6 2 2 3 2 2" xfId="21873"/>
    <cellStyle name="Comma 3 3 6 2 2 3 3" xfId="21874"/>
    <cellStyle name="Comma 3 3 6 2 2 3 4" xfId="21875"/>
    <cellStyle name="Comma 3 3 6 2 2 3 5" xfId="21876"/>
    <cellStyle name="Comma 3 3 6 2 2 3 6" xfId="42082"/>
    <cellStyle name="Comma 3 3 6 2 2 4" xfId="21877"/>
    <cellStyle name="Comma 3 3 6 2 2 4 2" xfId="21878"/>
    <cellStyle name="Comma 3 3 6 2 2 5" xfId="21879"/>
    <cellStyle name="Comma 3 3 6 2 2 6" xfId="21880"/>
    <cellStyle name="Comma 3 3 6 2 2 7" xfId="21881"/>
    <cellStyle name="Comma 3 3 6 2 2 8" xfId="42083"/>
    <cellStyle name="Comma 3 3 6 2 3" xfId="21882"/>
    <cellStyle name="Comma 3 3 6 2 3 2" xfId="21883"/>
    <cellStyle name="Comma 3 3 6 2 3 2 2" xfId="21884"/>
    <cellStyle name="Comma 3 3 6 2 3 2 2 2" xfId="21885"/>
    <cellStyle name="Comma 3 3 6 2 3 2 2 2 2" xfId="21886"/>
    <cellStyle name="Comma 3 3 6 2 3 2 2 3" xfId="21887"/>
    <cellStyle name="Comma 3 3 6 2 3 2 2 4" xfId="21888"/>
    <cellStyle name="Comma 3 3 6 2 3 2 2 5" xfId="21889"/>
    <cellStyle name="Comma 3 3 6 2 3 2 2 6" xfId="42084"/>
    <cellStyle name="Comma 3 3 6 2 3 2 3" xfId="21890"/>
    <cellStyle name="Comma 3 3 6 2 3 2 3 2" xfId="21891"/>
    <cellStyle name="Comma 3 3 6 2 3 2 3 3" xfId="21892"/>
    <cellStyle name="Comma 3 3 6 2 3 2 4" xfId="21893"/>
    <cellStyle name="Comma 3 3 6 2 3 2 5" xfId="21894"/>
    <cellStyle name="Comma 3 3 6 2 3 2 6" xfId="21895"/>
    <cellStyle name="Comma 3 3 6 2 3 2 7" xfId="42085"/>
    <cellStyle name="Comma 3 3 6 2 3 3" xfId="21896"/>
    <cellStyle name="Comma 3 3 6 2 3 3 2" xfId="21897"/>
    <cellStyle name="Comma 3 3 6 2 3 3 2 2" xfId="21898"/>
    <cellStyle name="Comma 3 3 6 2 3 3 3" xfId="21899"/>
    <cellStyle name="Comma 3 3 6 2 3 3 4" xfId="21900"/>
    <cellStyle name="Comma 3 3 6 2 3 3 5" xfId="21901"/>
    <cellStyle name="Comma 3 3 6 2 3 3 6" xfId="42086"/>
    <cellStyle name="Comma 3 3 6 2 3 4" xfId="21902"/>
    <cellStyle name="Comma 3 3 6 2 3 4 2" xfId="21903"/>
    <cellStyle name="Comma 3 3 6 2 3 4 3" xfId="21904"/>
    <cellStyle name="Comma 3 3 6 2 3 5" xfId="21905"/>
    <cellStyle name="Comma 3 3 6 2 3 6" xfId="21906"/>
    <cellStyle name="Comma 3 3 6 2 3 7" xfId="21907"/>
    <cellStyle name="Comma 3 3 6 2 3 8" xfId="42087"/>
    <cellStyle name="Comma 3 3 6 2 4" xfId="21908"/>
    <cellStyle name="Comma 3 3 6 2 4 2" xfId="21909"/>
    <cellStyle name="Comma 3 3 6 2 4 2 2" xfId="21910"/>
    <cellStyle name="Comma 3 3 6 2 4 2 2 2" xfId="21911"/>
    <cellStyle name="Comma 3 3 6 2 4 2 3" xfId="21912"/>
    <cellStyle name="Comma 3 3 6 2 4 2 4" xfId="21913"/>
    <cellStyle name="Comma 3 3 6 2 4 2 5" xfId="21914"/>
    <cellStyle name="Comma 3 3 6 2 4 2 6" xfId="42088"/>
    <cellStyle name="Comma 3 3 6 2 4 3" xfId="21915"/>
    <cellStyle name="Comma 3 3 6 2 4 3 2" xfId="21916"/>
    <cellStyle name="Comma 3 3 6 2 4 3 3" xfId="21917"/>
    <cellStyle name="Comma 3 3 6 2 4 4" xfId="21918"/>
    <cellStyle name="Comma 3 3 6 2 4 5" xfId="21919"/>
    <cellStyle name="Comma 3 3 6 2 4 6" xfId="21920"/>
    <cellStyle name="Comma 3 3 6 2 4 7" xfId="42089"/>
    <cellStyle name="Comma 3 3 6 2 5" xfId="21921"/>
    <cellStyle name="Comma 3 3 6 2 5 2" xfId="21922"/>
    <cellStyle name="Comma 3 3 6 2 5 3" xfId="21923"/>
    <cellStyle name="Comma 3 3 6 2 6" xfId="21924"/>
    <cellStyle name="Comma 3 3 6 2 6 2" xfId="21925"/>
    <cellStyle name="Comma 3 3 6 2 7" xfId="21926"/>
    <cellStyle name="Comma 3 3 6 2 8" xfId="21927"/>
    <cellStyle name="Comma 3 3 6 2 9" xfId="21928"/>
    <cellStyle name="Comma 3 3 6 3" xfId="21929"/>
    <cellStyle name="Comma 3 3 6 3 2" xfId="21930"/>
    <cellStyle name="Comma 3 3 6 3 2 2" xfId="21931"/>
    <cellStyle name="Comma 3 3 6 3 2 2 2" xfId="21932"/>
    <cellStyle name="Comma 3 3 6 3 2 2 2 2" xfId="21933"/>
    <cellStyle name="Comma 3 3 6 3 2 2 3" xfId="21934"/>
    <cellStyle name="Comma 3 3 6 3 2 2 4" xfId="21935"/>
    <cellStyle name="Comma 3 3 6 3 2 2 5" xfId="21936"/>
    <cellStyle name="Comma 3 3 6 3 2 2 6" xfId="42090"/>
    <cellStyle name="Comma 3 3 6 3 2 3" xfId="21937"/>
    <cellStyle name="Comma 3 3 6 3 2 3 2" xfId="21938"/>
    <cellStyle name="Comma 3 3 6 3 2 4" xfId="21939"/>
    <cellStyle name="Comma 3 3 6 3 2 5" xfId="21940"/>
    <cellStyle name="Comma 3 3 6 3 2 6" xfId="21941"/>
    <cellStyle name="Comma 3 3 6 3 2 7" xfId="42091"/>
    <cellStyle name="Comma 3 3 6 3 3" xfId="21942"/>
    <cellStyle name="Comma 3 3 6 3 3 2" xfId="21943"/>
    <cellStyle name="Comma 3 3 6 3 3 2 2" xfId="21944"/>
    <cellStyle name="Comma 3 3 6 3 3 3" xfId="21945"/>
    <cellStyle name="Comma 3 3 6 3 3 4" xfId="21946"/>
    <cellStyle name="Comma 3 3 6 3 3 5" xfId="21947"/>
    <cellStyle name="Comma 3 3 6 3 3 6" xfId="42092"/>
    <cellStyle name="Comma 3 3 6 3 4" xfId="21948"/>
    <cellStyle name="Comma 3 3 6 3 4 2" xfId="21949"/>
    <cellStyle name="Comma 3 3 6 3 5" xfId="21950"/>
    <cellStyle name="Comma 3 3 6 3 5 2" xfId="21951"/>
    <cellStyle name="Comma 3 3 6 3 6" xfId="21952"/>
    <cellStyle name="Comma 3 3 6 3 7" xfId="21953"/>
    <cellStyle name="Comma 3 3 6 3 8" xfId="21954"/>
    <cellStyle name="Comma 3 3 6 3 9" xfId="21955"/>
    <cellStyle name="Comma 3 3 6 4" xfId="21956"/>
    <cellStyle name="Comma 3 3 6 4 2" xfId="21957"/>
    <cellStyle name="Comma 3 3 6 4 2 2" xfId="21958"/>
    <cellStyle name="Comma 3 3 6 4 2 2 2" xfId="21959"/>
    <cellStyle name="Comma 3 3 6 4 2 2 2 2" xfId="21960"/>
    <cellStyle name="Comma 3 3 6 4 2 2 3" xfId="21961"/>
    <cellStyle name="Comma 3 3 6 4 2 2 4" xfId="21962"/>
    <cellStyle name="Comma 3 3 6 4 2 2 5" xfId="21963"/>
    <cellStyle name="Comma 3 3 6 4 2 2 6" xfId="42093"/>
    <cellStyle name="Comma 3 3 6 4 2 3" xfId="21964"/>
    <cellStyle name="Comma 3 3 6 4 2 3 2" xfId="21965"/>
    <cellStyle name="Comma 3 3 6 4 2 3 3" xfId="21966"/>
    <cellStyle name="Comma 3 3 6 4 2 4" xfId="21967"/>
    <cellStyle name="Comma 3 3 6 4 2 5" xfId="21968"/>
    <cellStyle name="Comma 3 3 6 4 2 6" xfId="21969"/>
    <cellStyle name="Comma 3 3 6 4 2 7" xfId="42094"/>
    <cellStyle name="Comma 3 3 6 4 3" xfId="21970"/>
    <cellStyle name="Comma 3 3 6 4 3 2" xfId="21971"/>
    <cellStyle name="Comma 3 3 6 4 3 2 2" xfId="21972"/>
    <cellStyle name="Comma 3 3 6 4 3 3" xfId="21973"/>
    <cellStyle name="Comma 3 3 6 4 3 4" xfId="21974"/>
    <cellStyle name="Comma 3 3 6 4 3 5" xfId="21975"/>
    <cellStyle name="Comma 3 3 6 4 3 6" xfId="42095"/>
    <cellStyle name="Comma 3 3 6 4 4" xfId="21976"/>
    <cellStyle name="Comma 3 3 6 4 4 2" xfId="21977"/>
    <cellStyle name="Comma 3 3 6 4 4 3" xfId="21978"/>
    <cellStyle name="Comma 3 3 6 4 5" xfId="21979"/>
    <cellStyle name="Comma 3 3 6 4 6" xfId="21980"/>
    <cellStyle name="Comma 3 3 6 4 7" xfId="21981"/>
    <cellStyle name="Comma 3 3 6 4 8" xfId="42096"/>
    <cellStyle name="Comma 3 3 6 5" xfId="21982"/>
    <cellStyle name="Comma 3 3 6 5 2" xfId="21983"/>
    <cellStyle name="Comma 3 3 6 5 2 2" xfId="21984"/>
    <cellStyle name="Comma 3 3 6 5 2 2 2" xfId="21985"/>
    <cellStyle name="Comma 3 3 6 5 2 3" xfId="21986"/>
    <cellStyle name="Comma 3 3 6 5 2 4" xfId="21987"/>
    <cellStyle name="Comma 3 3 6 5 2 5" xfId="21988"/>
    <cellStyle name="Comma 3 3 6 5 2 6" xfId="42097"/>
    <cellStyle name="Comma 3 3 6 5 3" xfId="21989"/>
    <cellStyle name="Comma 3 3 6 5 3 2" xfId="21990"/>
    <cellStyle name="Comma 3 3 6 5 3 3" xfId="21991"/>
    <cellStyle name="Comma 3 3 6 5 4" xfId="21992"/>
    <cellStyle name="Comma 3 3 6 5 5" xfId="21993"/>
    <cellStyle name="Comma 3 3 6 5 6" xfId="21994"/>
    <cellStyle name="Comma 3 3 6 5 7" xfId="42098"/>
    <cellStyle name="Comma 3 3 6 6" xfId="21995"/>
    <cellStyle name="Comma 3 3 6 6 2" xfId="21996"/>
    <cellStyle name="Comma 3 3 6 6 3" xfId="21997"/>
    <cellStyle name="Comma 3 3 6 7" xfId="21998"/>
    <cellStyle name="Comma 3 3 6 7 2" xfId="21999"/>
    <cellStyle name="Comma 3 3 6 8" xfId="22000"/>
    <cellStyle name="Comma 3 3 6 9" xfId="22001"/>
    <cellStyle name="Comma 3 3 7" xfId="22002"/>
    <cellStyle name="Comma 3 3 7 10" xfId="22003"/>
    <cellStyle name="Comma 3 3 7 2" xfId="22004"/>
    <cellStyle name="Comma 3 3 7 2 2" xfId="22005"/>
    <cellStyle name="Comma 3 3 7 2 2 2" xfId="22006"/>
    <cellStyle name="Comma 3 3 7 2 2 2 2" xfId="22007"/>
    <cellStyle name="Comma 3 3 7 2 2 2 2 2" xfId="22008"/>
    <cellStyle name="Comma 3 3 7 2 2 2 3" xfId="22009"/>
    <cellStyle name="Comma 3 3 7 2 2 2 4" xfId="22010"/>
    <cellStyle name="Comma 3 3 7 2 2 2 5" xfId="22011"/>
    <cellStyle name="Comma 3 3 7 2 2 2 6" xfId="42099"/>
    <cellStyle name="Comma 3 3 7 2 2 3" xfId="22012"/>
    <cellStyle name="Comma 3 3 7 2 2 3 2" xfId="22013"/>
    <cellStyle name="Comma 3 3 7 2 2 4" xfId="22014"/>
    <cellStyle name="Comma 3 3 7 2 2 5" xfId="22015"/>
    <cellStyle name="Comma 3 3 7 2 2 6" xfId="22016"/>
    <cellStyle name="Comma 3 3 7 2 2 7" xfId="42100"/>
    <cellStyle name="Comma 3 3 7 2 3" xfId="22017"/>
    <cellStyle name="Comma 3 3 7 2 3 2" xfId="22018"/>
    <cellStyle name="Comma 3 3 7 2 3 2 2" xfId="22019"/>
    <cellStyle name="Comma 3 3 7 2 3 3" xfId="22020"/>
    <cellStyle name="Comma 3 3 7 2 3 4" xfId="22021"/>
    <cellStyle name="Comma 3 3 7 2 3 5" xfId="22022"/>
    <cellStyle name="Comma 3 3 7 2 3 6" xfId="42101"/>
    <cellStyle name="Comma 3 3 7 2 4" xfId="22023"/>
    <cellStyle name="Comma 3 3 7 2 4 2" xfId="22024"/>
    <cellStyle name="Comma 3 3 7 2 5" xfId="22025"/>
    <cellStyle name="Comma 3 3 7 2 6" xfId="22026"/>
    <cellStyle name="Comma 3 3 7 2 7" xfId="22027"/>
    <cellStyle name="Comma 3 3 7 2 8" xfId="42102"/>
    <cellStyle name="Comma 3 3 7 3" xfId="22028"/>
    <cellStyle name="Comma 3 3 7 3 2" xfId="22029"/>
    <cellStyle name="Comma 3 3 7 3 2 2" xfId="22030"/>
    <cellStyle name="Comma 3 3 7 3 2 2 2" xfId="22031"/>
    <cellStyle name="Comma 3 3 7 3 2 3" xfId="22032"/>
    <cellStyle name="Comma 3 3 7 3 2 4" xfId="22033"/>
    <cellStyle name="Comma 3 3 7 3 2 5" xfId="22034"/>
    <cellStyle name="Comma 3 3 7 3 2 6" xfId="42103"/>
    <cellStyle name="Comma 3 3 7 3 3" xfId="22035"/>
    <cellStyle name="Comma 3 3 7 3 3 2" xfId="22036"/>
    <cellStyle name="Comma 3 3 7 3 4" xfId="22037"/>
    <cellStyle name="Comma 3 3 7 3 5" xfId="22038"/>
    <cellStyle name="Comma 3 3 7 3 6" xfId="22039"/>
    <cellStyle name="Comma 3 3 7 3 7" xfId="42104"/>
    <cellStyle name="Comma 3 3 7 4" xfId="22040"/>
    <cellStyle name="Comma 3 3 7 4 2" xfId="22041"/>
    <cellStyle name="Comma 3 3 7 4 2 2" xfId="22042"/>
    <cellStyle name="Comma 3 3 7 4 3" xfId="22043"/>
    <cellStyle name="Comma 3 3 7 4 4" xfId="22044"/>
    <cellStyle name="Comma 3 3 7 4 5" xfId="22045"/>
    <cellStyle name="Comma 3 3 7 4 6" xfId="42105"/>
    <cellStyle name="Comma 3 3 7 5" xfId="22046"/>
    <cellStyle name="Comma 3 3 7 5 2" xfId="22047"/>
    <cellStyle name="Comma 3 3 7 6" xfId="22048"/>
    <cellStyle name="Comma 3 3 7 6 2" xfId="22049"/>
    <cellStyle name="Comma 3 3 7 7" xfId="22050"/>
    <cellStyle name="Comma 3 3 7 8" xfId="22051"/>
    <cellStyle name="Comma 3 3 7 9" xfId="22052"/>
    <cellStyle name="Comma 3 3 8" xfId="22053"/>
    <cellStyle name="Comma 3 3 8 2" xfId="22054"/>
    <cellStyle name="Comma 3 3 8 2 2" xfId="22055"/>
    <cellStyle name="Comma 3 3 8 2 2 2" xfId="22056"/>
    <cellStyle name="Comma 3 3 8 2 2 2 2" xfId="22057"/>
    <cellStyle name="Comma 3 3 8 2 2 2 2 2" xfId="22058"/>
    <cellStyle name="Comma 3 3 8 2 2 2 3" xfId="22059"/>
    <cellStyle name="Comma 3 3 8 2 2 2 4" xfId="22060"/>
    <cellStyle name="Comma 3 3 8 2 2 2 5" xfId="22061"/>
    <cellStyle name="Comma 3 3 8 2 2 2 6" xfId="42106"/>
    <cellStyle name="Comma 3 3 8 2 2 3" xfId="22062"/>
    <cellStyle name="Comma 3 3 8 2 2 3 2" xfId="22063"/>
    <cellStyle name="Comma 3 3 8 2 2 4" xfId="22064"/>
    <cellStyle name="Comma 3 3 8 2 2 5" xfId="22065"/>
    <cellStyle name="Comma 3 3 8 2 2 6" xfId="22066"/>
    <cellStyle name="Comma 3 3 8 2 2 7" xfId="42107"/>
    <cellStyle name="Comma 3 3 8 2 3" xfId="22067"/>
    <cellStyle name="Comma 3 3 8 2 3 2" xfId="22068"/>
    <cellStyle name="Comma 3 3 8 2 3 2 2" xfId="22069"/>
    <cellStyle name="Comma 3 3 8 2 3 3" xfId="22070"/>
    <cellStyle name="Comma 3 3 8 2 3 4" xfId="22071"/>
    <cellStyle name="Comma 3 3 8 2 3 5" xfId="22072"/>
    <cellStyle name="Comma 3 3 8 2 3 6" xfId="42108"/>
    <cellStyle name="Comma 3 3 8 2 4" xfId="22073"/>
    <cellStyle name="Comma 3 3 8 2 4 2" xfId="22074"/>
    <cellStyle name="Comma 3 3 8 2 5" xfId="22075"/>
    <cellStyle name="Comma 3 3 8 2 6" xfId="22076"/>
    <cellStyle name="Comma 3 3 8 2 7" xfId="22077"/>
    <cellStyle name="Comma 3 3 8 2 8" xfId="42109"/>
    <cellStyle name="Comma 3 3 8 3" xfId="22078"/>
    <cellStyle name="Comma 3 3 8 3 2" xfId="22079"/>
    <cellStyle name="Comma 3 3 8 3 2 2" xfId="22080"/>
    <cellStyle name="Comma 3 3 8 3 2 2 2" xfId="22081"/>
    <cellStyle name="Comma 3 3 8 3 2 3" xfId="22082"/>
    <cellStyle name="Comma 3 3 8 3 2 4" xfId="22083"/>
    <cellStyle name="Comma 3 3 8 3 2 5" xfId="22084"/>
    <cellStyle name="Comma 3 3 8 3 2 6" xfId="42110"/>
    <cellStyle name="Comma 3 3 8 3 3" xfId="22085"/>
    <cellStyle name="Comma 3 3 8 3 3 2" xfId="22086"/>
    <cellStyle name="Comma 3 3 8 3 4" xfId="22087"/>
    <cellStyle name="Comma 3 3 8 3 5" xfId="22088"/>
    <cellStyle name="Comma 3 3 8 3 6" xfId="22089"/>
    <cellStyle name="Comma 3 3 8 3 7" xfId="42111"/>
    <cellStyle name="Comma 3 3 8 4" xfId="22090"/>
    <cellStyle name="Comma 3 3 8 4 2" xfId="22091"/>
    <cellStyle name="Comma 3 3 8 4 2 2" xfId="22092"/>
    <cellStyle name="Comma 3 3 8 4 3" xfId="22093"/>
    <cellStyle name="Comma 3 3 8 4 4" xfId="22094"/>
    <cellStyle name="Comma 3 3 8 4 5" xfId="22095"/>
    <cellStyle name="Comma 3 3 8 4 6" xfId="42112"/>
    <cellStyle name="Comma 3 3 8 5" xfId="22096"/>
    <cellStyle name="Comma 3 3 8 5 2" xfId="22097"/>
    <cellStyle name="Comma 3 3 8 6" xfId="22098"/>
    <cellStyle name="Comma 3 3 8 7" xfId="22099"/>
    <cellStyle name="Comma 3 3 8 8" xfId="22100"/>
    <cellStyle name="Comma 3 3 8 9" xfId="22101"/>
    <cellStyle name="Comma 3 3 9" xfId="22102"/>
    <cellStyle name="Comma 3 3 9 2" xfId="22103"/>
    <cellStyle name="Comma 3 3 9 2 2" xfId="22104"/>
    <cellStyle name="Comma 3 3 9 2 2 2" xfId="22105"/>
    <cellStyle name="Comma 3 3 9 2 2 2 2" xfId="22106"/>
    <cellStyle name="Comma 3 3 9 2 2 3" xfId="22107"/>
    <cellStyle name="Comma 3 3 9 2 2 4" xfId="22108"/>
    <cellStyle name="Comma 3 3 9 2 2 5" xfId="22109"/>
    <cellStyle name="Comma 3 3 9 2 2 6" xfId="42113"/>
    <cellStyle name="Comma 3 3 9 2 3" xfId="22110"/>
    <cellStyle name="Comma 3 3 9 2 3 2" xfId="22111"/>
    <cellStyle name="Comma 3 3 9 2 4" xfId="22112"/>
    <cellStyle name="Comma 3 3 9 2 5" xfId="22113"/>
    <cellStyle name="Comma 3 3 9 2 6" xfId="22114"/>
    <cellStyle name="Comma 3 3 9 2 7" xfId="42114"/>
    <cellStyle name="Comma 3 3 9 3" xfId="22115"/>
    <cellStyle name="Comma 3 3 9 3 2" xfId="22116"/>
    <cellStyle name="Comma 3 3 9 3 2 2" xfId="22117"/>
    <cellStyle name="Comma 3 3 9 3 3" xfId="22118"/>
    <cellStyle name="Comma 3 3 9 3 4" xfId="22119"/>
    <cellStyle name="Comma 3 3 9 3 5" xfId="22120"/>
    <cellStyle name="Comma 3 3 9 3 6" xfId="42115"/>
    <cellStyle name="Comma 3 3 9 4" xfId="22121"/>
    <cellStyle name="Comma 3 3 9 4 2" xfId="22122"/>
    <cellStyle name="Comma 3 3 9 5" xfId="22123"/>
    <cellStyle name="Comma 3 3 9 6" xfId="22124"/>
    <cellStyle name="Comma 3 3 9 7" xfId="22125"/>
    <cellStyle name="Comma 3 3 9 8" xfId="42116"/>
    <cellStyle name="Comma 3 4" xfId="22126"/>
    <cellStyle name="Comma 3 4 10" xfId="22127"/>
    <cellStyle name="Comma 3 4 10 2" xfId="22128"/>
    <cellStyle name="Comma 3 4 10 2 2" xfId="22129"/>
    <cellStyle name="Comma 3 4 10 2 2 2" xfId="22130"/>
    <cellStyle name="Comma 3 4 10 2 3" xfId="22131"/>
    <cellStyle name="Comma 3 4 10 2 4" xfId="22132"/>
    <cellStyle name="Comma 3 4 10 2 5" xfId="22133"/>
    <cellStyle name="Comma 3 4 10 2 6" xfId="42117"/>
    <cellStyle name="Comma 3 4 10 3" xfId="22134"/>
    <cellStyle name="Comma 3 4 10 3 2" xfId="22135"/>
    <cellStyle name="Comma 3 4 10 4" xfId="22136"/>
    <cellStyle name="Comma 3 4 10 5" xfId="22137"/>
    <cellStyle name="Comma 3 4 10 6" xfId="22138"/>
    <cellStyle name="Comma 3 4 10 7" xfId="42118"/>
    <cellStyle name="Comma 3 4 11" xfId="22139"/>
    <cellStyle name="Comma 3 4 11 2" xfId="22140"/>
    <cellStyle name="Comma 3 4 11 2 2" xfId="22141"/>
    <cellStyle name="Comma 3 4 11 2 2 2" xfId="22142"/>
    <cellStyle name="Comma 3 4 11 2 2 2 2" xfId="22143"/>
    <cellStyle name="Comma 3 4 11 2 2 3" xfId="22144"/>
    <cellStyle name="Comma 3 4 11 2 2 4" xfId="22145"/>
    <cellStyle name="Comma 3 4 11 2 2 5" xfId="22146"/>
    <cellStyle name="Comma 3 4 11 2 2 6" xfId="42119"/>
    <cellStyle name="Comma 3 4 11 2 3" xfId="22147"/>
    <cellStyle name="Comma 3 4 11 2 3 2" xfId="22148"/>
    <cellStyle name="Comma 3 4 11 2 3 3" xfId="22149"/>
    <cellStyle name="Comma 3 4 11 2 4" xfId="22150"/>
    <cellStyle name="Comma 3 4 11 2 5" xfId="22151"/>
    <cellStyle name="Comma 3 4 11 2 6" xfId="22152"/>
    <cellStyle name="Comma 3 4 11 2 7" xfId="42120"/>
    <cellStyle name="Comma 3 4 11 3" xfId="22153"/>
    <cellStyle name="Comma 3 4 11 3 2" xfId="22154"/>
    <cellStyle name="Comma 3 4 11 3 2 2" xfId="22155"/>
    <cellStyle name="Comma 3 4 11 3 3" xfId="22156"/>
    <cellStyle name="Comma 3 4 11 3 4" xfId="22157"/>
    <cellStyle name="Comma 3 4 11 3 5" xfId="22158"/>
    <cellStyle name="Comma 3 4 11 3 6" xfId="42121"/>
    <cellStyle name="Comma 3 4 11 4" xfId="22159"/>
    <cellStyle name="Comma 3 4 11 4 2" xfId="22160"/>
    <cellStyle name="Comma 3 4 11 4 3" xfId="22161"/>
    <cellStyle name="Comma 3 4 11 5" xfId="22162"/>
    <cellStyle name="Comma 3 4 11 6" xfId="22163"/>
    <cellStyle name="Comma 3 4 11 7" xfId="22164"/>
    <cellStyle name="Comma 3 4 11 8" xfId="42122"/>
    <cellStyle name="Comma 3 4 12" xfId="22165"/>
    <cellStyle name="Comma 3 4 12 2" xfId="22166"/>
    <cellStyle name="Comma 3 4 12 2 2" xfId="22167"/>
    <cellStyle name="Comma 3 4 12 2 2 2" xfId="22168"/>
    <cellStyle name="Comma 3 4 12 2 3" xfId="22169"/>
    <cellStyle name="Comma 3 4 12 2 4" xfId="22170"/>
    <cellStyle name="Comma 3 4 12 2 5" xfId="22171"/>
    <cellStyle name="Comma 3 4 12 2 6" xfId="42123"/>
    <cellStyle name="Comma 3 4 12 3" xfId="22172"/>
    <cellStyle name="Comma 3 4 12 3 2" xfId="22173"/>
    <cellStyle name="Comma 3 4 12 3 3" xfId="22174"/>
    <cellStyle name="Comma 3 4 12 4" xfId="22175"/>
    <cellStyle name="Comma 3 4 12 5" xfId="22176"/>
    <cellStyle name="Comma 3 4 12 6" xfId="22177"/>
    <cellStyle name="Comma 3 4 12 7" xfId="42124"/>
    <cellStyle name="Comma 3 4 13" xfId="22178"/>
    <cellStyle name="Comma 3 4 13 2" xfId="22179"/>
    <cellStyle name="Comma 3 4 13 2 2" xfId="22180"/>
    <cellStyle name="Comma 3 4 13 3" xfId="22181"/>
    <cellStyle name="Comma 3 4 13 4" xfId="22182"/>
    <cellStyle name="Comma 3 4 13 5" xfId="22183"/>
    <cellStyle name="Comma 3 4 13 6" xfId="42125"/>
    <cellStyle name="Comma 3 4 14" xfId="22184"/>
    <cellStyle name="Comma 3 4 14 2" xfId="22185"/>
    <cellStyle name="Comma 3 4 14 2 2" xfId="22186"/>
    <cellStyle name="Comma 3 4 14 2 3" xfId="22187"/>
    <cellStyle name="Comma 3 4 14 3" xfId="22188"/>
    <cellStyle name="Comma 3 4 14 4" xfId="22189"/>
    <cellStyle name="Comma 3 4 14 5" xfId="22190"/>
    <cellStyle name="Comma 3 4 14 6" xfId="42126"/>
    <cellStyle name="Comma 3 4 15" xfId="22191"/>
    <cellStyle name="Comma 3 4 15 2" xfId="22192"/>
    <cellStyle name="Comma 3 4 16" xfId="22193"/>
    <cellStyle name="Comma 3 4 16 2" xfId="22194"/>
    <cellStyle name="Comma 3 4 17" xfId="22195"/>
    <cellStyle name="Comma 3 4 18" xfId="22196"/>
    <cellStyle name="Comma 3 4 19" xfId="22197"/>
    <cellStyle name="Comma 3 4 2" xfId="22198"/>
    <cellStyle name="Comma 3 4 2 10" xfId="22199"/>
    <cellStyle name="Comma 3 4 2 10 2" xfId="22200"/>
    <cellStyle name="Comma 3 4 2 10 2 2" xfId="22201"/>
    <cellStyle name="Comma 3 4 2 10 3" xfId="22202"/>
    <cellStyle name="Comma 3 4 2 10 4" xfId="22203"/>
    <cellStyle name="Comma 3 4 2 10 5" xfId="22204"/>
    <cellStyle name="Comma 3 4 2 10 6" xfId="42127"/>
    <cellStyle name="Comma 3 4 2 11" xfId="22205"/>
    <cellStyle name="Comma 3 4 2 11 2" xfId="22206"/>
    <cellStyle name="Comma 3 4 2 11 2 2" xfId="22207"/>
    <cellStyle name="Comma 3 4 2 11 3" xfId="22208"/>
    <cellStyle name="Comma 3 4 2 11 4" xfId="22209"/>
    <cellStyle name="Comma 3 4 2 11 5" xfId="22210"/>
    <cellStyle name="Comma 3 4 2 11 6" xfId="42128"/>
    <cellStyle name="Comma 3 4 2 12" xfId="22211"/>
    <cellStyle name="Comma 3 4 2 12 2" xfId="22212"/>
    <cellStyle name="Comma 3 4 2 12 2 2" xfId="22213"/>
    <cellStyle name="Comma 3 4 2 12 3" xfId="22214"/>
    <cellStyle name="Comma 3 4 2 12 4" xfId="22215"/>
    <cellStyle name="Comma 3 4 2 12 5" xfId="22216"/>
    <cellStyle name="Comma 3 4 2 12 6" xfId="42129"/>
    <cellStyle name="Comma 3 4 2 13" xfId="22217"/>
    <cellStyle name="Comma 3 4 2 13 2" xfId="22218"/>
    <cellStyle name="Comma 3 4 2 14" xfId="22219"/>
    <cellStyle name="Comma 3 4 2 14 2" xfId="22220"/>
    <cellStyle name="Comma 3 4 2 15" xfId="22221"/>
    <cellStyle name="Comma 3 4 2 16" xfId="22222"/>
    <cellStyle name="Comma 3 4 2 17" xfId="22223"/>
    <cellStyle name="Comma 3 4 2 18" xfId="22224"/>
    <cellStyle name="Comma 3 4 2 2" xfId="22225"/>
    <cellStyle name="Comma 3 4 2 2 10" xfId="22226"/>
    <cellStyle name="Comma 3 4 2 2 10 2" xfId="22227"/>
    <cellStyle name="Comma 3 4 2 2 10 2 2" xfId="22228"/>
    <cellStyle name="Comma 3 4 2 2 10 3" xfId="22229"/>
    <cellStyle name="Comma 3 4 2 2 10 4" xfId="22230"/>
    <cellStyle name="Comma 3 4 2 2 10 5" xfId="22231"/>
    <cellStyle name="Comma 3 4 2 2 10 6" xfId="42130"/>
    <cellStyle name="Comma 3 4 2 2 11" xfId="22232"/>
    <cellStyle name="Comma 3 4 2 2 11 2" xfId="22233"/>
    <cellStyle name="Comma 3 4 2 2 11 2 2" xfId="22234"/>
    <cellStyle name="Comma 3 4 2 2 11 3" xfId="22235"/>
    <cellStyle name="Comma 3 4 2 2 11 4" xfId="22236"/>
    <cellStyle name="Comma 3 4 2 2 11 5" xfId="22237"/>
    <cellStyle name="Comma 3 4 2 2 11 6" xfId="42131"/>
    <cellStyle name="Comma 3 4 2 2 12" xfId="22238"/>
    <cellStyle name="Comma 3 4 2 2 12 2" xfId="22239"/>
    <cellStyle name="Comma 3 4 2 2 13" xfId="22240"/>
    <cellStyle name="Comma 3 4 2 2 13 2" xfId="22241"/>
    <cellStyle name="Comma 3 4 2 2 14" xfId="22242"/>
    <cellStyle name="Comma 3 4 2 2 15" xfId="22243"/>
    <cellStyle name="Comma 3 4 2 2 16" xfId="22244"/>
    <cellStyle name="Comma 3 4 2 2 17" xfId="22245"/>
    <cellStyle name="Comma 3 4 2 2 2" xfId="22246"/>
    <cellStyle name="Comma 3 4 2 2 2 10" xfId="22247"/>
    <cellStyle name="Comma 3 4 2 2 2 11" xfId="22248"/>
    <cellStyle name="Comma 3 4 2 2 2 2" xfId="22249"/>
    <cellStyle name="Comma 3 4 2 2 2 2 10" xfId="22250"/>
    <cellStyle name="Comma 3 4 2 2 2 2 2" xfId="22251"/>
    <cellStyle name="Comma 3 4 2 2 2 2 2 2" xfId="22252"/>
    <cellStyle name="Comma 3 4 2 2 2 2 2 2 2" xfId="22253"/>
    <cellStyle name="Comma 3 4 2 2 2 2 2 2 2 2" xfId="22254"/>
    <cellStyle name="Comma 3 4 2 2 2 2 2 2 2 2 2" xfId="22255"/>
    <cellStyle name="Comma 3 4 2 2 2 2 2 2 2 3" xfId="22256"/>
    <cellStyle name="Comma 3 4 2 2 2 2 2 2 2 4" xfId="22257"/>
    <cellStyle name="Comma 3 4 2 2 2 2 2 2 2 5" xfId="22258"/>
    <cellStyle name="Comma 3 4 2 2 2 2 2 2 2 6" xfId="42132"/>
    <cellStyle name="Comma 3 4 2 2 2 2 2 2 3" xfId="22259"/>
    <cellStyle name="Comma 3 4 2 2 2 2 2 2 3 2" xfId="22260"/>
    <cellStyle name="Comma 3 4 2 2 2 2 2 2 4" xfId="22261"/>
    <cellStyle name="Comma 3 4 2 2 2 2 2 2 5" xfId="22262"/>
    <cellStyle name="Comma 3 4 2 2 2 2 2 2 6" xfId="22263"/>
    <cellStyle name="Comma 3 4 2 2 2 2 2 2 7" xfId="42133"/>
    <cellStyle name="Comma 3 4 2 2 2 2 2 3" xfId="22264"/>
    <cellStyle name="Comma 3 4 2 2 2 2 2 3 2" xfId="22265"/>
    <cellStyle name="Comma 3 4 2 2 2 2 2 3 2 2" xfId="22266"/>
    <cellStyle name="Comma 3 4 2 2 2 2 2 3 3" xfId="22267"/>
    <cellStyle name="Comma 3 4 2 2 2 2 2 3 4" xfId="22268"/>
    <cellStyle name="Comma 3 4 2 2 2 2 2 3 5" xfId="22269"/>
    <cellStyle name="Comma 3 4 2 2 2 2 2 3 6" xfId="42134"/>
    <cellStyle name="Comma 3 4 2 2 2 2 2 4" xfId="22270"/>
    <cellStyle name="Comma 3 4 2 2 2 2 2 4 2" xfId="22271"/>
    <cellStyle name="Comma 3 4 2 2 2 2 2 5" xfId="22272"/>
    <cellStyle name="Comma 3 4 2 2 2 2 2 6" xfId="22273"/>
    <cellStyle name="Comma 3 4 2 2 2 2 2 7" xfId="22274"/>
    <cellStyle name="Comma 3 4 2 2 2 2 2 8" xfId="42135"/>
    <cellStyle name="Comma 3 4 2 2 2 2 3" xfId="22275"/>
    <cellStyle name="Comma 3 4 2 2 2 2 3 2" xfId="22276"/>
    <cellStyle name="Comma 3 4 2 2 2 2 3 2 2" xfId="22277"/>
    <cellStyle name="Comma 3 4 2 2 2 2 3 2 2 2" xfId="22278"/>
    <cellStyle name="Comma 3 4 2 2 2 2 3 2 3" xfId="22279"/>
    <cellStyle name="Comma 3 4 2 2 2 2 3 2 4" xfId="22280"/>
    <cellStyle name="Comma 3 4 2 2 2 2 3 2 5" xfId="22281"/>
    <cellStyle name="Comma 3 4 2 2 2 2 3 2 6" xfId="42136"/>
    <cellStyle name="Comma 3 4 2 2 2 2 3 3" xfId="22282"/>
    <cellStyle name="Comma 3 4 2 2 2 2 3 3 2" xfId="22283"/>
    <cellStyle name="Comma 3 4 2 2 2 2 3 4" xfId="22284"/>
    <cellStyle name="Comma 3 4 2 2 2 2 3 5" xfId="22285"/>
    <cellStyle name="Comma 3 4 2 2 2 2 3 6" xfId="22286"/>
    <cellStyle name="Comma 3 4 2 2 2 2 3 7" xfId="42137"/>
    <cellStyle name="Comma 3 4 2 2 2 2 4" xfId="22287"/>
    <cellStyle name="Comma 3 4 2 2 2 2 4 2" xfId="22288"/>
    <cellStyle name="Comma 3 4 2 2 2 2 4 2 2" xfId="22289"/>
    <cellStyle name="Comma 3 4 2 2 2 2 4 3" xfId="22290"/>
    <cellStyle name="Comma 3 4 2 2 2 2 4 4" xfId="22291"/>
    <cellStyle name="Comma 3 4 2 2 2 2 4 5" xfId="22292"/>
    <cellStyle name="Comma 3 4 2 2 2 2 4 6" xfId="42138"/>
    <cellStyle name="Comma 3 4 2 2 2 2 5" xfId="22293"/>
    <cellStyle name="Comma 3 4 2 2 2 2 5 2" xfId="22294"/>
    <cellStyle name="Comma 3 4 2 2 2 2 6" xfId="22295"/>
    <cellStyle name="Comma 3 4 2 2 2 2 6 2" xfId="22296"/>
    <cellStyle name="Comma 3 4 2 2 2 2 7" xfId="22297"/>
    <cellStyle name="Comma 3 4 2 2 2 2 8" xfId="22298"/>
    <cellStyle name="Comma 3 4 2 2 2 2 9" xfId="22299"/>
    <cellStyle name="Comma 3 4 2 2 2 3" xfId="22300"/>
    <cellStyle name="Comma 3 4 2 2 2 3 2" xfId="22301"/>
    <cellStyle name="Comma 3 4 2 2 2 3 2 2" xfId="22302"/>
    <cellStyle name="Comma 3 4 2 2 2 3 2 2 2" xfId="22303"/>
    <cellStyle name="Comma 3 4 2 2 2 3 2 2 2 2" xfId="22304"/>
    <cellStyle name="Comma 3 4 2 2 2 3 2 2 3" xfId="22305"/>
    <cellStyle name="Comma 3 4 2 2 2 3 2 2 4" xfId="22306"/>
    <cellStyle name="Comma 3 4 2 2 2 3 2 2 5" xfId="22307"/>
    <cellStyle name="Comma 3 4 2 2 2 3 2 2 6" xfId="42139"/>
    <cellStyle name="Comma 3 4 2 2 2 3 2 3" xfId="22308"/>
    <cellStyle name="Comma 3 4 2 2 2 3 2 3 2" xfId="22309"/>
    <cellStyle name="Comma 3 4 2 2 2 3 2 4" xfId="22310"/>
    <cellStyle name="Comma 3 4 2 2 2 3 2 5" xfId="22311"/>
    <cellStyle name="Comma 3 4 2 2 2 3 2 6" xfId="22312"/>
    <cellStyle name="Comma 3 4 2 2 2 3 2 7" xfId="42140"/>
    <cellStyle name="Comma 3 4 2 2 2 3 3" xfId="22313"/>
    <cellStyle name="Comma 3 4 2 2 2 3 3 2" xfId="22314"/>
    <cellStyle name="Comma 3 4 2 2 2 3 3 2 2" xfId="22315"/>
    <cellStyle name="Comma 3 4 2 2 2 3 3 3" xfId="22316"/>
    <cellStyle name="Comma 3 4 2 2 2 3 3 4" xfId="22317"/>
    <cellStyle name="Comma 3 4 2 2 2 3 3 5" xfId="22318"/>
    <cellStyle name="Comma 3 4 2 2 2 3 3 6" xfId="42141"/>
    <cellStyle name="Comma 3 4 2 2 2 3 4" xfId="22319"/>
    <cellStyle name="Comma 3 4 2 2 2 3 4 2" xfId="22320"/>
    <cellStyle name="Comma 3 4 2 2 2 3 5" xfId="22321"/>
    <cellStyle name="Comma 3 4 2 2 2 3 6" xfId="22322"/>
    <cellStyle name="Comma 3 4 2 2 2 3 7" xfId="22323"/>
    <cellStyle name="Comma 3 4 2 2 2 3 8" xfId="42142"/>
    <cellStyle name="Comma 3 4 2 2 2 4" xfId="22324"/>
    <cellStyle name="Comma 3 4 2 2 2 4 2" xfId="22325"/>
    <cellStyle name="Comma 3 4 2 2 2 4 2 2" xfId="22326"/>
    <cellStyle name="Comma 3 4 2 2 2 4 2 2 2" xfId="22327"/>
    <cellStyle name="Comma 3 4 2 2 2 4 2 3" xfId="22328"/>
    <cellStyle name="Comma 3 4 2 2 2 4 2 4" xfId="22329"/>
    <cellStyle name="Comma 3 4 2 2 2 4 2 5" xfId="22330"/>
    <cellStyle name="Comma 3 4 2 2 2 4 2 6" xfId="42143"/>
    <cellStyle name="Comma 3 4 2 2 2 4 3" xfId="22331"/>
    <cellStyle name="Comma 3 4 2 2 2 4 3 2" xfId="22332"/>
    <cellStyle name="Comma 3 4 2 2 2 4 4" xfId="22333"/>
    <cellStyle name="Comma 3 4 2 2 2 4 5" xfId="22334"/>
    <cellStyle name="Comma 3 4 2 2 2 4 6" xfId="22335"/>
    <cellStyle name="Comma 3 4 2 2 2 4 7" xfId="42144"/>
    <cellStyle name="Comma 3 4 2 2 2 5" xfId="22336"/>
    <cellStyle name="Comma 3 4 2 2 2 5 2" xfId="22337"/>
    <cellStyle name="Comma 3 4 2 2 2 5 2 2" xfId="22338"/>
    <cellStyle name="Comma 3 4 2 2 2 5 3" xfId="22339"/>
    <cellStyle name="Comma 3 4 2 2 2 5 4" xfId="22340"/>
    <cellStyle name="Comma 3 4 2 2 2 5 5" xfId="22341"/>
    <cellStyle name="Comma 3 4 2 2 2 5 6" xfId="42145"/>
    <cellStyle name="Comma 3 4 2 2 2 6" xfId="22342"/>
    <cellStyle name="Comma 3 4 2 2 2 6 2" xfId="22343"/>
    <cellStyle name="Comma 3 4 2 2 2 7" xfId="22344"/>
    <cellStyle name="Comma 3 4 2 2 2 7 2" xfId="22345"/>
    <cellStyle name="Comma 3 4 2 2 2 8" xfId="22346"/>
    <cellStyle name="Comma 3 4 2 2 2 9" xfId="22347"/>
    <cellStyle name="Comma 3 4 2 2 3" xfId="22348"/>
    <cellStyle name="Comma 3 4 2 2 3 10" xfId="22349"/>
    <cellStyle name="Comma 3 4 2 2 3 2" xfId="22350"/>
    <cellStyle name="Comma 3 4 2 2 3 2 2" xfId="22351"/>
    <cellStyle name="Comma 3 4 2 2 3 2 2 2" xfId="22352"/>
    <cellStyle name="Comma 3 4 2 2 3 2 2 2 2" xfId="22353"/>
    <cellStyle name="Comma 3 4 2 2 3 2 2 2 2 2" xfId="22354"/>
    <cellStyle name="Comma 3 4 2 2 3 2 2 2 3" xfId="22355"/>
    <cellStyle name="Comma 3 4 2 2 3 2 2 2 4" xfId="22356"/>
    <cellStyle name="Comma 3 4 2 2 3 2 2 2 5" xfId="22357"/>
    <cellStyle name="Comma 3 4 2 2 3 2 2 2 6" xfId="42146"/>
    <cellStyle name="Comma 3 4 2 2 3 2 2 3" xfId="22358"/>
    <cellStyle name="Comma 3 4 2 2 3 2 2 3 2" xfId="22359"/>
    <cellStyle name="Comma 3 4 2 2 3 2 2 4" xfId="22360"/>
    <cellStyle name="Comma 3 4 2 2 3 2 2 5" xfId="22361"/>
    <cellStyle name="Comma 3 4 2 2 3 2 2 6" xfId="22362"/>
    <cellStyle name="Comma 3 4 2 2 3 2 2 7" xfId="42147"/>
    <cellStyle name="Comma 3 4 2 2 3 2 3" xfId="22363"/>
    <cellStyle name="Comma 3 4 2 2 3 2 3 2" xfId="22364"/>
    <cellStyle name="Comma 3 4 2 2 3 2 3 2 2" xfId="22365"/>
    <cellStyle name="Comma 3 4 2 2 3 2 3 3" xfId="22366"/>
    <cellStyle name="Comma 3 4 2 2 3 2 3 4" xfId="22367"/>
    <cellStyle name="Comma 3 4 2 2 3 2 3 5" xfId="22368"/>
    <cellStyle name="Comma 3 4 2 2 3 2 3 6" xfId="42148"/>
    <cellStyle name="Comma 3 4 2 2 3 2 4" xfId="22369"/>
    <cellStyle name="Comma 3 4 2 2 3 2 4 2" xfId="22370"/>
    <cellStyle name="Comma 3 4 2 2 3 2 5" xfId="22371"/>
    <cellStyle name="Comma 3 4 2 2 3 2 6" xfId="22372"/>
    <cellStyle name="Comma 3 4 2 2 3 2 7" xfId="22373"/>
    <cellStyle name="Comma 3 4 2 2 3 2 8" xfId="42149"/>
    <cellStyle name="Comma 3 4 2 2 3 3" xfId="22374"/>
    <cellStyle name="Comma 3 4 2 2 3 3 2" xfId="22375"/>
    <cellStyle name="Comma 3 4 2 2 3 3 2 2" xfId="22376"/>
    <cellStyle name="Comma 3 4 2 2 3 3 2 2 2" xfId="22377"/>
    <cellStyle name="Comma 3 4 2 2 3 3 2 3" xfId="22378"/>
    <cellStyle name="Comma 3 4 2 2 3 3 2 4" xfId="22379"/>
    <cellStyle name="Comma 3 4 2 2 3 3 2 5" xfId="22380"/>
    <cellStyle name="Comma 3 4 2 2 3 3 2 6" xfId="42150"/>
    <cellStyle name="Comma 3 4 2 2 3 3 3" xfId="22381"/>
    <cellStyle name="Comma 3 4 2 2 3 3 3 2" xfId="22382"/>
    <cellStyle name="Comma 3 4 2 2 3 3 4" xfId="22383"/>
    <cellStyle name="Comma 3 4 2 2 3 3 5" xfId="22384"/>
    <cellStyle name="Comma 3 4 2 2 3 3 6" xfId="22385"/>
    <cellStyle name="Comma 3 4 2 2 3 3 7" xfId="42151"/>
    <cellStyle name="Comma 3 4 2 2 3 4" xfId="22386"/>
    <cellStyle name="Comma 3 4 2 2 3 4 2" xfId="22387"/>
    <cellStyle name="Comma 3 4 2 2 3 4 2 2" xfId="22388"/>
    <cellStyle name="Comma 3 4 2 2 3 4 3" xfId="22389"/>
    <cellStyle name="Comma 3 4 2 2 3 4 4" xfId="22390"/>
    <cellStyle name="Comma 3 4 2 2 3 4 5" xfId="22391"/>
    <cellStyle name="Comma 3 4 2 2 3 4 6" xfId="42152"/>
    <cellStyle name="Comma 3 4 2 2 3 5" xfId="22392"/>
    <cellStyle name="Comma 3 4 2 2 3 5 2" xfId="22393"/>
    <cellStyle name="Comma 3 4 2 2 3 6" xfId="22394"/>
    <cellStyle name="Comma 3 4 2 2 3 6 2" xfId="22395"/>
    <cellStyle name="Comma 3 4 2 2 3 7" xfId="22396"/>
    <cellStyle name="Comma 3 4 2 2 3 8" xfId="22397"/>
    <cellStyle name="Comma 3 4 2 2 3 9" xfId="22398"/>
    <cellStyle name="Comma 3 4 2 2 4" xfId="22399"/>
    <cellStyle name="Comma 3 4 2 2 4 2" xfId="22400"/>
    <cellStyle name="Comma 3 4 2 2 4 2 2" xfId="22401"/>
    <cellStyle name="Comma 3 4 2 2 4 2 2 2" xfId="22402"/>
    <cellStyle name="Comma 3 4 2 2 4 2 2 2 2" xfId="22403"/>
    <cellStyle name="Comma 3 4 2 2 4 2 2 2 2 2" xfId="22404"/>
    <cellStyle name="Comma 3 4 2 2 4 2 2 2 3" xfId="22405"/>
    <cellStyle name="Comma 3 4 2 2 4 2 2 2 4" xfId="22406"/>
    <cellStyle name="Comma 3 4 2 2 4 2 2 2 5" xfId="22407"/>
    <cellStyle name="Comma 3 4 2 2 4 2 2 2 6" xfId="42153"/>
    <cellStyle name="Comma 3 4 2 2 4 2 2 3" xfId="22408"/>
    <cellStyle name="Comma 3 4 2 2 4 2 2 3 2" xfId="22409"/>
    <cellStyle name="Comma 3 4 2 2 4 2 2 4" xfId="22410"/>
    <cellStyle name="Comma 3 4 2 2 4 2 2 5" xfId="22411"/>
    <cellStyle name="Comma 3 4 2 2 4 2 2 6" xfId="22412"/>
    <cellStyle name="Comma 3 4 2 2 4 2 2 7" xfId="42154"/>
    <cellStyle name="Comma 3 4 2 2 4 2 3" xfId="22413"/>
    <cellStyle name="Comma 3 4 2 2 4 2 3 2" xfId="22414"/>
    <cellStyle name="Comma 3 4 2 2 4 2 3 2 2" xfId="22415"/>
    <cellStyle name="Comma 3 4 2 2 4 2 3 3" xfId="22416"/>
    <cellStyle name="Comma 3 4 2 2 4 2 3 4" xfId="22417"/>
    <cellStyle name="Comma 3 4 2 2 4 2 3 5" xfId="22418"/>
    <cellStyle name="Comma 3 4 2 2 4 2 3 6" xfId="42155"/>
    <cellStyle name="Comma 3 4 2 2 4 2 4" xfId="22419"/>
    <cellStyle name="Comma 3 4 2 2 4 2 4 2" xfId="22420"/>
    <cellStyle name="Comma 3 4 2 2 4 2 5" xfId="22421"/>
    <cellStyle name="Comma 3 4 2 2 4 2 6" xfId="22422"/>
    <cellStyle name="Comma 3 4 2 2 4 2 7" xfId="22423"/>
    <cellStyle name="Comma 3 4 2 2 4 2 8" xfId="42156"/>
    <cellStyle name="Comma 3 4 2 2 4 3" xfId="22424"/>
    <cellStyle name="Comma 3 4 2 2 4 3 2" xfId="22425"/>
    <cellStyle name="Comma 3 4 2 2 4 3 2 2" xfId="22426"/>
    <cellStyle name="Comma 3 4 2 2 4 3 2 2 2" xfId="22427"/>
    <cellStyle name="Comma 3 4 2 2 4 3 2 3" xfId="22428"/>
    <cellStyle name="Comma 3 4 2 2 4 3 2 4" xfId="22429"/>
    <cellStyle name="Comma 3 4 2 2 4 3 2 5" xfId="22430"/>
    <cellStyle name="Comma 3 4 2 2 4 3 2 6" xfId="42157"/>
    <cellStyle name="Comma 3 4 2 2 4 3 3" xfId="22431"/>
    <cellStyle name="Comma 3 4 2 2 4 3 3 2" xfId="22432"/>
    <cellStyle name="Comma 3 4 2 2 4 3 4" xfId="22433"/>
    <cellStyle name="Comma 3 4 2 2 4 3 5" xfId="22434"/>
    <cellStyle name="Comma 3 4 2 2 4 3 6" xfId="22435"/>
    <cellStyle name="Comma 3 4 2 2 4 3 7" xfId="42158"/>
    <cellStyle name="Comma 3 4 2 2 4 4" xfId="22436"/>
    <cellStyle name="Comma 3 4 2 2 4 4 2" xfId="22437"/>
    <cellStyle name="Comma 3 4 2 2 4 4 2 2" xfId="22438"/>
    <cellStyle name="Comma 3 4 2 2 4 4 3" xfId="22439"/>
    <cellStyle name="Comma 3 4 2 2 4 4 4" xfId="22440"/>
    <cellStyle name="Comma 3 4 2 2 4 4 5" xfId="22441"/>
    <cellStyle name="Comma 3 4 2 2 4 4 6" xfId="42159"/>
    <cellStyle name="Comma 3 4 2 2 4 5" xfId="22442"/>
    <cellStyle name="Comma 3 4 2 2 4 5 2" xfId="22443"/>
    <cellStyle name="Comma 3 4 2 2 4 6" xfId="22444"/>
    <cellStyle name="Comma 3 4 2 2 4 7" xfId="22445"/>
    <cellStyle name="Comma 3 4 2 2 4 8" xfId="22446"/>
    <cellStyle name="Comma 3 4 2 2 4 9" xfId="42160"/>
    <cellStyle name="Comma 3 4 2 2 5" xfId="22447"/>
    <cellStyle name="Comma 3 4 2 2 5 2" xfId="22448"/>
    <cellStyle name="Comma 3 4 2 2 5 2 2" xfId="22449"/>
    <cellStyle name="Comma 3 4 2 2 5 2 2 2" xfId="22450"/>
    <cellStyle name="Comma 3 4 2 2 5 2 2 2 2" xfId="22451"/>
    <cellStyle name="Comma 3 4 2 2 5 2 2 3" xfId="22452"/>
    <cellStyle name="Comma 3 4 2 2 5 2 2 4" xfId="22453"/>
    <cellStyle name="Comma 3 4 2 2 5 2 2 5" xfId="22454"/>
    <cellStyle name="Comma 3 4 2 2 5 2 2 6" xfId="42161"/>
    <cellStyle name="Comma 3 4 2 2 5 2 3" xfId="22455"/>
    <cellStyle name="Comma 3 4 2 2 5 2 3 2" xfId="22456"/>
    <cellStyle name="Comma 3 4 2 2 5 2 4" xfId="22457"/>
    <cellStyle name="Comma 3 4 2 2 5 2 5" xfId="22458"/>
    <cellStyle name="Comma 3 4 2 2 5 2 6" xfId="22459"/>
    <cellStyle name="Comma 3 4 2 2 5 2 7" xfId="42162"/>
    <cellStyle name="Comma 3 4 2 2 5 3" xfId="22460"/>
    <cellStyle name="Comma 3 4 2 2 5 3 2" xfId="22461"/>
    <cellStyle name="Comma 3 4 2 2 5 3 2 2" xfId="22462"/>
    <cellStyle name="Comma 3 4 2 2 5 3 3" xfId="22463"/>
    <cellStyle name="Comma 3 4 2 2 5 3 4" xfId="22464"/>
    <cellStyle name="Comma 3 4 2 2 5 3 5" xfId="22465"/>
    <cellStyle name="Comma 3 4 2 2 5 3 6" xfId="42163"/>
    <cellStyle name="Comma 3 4 2 2 5 4" xfId="22466"/>
    <cellStyle name="Comma 3 4 2 2 5 4 2" xfId="22467"/>
    <cellStyle name="Comma 3 4 2 2 5 5" xfId="22468"/>
    <cellStyle name="Comma 3 4 2 2 5 6" xfId="22469"/>
    <cellStyle name="Comma 3 4 2 2 5 7" xfId="22470"/>
    <cellStyle name="Comma 3 4 2 2 5 8" xfId="42164"/>
    <cellStyle name="Comma 3 4 2 2 6" xfId="22471"/>
    <cellStyle name="Comma 3 4 2 2 6 2" xfId="22472"/>
    <cellStyle name="Comma 3 4 2 2 6 2 2" xfId="22473"/>
    <cellStyle name="Comma 3 4 2 2 6 2 2 2" xfId="22474"/>
    <cellStyle name="Comma 3 4 2 2 6 2 2 2 2" xfId="22475"/>
    <cellStyle name="Comma 3 4 2 2 6 2 2 3" xfId="22476"/>
    <cellStyle name="Comma 3 4 2 2 6 2 2 4" xfId="22477"/>
    <cellStyle name="Comma 3 4 2 2 6 2 2 5" xfId="22478"/>
    <cellStyle name="Comma 3 4 2 2 6 2 2 6" xfId="42165"/>
    <cellStyle name="Comma 3 4 2 2 6 2 3" xfId="22479"/>
    <cellStyle name="Comma 3 4 2 2 6 2 3 2" xfId="22480"/>
    <cellStyle name="Comma 3 4 2 2 6 2 4" xfId="22481"/>
    <cellStyle name="Comma 3 4 2 2 6 2 5" xfId="22482"/>
    <cellStyle name="Comma 3 4 2 2 6 2 6" xfId="22483"/>
    <cellStyle name="Comma 3 4 2 2 6 2 7" xfId="42166"/>
    <cellStyle name="Comma 3 4 2 2 6 3" xfId="22484"/>
    <cellStyle name="Comma 3 4 2 2 6 3 2" xfId="22485"/>
    <cellStyle name="Comma 3 4 2 2 6 3 2 2" xfId="22486"/>
    <cellStyle name="Comma 3 4 2 2 6 3 3" xfId="22487"/>
    <cellStyle name="Comma 3 4 2 2 6 3 4" xfId="22488"/>
    <cellStyle name="Comma 3 4 2 2 6 3 5" xfId="22489"/>
    <cellStyle name="Comma 3 4 2 2 6 3 6" xfId="42167"/>
    <cellStyle name="Comma 3 4 2 2 6 4" xfId="22490"/>
    <cellStyle name="Comma 3 4 2 2 6 4 2" xfId="22491"/>
    <cellStyle name="Comma 3 4 2 2 6 5" xfId="22492"/>
    <cellStyle name="Comma 3 4 2 2 6 6" xfId="22493"/>
    <cellStyle name="Comma 3 4 2 2 6 7" xfId="22494"/>
    <cellStyle name="Comma 3 4 2 2 6 8" xfId="42168"/>
    <cellStyle name="Comma 3 4 2 2 7" xfId="22495"/>
    <cellStyle name="Comma 3 4 2 2 7 2" xfId="22496"/>
    <cellStyle name="Comma 3 4 2 2 7 2 2" xfId="22497"/>
    <cellStyle name="Comma 3 4 2 2 7 2 2 2" xfId="22498"/>
    <cellStyle name="Comma 3 4 2 2 7 2 3" xfId="22499"/>
    <cellStyle name="Comma 3 4 2 2 7 2 4" xfId="22500"/>
    <cellStyle name="Comma 3 4 2 2 7 2 5" xfId="22501"/>
    <cellStyle name="Comma 3 4 2 2 7 2 6" xfId="42169"/>
    <cellStyle name="Comma 3 4 2 2 7 3" xfId="22502"/>
    <cellStyle name="Comma 3 4 2 2 7 3 2" xfId="22503"/>
    <cellStyle name="Comma 3 4 2 2 7 4" xfId="22504"/>
    <cellStyle name="Comma 3 4 2 2 7 5" xfId="22505"/>
    <cellStyle name="Comma 3 4 2 2 7 6" xfId="22506"/>
    <cellStyle name="Comma 3 4 2 2 7 7" xfId="42170"/>
    <cellStyle name="Comma 3 4 2 2 8" xfId="22507"/>
    <cellStyle name="Comma 3 4 2 2 8 2" xfId="22508"/>
    <cellStyle name="Comma 3 4 2 2 8 2 2" xfId="22509"/>
    <cellStyle name="Comma 3 4 2 2 8 2 2 2" xfId="22510"/>
    <cellStyle name="Comma 3 4 2 2 8 2 3" xfId="22511"/>
    <cellStyle name="Comma 3 4 2 2 8 2 4" xfId="22512"/>
    <cellStyle name="Comma 3 4 2 2 8 2 5" xfId="22513"/>
    <cellStyle name="Comma 3 4 2 2 8 2 6" xfId="42171"/>
    <cellStyle name="Comma 3 4 2 2 8 3" xfId="22514"/>
    <cellStyle name="Comma 3 4 2 2 8 3 2" xfId="22515"/>
    <cellStyle name="Comma 3 4 2 2 8 4" xfId="22516"/>
    <cellStyle name="Comma 3 4 2 2 8 5" xfId="22517"/>
    <cellStyle name="Comma 3 4 2 2 8 6" xfId="22518"/>
    <cellStyle name="Comma 3 4 2 2 8 7" xfId="42172"/>
    <cellStyle name="Comma 3 4 2 2 9" xfId="22519"/>
    <cellStyle name="Comma 3 4 2 2 9 2" xfId="22520"/>
    <cellStyle name="Comma 3 4 2 2 9 2 2" xfId="22521"/>
    <cellStyle name="Comma 3 4 2 2 9 3" xfId="22522"/>
    <cellStyle name="Comma 3 4 2 2 9 4" xfId="22523"/>
    <cellStyle name="Comma 3 4 2 2 9 5" xfId="22524"/>
    <cellStyle name="Comma 3 4 2 2 9 6" xfId="42173"/>
    <cellStyle name="Comma 3 4 2 3" xfId="22525"/>
    <cellStyle name="Comma 3 4 2 3 10" xfId="22526"/>
    <cellStyle name="Comma 3 4 2 3 11" xfId="22527"/>
    <cellStyle name="Comma 3 4 2 3 2" xfId="22528"/>
    <cellStyle name="Comma 3 4 2 3 2 10" xfId="22529"/>
    <cellStyle name="Comma 3 4 2 3 2 2" xfId="22530"/>
    <cellStyle name="Comma 3 4 2 3 2 2 2" xfId="22531"/>
    <cellStyle name="Comma 3 4 2 3 2 2 2 2" xfId="22532"/>
    <cellStyle name="Comma 3 4 2 3 2 2 2 2 2" xfId="22533"/>
    <cellStyle name="Comma 3 4 2 3 2 2 2 2 2 2" xfId="22534"/>
    <cellStyle name="Comma 3 4 2 3 2 2 2 2 3" xfId="22535"/>
    <cellStyle name="Comma 3 4 2 3 2 2 2 2 4" xfId="22536"/>
    <cellStyle name="Comma 3 4 2 3 2 2 2 2 5" xfId="22537"/>
    <cellStyle name="Comma 3 4 2 3 2 2 2 2 6" xfId="42174"/>
    <cellStyle name="Comma 3 4 2 3 2 2 2 3" xfId="22538"/>
    <cellStyle name="Comma 3 4 2 3 2 2 2 3 2" xfId="22539"/>
    <cellStyle name="Comma 3 4 2 3 2 2 2 4" xfId="22540"/>
    <cellStyle name="Comma 3 4 2 3 2 2 2 5" xfId="22541"/>
    <cellStyle name="Comma 3 4 2 3 2 2 2 6" xfId="22542"/>
    <cellStyle name="Comma 3 4 2 3 2 2 2 7" xfId="42175"/>
    <cellStyle name="Comma 3 4 2 3 2 2 3" xfId="22543"/>
    <cellStyle name="Comma 3 4 2 3 2 2 3 2" xfId="22544"/>
    <cellStyle name="Comma 3 4 2 3 2 2 3 2 2" xfId="22545"/>
    <cellStyle name="Comma 3 4 2 3 2 2 3 3" xfId="22546"/>
    <cellStyle name="Comma 3 4 2 3 2 2 3 4" xfId="22547"/>
    <cellStyle name="Comma 3 4 2 3 2 2 3 5" xfId="22548"/>
    <cellStyle name="Comma 3 4 2 3 2 2 3 6" xfId="42176"/>
    <cellStyle name="Comma 3 4 2 3 2 2 4" xfId="22549"/>
    <cellStyle name="Comma 3 4 2 3 2 2 4 2" xfId="22550"/>
    <cellStyle name="Comma 3 4 2 3 2 2 5" xfId="22551"/>
    <cellStyle name="Comma 3 4 2 3 2 2 6" xfId="22552"/>
    <cellStyle name="Comma 3 4 2 3 2 2 7" xfId="22553"/>
    <cellStyle name="Comma 3 4 2 3 2 2 8" xfId="42177"/>
    <cellStyle name="Comma 3 4 2 3 2 3" xfId="22554"/>
    <cellStyle name="Comma 3 4 2 3 2 3 2" xfId="22555"/>
    <cellStyle name="Comma 3 4 2 3 2 3 2 2" xfId="22556"/>
    <cellStyle name="Comma 3 4 2 3 2 3 2 2 2" xfId="22557"/>
    <cellStyle name="Comma 3 4 2 3 2 3 2 3" xfId="22558"/>
    <cellStyle name="Comma 3 4 2 3 2 3 2 4" xfId="22559"/>
    <cellStyle name="Comma 3 4 2 3 2 3 2 5" xfId="22560"/>
    <cellStyle name="Comma 3 4 2 3 2 3 2 6" xfId="42178"/>
    <cellStyle name="Comma 3 4 2 3 2 3 3" xfId="22561"/>
    <cellStyle name="Comma 3 4 2 3 2 3 3 2" xfId="22562"/>
    <cellStyle name="Comma 3 4 2 3 2 3 4" xfId="22563"/>
    <cellStyle name="Comma 3 4 2 3 2 3 5" xfId="22564"/>
    <cellStyle name="Comma 3 4 2 3 2 3 6" xfId="22565"/>
    <cellStyle name="Comma 3 4 2 3 2 3 7" xfId="42179"/>
    <cellStyle name="Comma 3 4 2 3 2 4" xfId="22566"/>
    <cellStyle name="Comma 3 4 2 3 2 4 2" xfId="22567"/>
    <cellStyle name="Comma 3 4 2 3 2 4 2 2" xfId="22568"/>
    <cellStyle name="Comma 3 4 2 3 2 4 3" xfId="22569"/>
    <cellStyle name="Comma 3 4 2 3 2 4 4" xfId="22570"/>
    <cellStyle name="Comma 3 4 2 3 2 4 5" xfId="22571"/>
    <cellStyle name="Comma 3 4 2 3 2 4 6" xfId="42180"/>
    <cellStyle name="Comma 3 4 2 3 2 5" xfId="22572"/>
    <cellStyle name="Comma 3 4 2 3 2 5 2" xfId="22573"/>
    <cellStyle name="Comma 3 4 2 3 2 6" xfId="22574"/>
    <cellStyle name="Comma 3 4 2 3 2 6 2" xfId="22575"/>
    <cellStyle name="Comma 3 4 2 3 2 7" xfId="22576"/>
    <cellStyle name="Comma 3 4 2 3 2 8" xfId="22577"/>
    <cellStyle name="Comma 3 4 2 3 2 9" xfId="22578"/>
    <cellStyle name="Comma 3 4 2 3 3" xfId="22579"/>
    <cellStyle name="Comma 3 4 2 3 3 2" xfId="22580"/>
    <cellStyle name="Comma 3 4 2 3 3 2 2" xfId="22581"/>
    <cellStyle name="Comma 3 4 2 3 3 2 2 2" xfId="22582"/>
    <cellStyle name="Comma 3 4 2 3 3 2 2 2 2" xfId="22583"/>
    <cellStyle name="Comma 3 4 2 3 3 2 2 3" xfId="22584"/>
    <cellStyle name="Comma 3 4 2 3 3 2 2 4" xfId="22585"/>
    <cellStyle name="Comma 3 4 2 3 3 2 2 5" xfId="22586"/>
    <cellStyle name="Comma 3 4 2 3 3 2 2 6" xfId="42181"/>
    <cellStyle name="Comma 3 4 2 3 3 2 3" xfId="22587"/>
    <cellStyle name="Comma 3 4 2 3 3 2 3 2" xfId="22588"/>
    <cellStyle name="Comma 3 4 2 3 3 2 4" xfId="22589"/>
    <cellStyle name="Comma 3 4 2 3 3 2 5" xfId="22590"/>
    <cellStyle name="Comma 3 4 2 3 3 2 6" xfId="22591"/>
    <cellStyle name="Comma 3 4 2 3 3 2 7" xfId="42182"/>
    <cellStyle name="Comma 3 4 2 3 3 3" xfId="22592"/>
    <cellStyle name="Comma 3 4 2 3 3 3 2" xfId="22593"/>
    <cellStyle name="Comma 3 4 2 3 3 3 2 2" xfId="22594"/>
    <cellStyle name="Comma 3 4 2 3 3 3 3" xfId="22595"/>
    <cellStyle name="Comma 3 4 2 3 3 3 4" xfId="22596"/>
    <cellStyle name="Comma 3 4 2 3 3 3 5" xfId="22597"/>
    <cellStyle name="Comma 3 4 2 3 3 3 6" xfId="42183"/>
    <cellStyle name="Comma 3 4 2 3 3 4" xfId="22598"/>
    <cellStyle name="Comma 3 4 2 3 3 4 2" xfId="22599"/>
    <cellStyle name="Comma 3 4 2 3 3 5" xfId="22600"/>
    <cellStyle name="Comma 3 4 2 3 3 6" xfId="22601"/>
    <cellStyle name="Comma 3 4 2 3 3 7" xfId="22602"/>
    <cellStyle name="Comma 3 4 2 3 3 8" xfId="42184"/>
    <cellStyle name="Comma 3 4 2 3 4" xfId="22603"/>
    <cellStyle name="Comma 3 4 2 3 4 2" xfId="22604"/>
    <cellStyle name="Comma 3 4 2 3 4 2 2" xfId="22605"/>
    <cellStyle name="Comma 3 4 2 3 4 2 2 2" xfId="22606"/>
    <cellStyle name="Comma 3 4 2 3 4 2 3" xfId="22607"/>
    <cellStyle name="Comma 3 4 2 3 4 2 4" xfId="22608"/>
    <cellStyle name="Comma 3 4 2 3 4 2 5" xfId="22609"/>
    <cellStyle name="Comma 3 4 2 3 4 2 6" xfId="42185"/>
    <cellStyle name="Comma 3 4 2 3 4 3" xfId="22610"/>
    <cellStyle name="Comma 3 4 2 3 4 3 2" xfId="22611"/>
    <cellStyle name="Comma 3 4 2 3 4 4" xfId="22612"/>
    <cellStyle name="Comma 3 4 2 3 4 5" xfId="22613"/>
    <cellStyle name="Comma 3 4 2 3 4 6" xfId="22614"/>
    <cellStyle name="Comma 3 4 2 3 4 7" xfId="42186"/>
    <cellStyle name="Comma 3 4 2 3 5" xfId="22615"/>
    <cellStyle name="Comma 3 4 2 3 5 2" xfId="22616"/>
    <cellStyle name="Comma 3 4 2 3 5 2 2" xfId="22617"/>
    <cellStyle name="Comma 3 4 2 3 5 3" xfId="22618"/>
    <cellStyle name="Comma 3 4 2 3 5 4" xfId="22619"/>
    <cellStyle name="Comma 3 4 2 3 5 5" xfId="22620"/>
    <cellStyle name="Comma 3 4 2 3 5 6" xfId="42187"/>
    <cellStyle name="Comma 3 4 2 3 6" xfId="22621"/>
    <cellStyle name="Comma 3 4 2 3 6 2" xfId="22622"/>
    <cellStyle name="Comma 3 4 2 3 7" xfId="22623"/>
    <cellStyle name="Comma 3 4 2 3 7 2" xfId="22624"/>
    <cellStyle name="Comma 3 4 2 3 8" xfId="22625"/>
    <cellStyle name="Comma 3 4 2 3 9" xfId="22626"/>
    <cellStyle name="Comma 3 4 2 4" xfId="22627"/>
    <cellStyle name="Comma 3 4 2 4 10" xfId="22628"/>
    <cellStyle name="Comma 3 4 2 4 2" xfId="22629"/>
    <cellStyle name="Comma 3 4 2 4 2 2" xfId="22630"/>
    <cellStyle name="Comma 3 4 2 4 2 2 2" xfId="22631"/>
    <cellStyle name="Comma 3 4 2 4 2 2 2 2" xfId="22632"/>
    <cellStyle name="Comma 3 4 2 4 2 2 2 2 2" xfId="22633"/>
    <cellStyle name="Comma 3 4 2 4 2 2 2 3" xfId="22634"/>
    <cellStyle name="Comma 3 4 2 4 2 2 2 4" xfId="22635"/>
    <cellStyle name="Comma 3 4 2 4 2 2 2 5" xfId="22636"/>
    <cellStyle name="Comma 3 4 2 4 2 2 2 6" xfId="42188"/>
    <cellStyle name="Comma 3 4 2 4 2 2 3" xfId="22637"/>
    <cellStyle name="Comma 3 4 2 4 2 2 3 2" xfId="22638"/>
    <cellStyle name="Comma 3 4 2 4 2 2 4" xfId="22639"/>
    <cellStyle name="Comma 3 4 2 4 2 2 5" xfId="22640"/>
    <cellStyle name="Comma 3 4 2 4 2 2 6" xfId="22641"/>
    <cellStyle name="Comma 3 4 2 4 2 2 7" xfId="42189"/>
    <cellStyle name="Comma 3 4 2 4 2 3" xfId="22642"/>
    <cellStyle name="Comma 3 4 2 4 2 3 2" xfId="22643"/>
    <cellStyle name="Comma 3 4 2 4 2 3 2 2" xfId="22644"/>
    <cellStyle name="Comma 3 4 2 4 2 3 3" xfId="22645"/>
    <cellStyle name="Comma 3 4 2 4 2 3 4" xfId="22646"/>
    <cellStyle name="Comma 3 4 2 4 2 3 5" xfId="22647"/>
    <cellStyle name="Comma 3 4 2 4 2 3 6" xfId="42190"/>
    <cellStyle name="Comma 3 4 2 4 2 4" xfId="22648"/>
    <cellStyle name="Comma 3 4 2 4 2 4 2" xfId="22649"/>
    <cellStyle name="Comma 3 4 2 4 2 5" xfId="22650"/>
    <cellStyle name="Comma 3 4 2 4 2 6" xfId="22651"/>
    <cellStyle name="Comma 3 4 2 4 2 7" xfId="22652"/>
    <cellStyle name="Comma 3 4 2 4 2 8" xfId="42191"/>
    <cellStyle name="Comma 3 4 2 4 3" xfId="22653"/>
    <cellStyle name="Comma 3 4 2 4 3 2" xfId="22654"/>
    <cellStyle name="Comma 3 4 2 4 3 2 2" xfId="22655"/>
    <cellStyle name="Comma 3 4 2 4 3 2 2 2" xfId="22656"/>
    <cellStyle name="Comma 3 4 2 4 3 2 3" xfId="22657"/>
    <cellStyle name="Comma 3 4 2 4 3 2 4" xfId="22658"/>
    <cellStyle name="Comma 3 4 2 4 3 2 5" xfId="22659"/>
    <cellStyle name="Comma 3 4 2 4 3 2 6" xfId="42192"/>
    <cellStyle name="Comma 3 4 2 4 3 3" xfId="22660"/>
    <cellStyle name="Comma 3 4 2 4 3 3 2" xfId="22661"/>
    <cellStyle name="Comma 3 4 2 4 3 4" xfId="22662"/>
    <cellStyle name="Comma 3 4 2 4 3 5" xfId="22663"/>
    <cellStyle name="Comma 3 4 2 4 3 6" xfId="22664"/>
    <cellStyle name="Comma 3 4 2 4 3 7" xfId="42193"/>
    <cellStyle name="Comma 3 4 2 4 4" xfId="22665"/>
    <cellStyle name="Comma 3 4 2 4 4 2" xfId="22666"/>
    <cellStyle name="Comma 3 4 2 4 4 2 2" xfId="22667"/>
    <cellStyle name="Comma 3 4 2 4 4 3" xfId="22668"/>
    <cellStyle name="Comma 3 4 2 4 4 4" xfId="22669"/>
    <cellStyle name="Comma 3 4 2 4 4 5" xfId="22670"/>
    <cellStyle name="Comma 3 4 2 4 4 6" xfId="42194"/>
    <cellStyle name="Comma 3 4 2 4 5" xfId="22671"/>
    <cellStyle name="Comma 3 4 2 4 5 2" xfId="22672"/>
    <cellStyle name="Comma 3 4 2 4 6" xfId="22673"/>
    <cellStyle name="Comma 3 4 2 4 6 2" xfId="22674"/>
    <cellStyle name="Comma 3 4 2 4 7" xfId="22675"/>
    <cellStyle name="Comma 3 4 2 4 8" xfId="22676"/>
    <cellStyle name="Comma 3 4 2 4 9" xfId="22677"/>
    <cellStyle name="Comma 3 4 2 5" xfId="22678"/>
    <cellStyle name="Comma 3 4 2 5 2" xfId="22679"/>
    <cellStyle name="Comma 3 4 2 5 2 2" xfId="22680"/>
    <cellStyle name="Comma 3 4 2 5 2 2 2" xfId="22681"/>
    <cellStyle name="Comma 3 4 2 5 2 2 2 2" xfId="22682"/>
    <cellStyle name="Comma 3 4 2 5 2 2 2 2 2" xfId="22683"/>
    <cellStyle name="Comma 3 4 2 5 2 2 2 3" xfId="22684"/>
    <cellStyle name="Comma 3 4 2 5 2 2 2 4" xfId="22685"/>
    <cellStyle name="Comma 3 4 2 5 2 2 2 5" xfId="22686"/>
    <cellStyle name="Comma 3 4 2 5 2 2 2 6" xfId="42195"/>
    <cellStyle name="Comma 3 4 2 5 2 2 3" xfId="22687"/>
    <cellStyle name="Comma 3 4 2 5 2 2 3 2" xfId="22688"/>
    <cellStyle name="Comma 3 4 2 5 2 2 4" xfId="22689"/>
    <cellStyle name="Comma 3 4 2 5 2 2 5" xfId="22690"/>
    <cellStyle name="Comma 3 4 2 5 2 2 6" xfId="22691"/>
    <cellStyle name="Comma 3 4 2 5 2 2 7" xfId="42196"/>
    <cellStyle name="Comma 3 4 2 5 2 3" xfId="22692"/>
    <cellStyle name="Comma 3 4 2 5 2 3 2" xfId="22693"/>
    <cellStyle name="Comma 3 4 2 5 2 3 2 2" xfId="22694"/>
    <cellStyle name="Comma 3 4 2 5 2 3 3" xfId="22695"/>
    <cellStyle name="Comma 3 4 2 5 2 3 4" xfId="22696"/>
    <cellStyle name="Comma 3 4 2 5 2 3 5" xfId="22697"/>
    <cellStyle name="Comma 3 4 2 5 2 3 6" xfId="42197"/>
    <cellStyle name="Comma 3 4 2 5 2 4" xfId="22698"/>
    <cellStyle name="Comma 3 4 2 5 2 4 2" xfId="22699"/>
    <cellStyle name="Comma 3 4 2 5 2 5" xfId="22700"/>
    <cellStyle name="Comma 3 4 2 5 2 6" xfId="22701"/>
    <cellStyle name="Comma 3 4 2 5 2 7" xfId="22702"/>
    <cellStyle name="Comma 3 4 2 5 2 8" xfId="42198"/>
    <cellStyle name="Comma 3 4 2 5 3" xfId="22703"/>
    <cellStyle name="Comma 3 4 2 5 3 2" xfId="22704"/>
    <cellStyle name="Comma 3 4 2 5 3 2 2" xfId="22705"/>
    <cellStyle name="Comma 3 4 2 5 3 2 2 2" xfId="22706"/>
    <cellStyle name="Comma 3 4 2 5 3 2 3" xfId="22707"/>
    <cellStyle name="Comma 3 4 2 5 3 2 4" xfId="22708"/>
    <cellStyle name="Comma 3 4 2 5 3 2 5" xfId="22709"/>
    <cellStyle name="Comma 3 4 2 5 3 2 6" xfId="42199"/>
    <cellStyle name="Comma 3 4 2 5 3 3" xfId="22710"/>
    <cellStyle name="Comma 3 4 2 5 3 3 2" xfId="22711"/>
    <cellStyle name="Comma 3 4 2 5 3 4" xfId="22712"/>
    <cellStyle name="Comma 3 4 2 5 3 5" xfId="22713"/>
    <cellStyle name="Comma 3 4 2 5 3 6" xfId="22714"/>
    <cellStyle name="Comma 3 4 2 5 3 7" xfId="42200"/>
    <cellStyle name="Comma 3 4 2 5 4" xfId="22715"/>
    <cellStyle name="Comma 3 4 2 5 4 2" xfId="22716"/>
    <cellStyle name="Comma 3 4 2 5 4 2 2" xfId="22717"/>
    <cellStyle name="Comma 3 4 2 5 4 3" xfId="22718"/>
    <cellStyle name="Comma 3 4 2 5 4 4" xfId="22719"/>
    <cellStyle name="Comma 3 4 2 5 4 5" xfId="22720"/>
    <cellStyle name="Comma 3 4 2 5 4 6" xfId="42201"/>
    <cellStyle name="Comma 3 4 2 5 5" xfId="22721"/>
    <cellStyle name="Comma 3 4 2 5 5 2" xfId="22722"/>
    <cellStyle name="Comma 3 4 2 5 6" xfId="22723"/>
    <cellStyle name="Comma 3 4 2 5 7" xfId="22724"/>
    <cellStyle name="Comma 3 4 2 5 8" xfId="22725"/>
    <cellStyle name="Comma 3 4 2 5 9" xfId="22726"/>
    <cellStyle name="Comma 3 4 2 6" xfId="22727"/>
    <cellStyle name="Comma 3 4 2 6 2" xfId="22728"/>
    <cellStyle name="Comma 3 4 2 6 2 2" xfId="22729"/>
    <cellStyle name="Comma 3 4 2 6 2 2 2" xfId="22730"/>
    <cellStyle name="Comma 3 4 2 6 2 2 2 2" xfId="22731"/>
    <cellStyle name="Comma 3 4 2 6 2 2 3" xfId="22732"/>
    <cellStyle name="Comma 3 4 2 6 2 2 4" xfId="22733"/>
    <cellStyle name="Comma 3 4 2 6 2 2 5" xfId="22734"/>
    <cellStyle name="Comma 3 4 2 6 2 2 6" xfId="42202"/>
    <cellStyle name="Comma 3 4 2 6 2 3" xfId="22735"/>
    <cellStyle name="Comma 3 4 2 6 2 3 2" xfId="22736"/>
    <cellStyle name="Comma 3 4 2 6 2 4" xfId="22737"/>
    <cellStyle name="Comma 3 4 2 6 2 5" xfId="22738"/>
    <cellStyle name="Comma 3 4 2 6 2 6" xfId="22739"/>
    <cellStyle name="Comma 3 4 2 6 2 7" xfId="42203"/>
    <cellStyle name="Comma 3 4 2 6 3" xfId="22740"/>
    <cellStyle name="Comma 3 4 2 6 3 2" xfId="22741"/>
    <cellStyle name="Comma 3 4 2 6 3 2 2" xfId="22742"/>
    <cellStyle name="Comma 3 4 2 6 3 3" xfId="22743"/>
    <cellStyle name="Comma 3 4 2 6 3 4" xfId="22744"/>
    <cellStyle name="Comma 3 4 2 6 3 5" xfId="22745"/>
    <cellStyle name="Comma 3 4 2 6 3 6" xfId="42204"/>
    <cellStyle name="Comma 3 4 2 6 4" xfId="22746"/>
    <cellStyle name="Comma 3 4 2 6 4 2" xfId="22747"/>
    <cellStyle name="Comma 3 4 2 6 5" xfId="22748"/>
    <cellStyle name="Comma 3 4 2 6 6" xfId="22749"/>
    <cellStyle name="Comma 3 4 2 6 7" xfId="22750"/>
    <cellStyle name="Comma 3 4 2 6 8" xfId="42205"/>
    <cellStyle name="Comma 3 4 2 7" xfId="22751"/>
    <cellStyle name="Comma 3 4 2 7 2" xfId="22752"/>
    <cellStyle name="Comma 3 4 2 7 2 2" xfId="22753"/>
    <cellStyle name="Comma 3 4 2 7 2 2 2" xfId="22754"/>
    <cellStyle name="Comma 3 4 2 7 2 2 2 2" xfId="22755"/>
    <cellStyle name="Comma 3 4 2 7 2 2 3" xfId="22756"/>
    <cellStyle name="Comma 3 4 2 7 2 2 4" xfId="22757"/>
    <cellStyle name="Comma 3 4 2 7 2 2 5" xfId="22758"/>
    <cellStyle name="Comma 3 4 2 7 2 2 6" xfId="42206"/>
    <cellStyle name="Comma 3 4 2 7 2 3" xfId="22759"/>
    <cellStyle name="Comma 3 4 2 7 2 3 2" xfId="22760"/>
    <cellStyle name="Comma 3 4 2 7 2 4" xfId="22761"/>
    <cellStyle name="Comma 3 4 2 7 2 5" xfId="22762"/>
    <cellStyle name="Comma 3 4 2 7 2 6" xfId="22763"/>
    <cellStyle name="Comma 3 4 2 7 2 7" xfId="42207"/>
    <cellStyle name="Comma 3 4 2 7 3" xfId="22764"/>
    <cellStyle name="Comma 3 4 2 7 3 2" xfId="22765"/>
    <cellStyle name="Comma 3 4 2 7 3 2 2" xfId="22766"/>
    <cellStyle name="Comma 3 4 2 7 3 3" xfId="22767"/>
    <cellStyle name="Comma 3 4 2 7 3 4" xfId="22768"/>
    <cellStyle name="Comma 3 4 2 7 3 5" xfId="22769"/>
    <cellStyle name="Comma 3 4 2 7 3 6" xfId="42208"/>
    <cellStyle name="Comma 3 4 2 7 4" xfId="22770"/>
    <cellStyle name="Comma 3 4 2 7 4 2" xfId="22771"/>
    <cellStyle name="Comma 3 4 2 7 5" xfId="22772"/>
    <cellStyle name="Comma 3 4 2 7 6" xfId="22773"/>
    <cellStyle name="Comma 3 4 2 7 7" xfId="22774"/>
    <cellStyle name="Comma 3 4 2 7 8" xfId="42209"/>
    <cellStyle name="Comma 3 4 2 8" xfId="22775"/>
    <cellStyle name="Comma 3 4 2 8 2" xfId="22776"/>
    <cellStyle name="Comma 3 4 2 8 2 2" xfId="22777"/>
    <cellStyle name="Comma 3 4 2 8 2 2 2" xfId="22778"/>
    <cellStyle name="Comma 3 4 2 8 2 3" xfId="22779"/>
    <cellStyle name="Comma 3 4 2 8 2 4" xfId="22780"/>
    <cellStyle name="Comma 3 4 2 8 2 5" xfId="22781"/>
    <cellStyle name="Comma 3 4 2 8 2 6" xfId="42210"/>
    <cellStyle name="Comma 3 4 2 8 3" xfId="22782"/>
    <cellStyle name="Comma 3 4 2 8 3 2" xfId="22783"/>
    <cellStyle name="Comma 3 4 2 8 4" xfId="22784"/>
    <cellStyle name="Comma 3 4 2 8 5" xfId="22785"/>
    <cellStyle name="Comma 3 4 2 8 6" xfId="22786"/>
    <cellStyle name="Comma 3 4 2 8 7" xfId="42211"/>
    <cellStyle name="Comma 3 4 2 9" xfId="22787"/>
    <cellStyle name="Comma 3 4 2 9 2" xfId="22788"/>
    <cellStyle name="Comma 3 4 2 9 2 2" xfId="22789"/>
    <cellStyle name="Comma 3 4 2 9 2 2 2" xfId="22790"/>
    <cellStyle name="Comma 3 4 2 9 2 3" xfId="22791"/>
    <cellStyle name="Comma 3 4 2 9 2 4" xfId="22792"/>
    <cellStyle name="Comma 3 4 2 9 2 5" xfId="22793"/>
    <cellStyle name="Comma 3 4 2 9 2 6" xfId="42212"/>
    <cellStyle name="Comma 3 4 2 9 3" xfId="22794"/>
    <cellStyle name="Comma 3 4 2 9 3 2" xfId="22795"/>
    <cellStyle name="Comma 3 4 2 9 4" xfId="22796"/>
    <cellStyle name="Comma 3 4 2 9 5" xfId="22797"/>
    <cellStyle name="Comma 3 4 2 9 6" xfId="22798"/>
    <cellStyle name="Comma 3 4 2 9 7" xfId="42213"/>
    <cellStyle name="Comma 3 4 20" xfId="22799"/>
    <cellStyle name="Comma 3 4 3" xfId="22800"/>
    <cellStyle name="Comma 3 4 3 10" xfId="22801"/>
    <cellStyle name="Comma 3 4 3 10 2" xfId="22802"/>
    <cellStyle name="Comma 3 4 3 10 2 2" xfId="22803"/>
    <cellStyle name="Comma 3 4 3 10 2 2 2" xfId="22804"/>
    <cellStyle name="Comma 3 4 3 10 2 3" xfId="22805"/>
    <cellStyle name="Comma 3 4 3 10 2 4" xfId="22806"/>
    <cellStyle name="Comma 3 4 3 10 2 5" xfId="22807"/>
    <cellStyle name="Comma 3 4 3 10 2 6" xfId="42214"/>
    <cellStyle name="Comma 3 4 3 10 3" xfId="22808"/>
    <cellStyle name="Comma 3 4 3 10 3 2" xfId="22809"/>
    <cellStyle name="Comma 3 4 3 10 4" xfId="22810"/>
    <cellStyle name="Comma 3 4 3 10 5" xfId="22811"/>
    <cellStyle name="Comma 3 4 3 10 6" xfId="22812"/>
    <cellStyle name="Comma 3 4 3 10 7" xfId="42215"/>
    <cellStyle name="Comma 3 4 3 11" xfId="22813"/>
    <cellStyle name="Comma 3 4 3 11 2" xfId="22814"/>
    <cellStyle name="Comma 3 4 3 11 2 2" xfId="22815"/>
    <cellStyle name="Comma 3 4 3 11 3" xfId="22816"/>
    <cellStyle name="Comma 3 4 3 11 4" xfId="22817"/>
    <cellStyle name="Comma 3 4 3 11 5" xfId="22818"/>
    <cellStyle name="Comma 3 4 3 11 6" xfId="42216"/>
    <cellStyle name="Comma 3 4 3 12" xfId="22819"/>
    <cellStyle name="Comma 3 4 3 12 2" xfId="22820"/>
    <cellStyle name="Comma 3 4 3 12 2 2" xfId="22821"/>
    <cellStyle name="Comma 3 4 3 12 3" xfId="22822"/>
    <cellStyle name="Comma 3 4 3 12 4" xfId="22823"/>
    <cellStyle name="Comma 3 4 3 12 5" xfId="22824"/>
    <cellStyle name="Comma 3 4 3 12 6" xfId="42217"/>
    <cellStyle name="Comma 3 4 3 13" xfId="22825"/>
    <cellStyle name="Comma 3 4 3 13 2" xfId="22826"/>
    <cellStyle name="Comma 3 4 3 13 2 2" xfId="22827"/>
    <cellStyle name="Comma 3 4 3 13 3" xfId="22828"/>
    <cellStyle name="Comma 3 4 3 13 4" xfId="22829"/>
    <cellStyle name="Comma 3 4 3 13 5" xfId="22830"/>
    <cellStyle name="Comma 3 4 3 13 6" xfId="42218"/>
    <cellStyle name="Comma 3 4 3 14" xfId="22831"/>
    <cellStyle name="Comma 3 4 3 14 2" xfId="22832"/>
    <cellStyle name="Comma 3 4 3 15" xfId="22833"/>
    <cellStyle name="Comma 3 4 3 15 2" xfId="22834"/>
    <cellStyle name="Comma 3 4 3 16" xfId="22835"/>
    <cellStyle name="Comma 3 4 3 17" xfId="22836"/>
    <cellStyle name="Comma 3 4 3 18" xfId="22837"/>
    <cellStyle name="Comma 3 4 3 19" xfId="22838"/>
    <cellStyle name="Comma 3 4 3 2" xfId="22839"/>
    <cellStyle name="Comma 3 4 3 2 10" xfId="22840"/>
    <cellStyle name="Comma 3 4 3 2 11" xfId="22841"/>
    <cellStyle name="Comma 3 4 3 2 12" xfId="22842"/>
    <cellStyle name="Comma 3 4 3 2 2" xfId="22843"/>
    <cellStyle name="Comma 3 4 3 2 2 10" xfId="22844"/>
    <cellStyle name="Comma 3 4 3 2 2 11" xfId="22845"/>
    <cellStyle name="Comma 3 4 3 2 2 2" xfId="22846"/>
    <cellStyle name="Comma 3 4 3 2 2 2 10" xfId="22847"/>
    <cellStyle name="Comma 3 4 3 2 2 2 2" xfId="22848"/>
    <cellStyle name="Comma 3 4 3 2 2 2 2 2" xfId="22849"/>
    <cellStyle name="Comma 3 4 3 2 2 2 2 2 2" xfId="22850"/>
    <cellStyle name="Comma 3 4 3 2 2 2 2 2 2 2" xfId="22851"/>
    <cellStyle name="Comma 3 4 3 2 2 2 2 2 2 2 2" xfId="22852"/>
    <cellStyle name="Comma 3 4 3 2 2 2 2 2 2 3" xfId="22853"/>
    <cellStyle name="Comma 3 4 3 2 2 2 2 2 2 4" xfId="22854"/>
    <cellStyle name="Comma 3 4 3 2 2 2 2 2 2 5" xfId="22855"/>
    <cellStyle name="Comma 3 4 3 2 2 2 2 2 2 6" xfId="42219"/>
    <cellStyle name="Comma 3 4 3 2 2 2 2 2 3" xfId="22856"/>
    <cellStyle name="Comma 3 4 3 2 2 2 2 2 3 2" xfId="22857"/>
    <cellStyle name="Comma 3 4 3 2 2 2 2 2 4" xfId="22858"/>
    <cellStyle name="Comma 3 4 3 2 2 2 2 2 5" xfId="22859"/>
    <cellStyle name="Comma 3 4 3 2 2 2 2 2 6" xfId="22860"/>
    <cellStyle name="Comma 3 4 3 2 2 2 2 2 7" xfId="42220"/>
    <cellStyle name="Comma 3 4 3 2 2 2 2 3" xfId="22861"/>
    <cellStyle name="Comma 3 4 3 2 2 2 2 3 2" xfId="22862"/>
    <cellStyle name="Comma 3 4 3 2 2 2 2 3 2 2" xfId="22863"/>
    <cellStyle name="Comma 3 4 3 2 2 2 2 3 3" xfId="22864"/>
    <cellStyle name="Comma 3 4 3 2 2 2 2 3 4" xfId="22865"/>
    <cellStyle name="Comma 3 4 3 2 2 2 2 3 5" xfId="22866"/>
    <cellStyle name="Comma 3 4 3 2 2 2 2 3 6" xfId="42221"/>
    <cellStyle name="Comma 3 4 3 2 2 2 2 4" xfId="22867"/>
    <cellStyle name="Comma 3 4 3 2 2 2 2 4 2" xfId="22868"/>
    <cellStyle name="Comma 3 4 3 2 2 2 2 5" xfId="22869"/>
    <cellStyle name="Comma 3 4 3 2 2 2 2 6" xfId="22870"/>
    <cellStyle name="Comma 3 4 3 2 2 2 2 7" xfId="22871"/>
    <cellStyle name="Comma 3 4 3 2 2 2 2 8" xfId="42222"/>
    <cellStyle name="Comma 3 4 3 2 2 2 3" xfId="22872"/>
    <cellStyle name="Comma 3 4 3 2 2 2 3 2" xfId="22873"/>
    <cellStyle name="Comma 3 4 3 2 2 2 3 2 2" xfId="22874"/>
    <cellStyle name="Comma 3 4 3 2 2 2 3 2 2 2" xfId="22875"/>
    <cellStyle name="Comma 3 4 3 2 2 2 3 2 3" xfId="22876"/>
    <cellStyle name="Comma 3 4 3 2 2 2 3 2 4" xfId="22877"/>
    <cellStyle name="Comma 3 4 3 2 2 2 3 2 5" xfId="22878"/>
    <cellStyle name="Comma 3 4 3 2 2 2 3 2 6" xfId="42223"/>
    <cellStyle name="Comma 3 4 3 2 2 2 3 3" xfId="22879"/>
    <cellStyle name="Comma 3 4 3 2 2 2 3 3 2" xfId="22880"/>
    <cellStyle name="Comma 3 4 3 2 2 2 3 4" xfId="22881"/>
    <cellStyle name="Comma 3 4 3 2 2 2 3 5" xfId="22882"/>
    <cellStyle name="Comma 3 4 3 2 2 2 3 6" xfId="22883"/>
    <cellStyle name="Comma 3 4 3 2 2 2 3 7" xfId="42224"/>
    <cellStyle name="Comma 3 4 3 2 2 2 4" xfId="22884"/>
    <cellStyle name="Comma 3 4 3 2 2 2 4 2" xfId="22885"/>
    <cellStyle name="Comma 3 4 3 2 2 2 4 2 2" xfId="22886"/>
    <cellStyle name="Comma 3 4 3 2 2 2 4 3" xfId="22887"/>
    <cellStyle name="Comma 3 4 3 2 2 2 4 4" xfId="22888"/>
    <cellStyle name="Comma 3 4 3 2 2 2 4 5" xfId="22889"/>
    <cellStyle name="Comma 3 4 3 2 2 2 4 6" xfId="42225"/>
    <cellStyle name="Comma 3 4 3 2 2 2 5" xfId="22890"/>
    <cellStyle name="Comma 3 4 3 2 2 2 5 2" xfId="22891"/>
    <cellStyle name="Comma 3 4 3 2 2 2 6" xfId="22892"/>
    <cellStyle name="Comma 3 4 3 2 2 2 6 2" xfId="22893"/>
    <cellStyle name="Comma 3 4 3 2 2 2 7" xfId="22894"/>
    <cellStyle name="Comma 3 4 3 2 2 2 8" xfId="22895"/>
    <cellStyle name="Comma 3 4 3 2 2 2 9" xfId="22896"/>
    <cellStyle name="Comma 3 4 3 2 2 3" xfId="22897"/>
    <cellStyle name="Comma 3 4 3 2 2 3 2" xfId="22898"/>
    <cellStyle name="Comma 3 4 3 2 2 3 2 2" xfId="22899"/>
    <cellStyle name="Comma 3 4 3 2 2 3 2 2 2" xfId="22900"/>
    <cellStyle name="Comma 3 4 3 2 2 3 2 2 2 2" xfId="22901"/>
    <cellStyle name="Comma 3 4 3 2 2 3 2 2 3" xfId="22902"/>
    <cellStyle name="Comma 3 4 3 2 2 3 2 2 4" xfId="22903"/>
    <cellStyle name="Comma 3 4 3 2 2 3 2 2 5" xfId="22904"/>
    <cellStyle name="Comma 3 4 3 2 2 3 2 2 6" xfId="42226"/>
    <cellStyle name="Comma 3 4 3 2 2 3 2 3" xfId="22905"/>
    <cellStyle name="Comma 3 4 3 2 2 3 2 3 2" xfId="22906"/>
    <cellStyle name="Comma 3 4 3 2 2 3 2 4" xfId="22907"/>
    <cellStyle name="Comma 3 4 3 2 2 3 2 5" xfId="22908"/>
    <cellStyle name="Comma 3 4 3 2 2 3 2 6" xfId="22909"/>
    <cellStyle name="Comma 3 4 3 2 2 3 2 7" xfId="42227"/>
    <cellStyle name="Comma 3 4 3 2 2 3 3" xfId="22910"/>
    <cellStyle name="Comma 3 4 3 2 2 3 3 2" xfId="22911"/>
    <cellStyle name="Comma 3 4 3 2 2 3 3 2 2" xfId="22912"/>
    <cellStyle name="Comma 3 4 3 2 2 3 3 3" xfId="22913"/>
    <cellStyle name="Comma 3 4 3 2 2 3 3 4" xfId="22914"/>
    <cellStyle name="Comma 3 4 3 2 2 3 3 5" xfId="22915"/>
    <cellStyle name="Comma 3 4 3 2 2 3 3 6" xfId="42228"/>
    <cellStyle name="Comma 3 4 3 2 2 3 4" xfId="22916"/>
    <cellStyle name="Comma 3 4 3 2 2 3 4 2" xfId="22917"/>
    <cellStyle name="Comma 3 4 3 2 2 3 5" xfId="22918"/>
    <cellStyle name="Comma 3 4 3 2 2 3 6" xfId="22919"/>
    <cellStyle name="Comma 3 4 3 2 2 3 7" xfId="22920"/>
    <cellStyle name="Comma 3 4 3 2 2 3 8" xfId="42229"/>
    <cellStyle name="Comma 3 4 3 2 2 4" xfId="22921"/>
    <cellStyle name="Comma 3 4 3 2 2 4 2" xfId="22922"/>
    <cellStyle name="Comma 3 4 3 2 2 4 2 2" xfId="22923"/>
    <cellStyle name="Comma 3 4 3 2 2 4 2 2 2" xfId="22924"/>
    <cellStyle name="Comma 3 4 3 2 2 4 2 3" xfId="22925"/>
    <cellStyle name="Comma 3 4 3 2 2 4 2 4" xfId="22926"/>
    <cellStyle name="Comma 3 4 3 2 2 4 2 5" xfId="22927"/>
    <cellStyle name="Comma 3 4 3 2 2 4 2 6" xfId="42230"/>
    <cellStyle name="Comma 3 4 3 2 2 4 3" xfId="22928"/>
    <cellStyle name="Comma 3 4 3 2 2 4 3 2" xfId="22929"/>
    <cellStyle name="Comma 3 4 3 2 2 4 4" xfId="22930"/>
    <cellStyle name="Comma 3 4 3 2 2 4 5" xfId="22931"/>
    <cellStyle name="Comma 3 4 3 2 2 4 6" xfId="22932"/>
    <cellStyle name="Comma 3 4 3 2 2 4 7" xfId="42231"/>
    <cellStyle name="Comma 3 4 3 2 2 5" xfId="22933"/>
    <cellStyle name="Comma 3 4 3 2 2 5 2" xfId="22934"/>
    <cellStyle name="Comma 3 4 3 2 2 5 2 2" xfId="22935"/>
    <cellStyle name="Comma 3 4 3 2 2 5 3" xfId="22936"/>
    <cellStyle name="Comma 3 4 3 2 2 5 4" xfId="22937"/>
    <cellStyle name="Comma 3 4 3 2 2 5 5" xfId="22938"/>
    <cellStyle name="Comma 3 4 3 2 2 5 6" xfId="42232"/>
    <cellStyle name="Comma 3 4 3 2 2 6" xfId="22939"/>
    <cellStyle name="Comma 3 4 3 2 2 6 2" xfId="22940"/>
    <cellStyle name="Comma 3 4 3 2 2 7" xfId="22941"/>
    <cellStyle name="Comma 3 4 3 2 2 7 2" xfId="22942"/>
    <cellStyle name="Comma 3 4 3 2 2 8" xfId="22943"/>
    <cellStyle name="Comma 3 4 3 2 2 9" xfId="22944"/>
    <cellStyle name="Comma 3 4 3 2 3" xfId="22945"/>
    <cellStyle name="Comma 3 4 3 2 3 10" xfId="22946"/>
    <cellStyle name="Comma 3 4 3 2 3 2" xfId="22947"/>
    <cellStyle name="Comma 3 4 3 2 3 2 2" xfId="22948"/>
    <cellStyle name="Comma 3 4 3 2 3 2 2 2" xfId="22949"/>
    <cellStyle name="Comma 3 4 3 2 3 2 2 2 2" xfId="22950"/>
    <cellStyle name="Comma 3 4 3 2 3 2 2 2 2 2" xfId="22951"/>
    <cellStyle name="Comma 3 4 3 2 3 2 2 2 3" xfId="22952"/>
    <cellStyle name="Comma 3 4 3 2 3 2 2 2 4" xfId="22953"/>
    <cellStyle name="Comma 3 4 3 2 3 2 2 2 5" xfId="22954"/>
    <cellStyle name="Comma 3 4 3 2 3 2 2 2 6" xfId="42233"/>
    <cellStyle name="Comma 3 4 3 2 3 2 2 3" xfId="22955"/>
    <cellStyle name="Comma 3 4 3 2 3 2 2 3 2" xfId="22956"/>
    <cellStyle name="Comma 3 4 3 2 3 2 2 4" xfId="22957"/>
    <cellStyle name="Comma 3 4 3 2 3 2 2 5" xfId="22958"/>
    <cellStyle name="Comma 3 4 3 2 3 2 2 6" xfId="22959"/>
    <cellStyle name="Comma 3 4 3 2 3 2 2 7" xfId="42234"/>
    <cellStyle name="Comma 3 4 3 2 3 2 3" xfId="22960"/>
    <cellStyle name="Comma 3 4 3 2 3 2 3 2" xfId="22961"/>
    <cellStyle name="Comma 3 4 3 2 3 2 3 2 2" xfId="22962"/>
    <cellStyle name="Comma 3 4 3 2 3 2 3 3" xfId="22963"/>
    <cellStyle name="Comma 3 4 3 2 3 2 3 4" xfId="22964"/>
    <cellStyle name="Comma 3 4 3 2 3 2 3 5" xfId="22965"/>
    <cellStyle name="Comma 3 4 3 2 3 2 3 6" xfId="42235"/>
    <cellStyle name="Comma 3 4 3 2 3 2 4" xfId="22966"/>
    <cellStyle name="Comma 3 4 3 2 3 2 4 2" xfId="22967"/>
    <cellStyle name="Comma 3 4 3 2 3 2 5" xfId="22968"/>
    <cellStyle name="Comma 3 4 3 2 3 2 6" xfId="22969"/>
    <cellStyle name="Comma 3 4 3 2 3 2 7" xfId="22970"/>
    <cellStyle name="Comma 3 4 3 2 3 2 8" xfId="42236"/>
    <cellStyle name="Comma 3 4 3 2 3 3" xfId="22971"/>
    <cellStyle name="Comma 3 4 3 2 3 3 2" xfId="22972"/>
    <cellStyle name="Comma 3 4 3 2 3 3 2 2" xfId="22973"/>
    <cellStyle name="Comma 3 4 3 2 3 3 2 2 2" xfId="22974"/>
    <cellStyle name="Comma 3 4 3 2 3 3 2 3" xfId="22975"/>
    <cellStyle name="Comma 3 4 3 2 3 3 2 4" xfId="22976"/>
    <cellStyle name="Comma 3 4 3 2 3 3 2 5" xfId="22977"/>
    <cellStyle name="Comma 3 4 3 2 3 3 2 6" xfId="42237"/>
    <cellStyle name="Comma 3 4 3 2 3 3 3" xfId="22978"/>
    <cellStyle name="Comma 3 4 3 2 3 3 3 2" xfId="22979"/>
    <cellStyle name="Comma 3 4 3 2 3 3 4" xfId="22980"/>
    <cellStyle name="Comma 3 4 3 2 3 3 5" xfId="22981"/>
    <cellStyle name="Comma 3 4 3 2 3 3 6" xfId="22982"/>
    <cellStyle name="Comma 3 4 3 2 3 3 7" xfId="42238"/>
    <cellStyle name="Comma 3 4 3 2 3 4" xfId="22983"/>
    <cellStyle name="Comma 3 4 3 2 3 4 2" xfId="22984"/>
    <cellStyle name="Comma 3 4 3 2 3 4 2 2" xfId="22985"/>
    <cellStyle name="Comma 3 4 3 2 3 4 3" xfId="22986"/>
    <cellStyle name="Comma 3 4 3 2 3 4 4" xfId="22987"/>
    <cellStyle name="Comma 3 4 3 2 3 4 5" xfId="22988"/>
    <cellStyle name="Comma 3 4 3 2 3 4 6" xfId="42239"/>
    <cellStyle name="Comma 3 4 3 2 3 5" xfId="22989"/>
    <cellStyle name="Comma 3 4 3 2 3 5 2" xfId="22990"/>
    <cellStyle name="Comma 3 4 3 2 3 6" xfId="22991"/>
    <cellStyle name="Comma 3 4 3 2 3 6 2" xfId="22992"/>
    <cellStyle name="Comma 3 4 3 2 3 7" xfId="22993"/>
    <cellStyle name="Comma 3 4 3 2 3 8" xfId="22994"/>
    <cellStyle name="Comma 3 4 3 2 3 9" xfId="22995"/>
    <cellStyle name="Comma 3 4 3 2 4" xfId="22996"/>
    <cellStyle name="Comma 3 4 3 2 4 2" xfId="22997"/>
    <cellStyle name="Comma 3 4 3 2 4 2 2" xfId="22998"/>
    <cellStyle name="Comma 3 4 3 2 4 2 2 2" xfId="22999"/>
    <cellStyle name="Comma 3 4 3 2 4 2 2 2 2" xfId="23000"/>
    <cellStyle name="Comma 3 4 3 2 4 2 2 3" xfId="23001"/>
    <cellStyle name="Comma 3 4 3 2 4 2 2 4" xfId="23002"/>
    <cellStyle name="Comma 3 4 3 2 4 2 2 5" xfId="23003"/>
    <cellStyle name="Comma 3 4 3 2 4 2 2 6" xfId="42240"/>
    <cellStyle name="Comma 3 4 3 2 4 2 3" xfId="23004"/>
    <cellStyle name="Comma 3 4 3 2 4 2 3 2" xfId="23005"/>
    <cellStyle name="Comma 3 4 3 2 4 2 4" xfId="23006"/>
    <cellStyle name="Comma 3 4 3 2 4 2 5" xfId="23007"/>
    <cellStyle name="Comma 3 4 3 2 4 2 6" xfId="23008"/>
    <cellStyle name="Comma 3 4 3 2 4 2 7" xfId="42241"/>
    <cellStyle name="Comma 3 4 3 2 4 3" xfId="23009"/>
    <cellStyle name="Comma 3 4 3 2 4 3 2" xfId="23010"/>
    <cellStyle name="Comma 3 4 3 2 4 3 2 2" xfId="23011"/>
    <cellStyle name="Comma 3 4 3 2 4 3 3" xfId="23012"/>
    <cellStyle name="Comma 3 4 3 2 4 3 4" xfId="23013"/>
    <cellStyle name="Comma 3 4 3 2 4 3 5" xfId="23014"/>
    <cellStyle name="Comma 3 4 3 2 4 3 6" xfId="42242"/>
    <cellStyle name="Comma 3 4 3 2 4 4" xfId="23015"/>
    <cellStyle name="Comma 3 4 3 2 4 4 2" xfId="23016"/>
    <cellStyle name="Comma 3 4 3 2 4 5" xfId="23017"/>
    <cellStyle name="Comma 3 4 3 2 4 6" xfId="23018"/>
    <cellStyle name="Comma 3 4 3 2 4 7" xfId="23019"/>
    <cellStyle name="Comma 3 4 3 2 4 8" xfId="42243"/>
    <cellStyle name="Comma 3 4 3 2 5" xfId="23020"/>
    <cellStyle name="Comma 3 4 3 2 5 2" xfId="23021"/>
    <cellStyle name="Comma 3 4 3 2 5 2 2" xfId="23022"/>
    <cellStyle name="Comma 3 4 3 2 5 2 2 2" xfId="23023"/>
    <cellStyle name="Comma 3 4 3 2 5 2 3" xfId="23024"/>
    <cellStyle name="Comma 3 4 3 2 5 2 4" xfId="23025"/>
    <cellStyle name="Comma 3 4 3 2 5 2 5" xfId="23026"/>
    <cellStyle name="Comma 3 4 3 2 5 2 6" xfId="42244"/>
    <cellStyle name="Comma 3 4 3 2 5 3" xfId="23027"/>
    <cellStyle name="Comma 3 4 3 2 5 3 2" xfId="23028"/>
    <cellStyle name="Comma 3 4 3 2 5 4" xfId="23029"/>
    <cellStyle name="Comma 3 4 3 2 5 5" xfId="23030"/>
    <cellStyle name="Comma 3 4 3 2 5 6" xfId="23031"/>
    <cellStyle name="Comma 3 4 3 2 5 7" xfId="42245"/>
    <cellStyle name="Comma 3 4 3 2 6" xfId="23032"/>
    <cellStyle name="Comma 3 4 3 2 6 2" xfId="23033"/>
    <cellStyle name="Comma 3 4 3 2 6 2 2" xfId="23034"/>
    <cellStyle name="Comma 3 4 3 2 6 3" xfId="23035"/>
    <cellStyle name="Comma 3 4 3 2 6 4" xfId="23036"/>
    <cellStyle name="Comma 3 4 3 2 6 5" xfId="23037"/>
    <cellStyle name="Comma 3 4 3 2 6 6" xfId="42246"/>
    <cellStyle name="Comma 3 4 3 2 7" xfId="23038"/>
    <cellStyle name="Comma 3 4 3 2 7 2" xfId="23039"/>
    <cellStyle name="Comma 3 4 3 2 8" xfId="23040"/>
    <cellStyle name="Comma 3 4 3 2 8 2" xfId="23041"/>
    <cellStyle name="Comma 3 4 3 2 9" xfId="23042"/>
    <cellStyle name="Comma 3 4 3 3" xfId="23043"/>
    <cellStyle name="Comma 3 4 3 3 10" xfId="23044"/>
    <cellStyle name="Comma 3 4 3 3 11" xfId="23045"/>
    <cellStyle name="Comma 3 4 3 3 12" xfId="23046"/>
    <cellStyle name="Comma 3 4 3 3 13" xfId="23047"/>
    <cellStyle name="Comma 3 4 3 3 2" xfId="23048"/>
    <cellStyle name="Comma 3 4 3 3 2 10" xfId="23049"/>
    <cellStyle name="Comma 3 4 3 3 2 11" xfId="23050"/>
    <cellStyle name="Comma 3 4 3 3 2 2" xfId="23051"/>
    <cellStyle name="Comma 3 4 3 3 2 2 10" xfId="23052"/>
    <cellStyle name="Comma 3 4 3 3 2 2 2" xfId="23053"/>
    <cellStyle name="Comma 3 4 3 3 2 2 2 2" xfId="23054"/>
    <cellStyle name="Comma 3 4 3 3 2 2 2 2 2" xfId="23055"/>
    <cellStyle name="Comma 3 4 3 3 2 2 2 2 2 2" xfId="23056"/>
    <cellStyle name="Comma 3 4 3 3 2 2 2 2 2 2 2" xfId="23057"/>
    <cellStyle name="Comma 3 4 3 3 2 2 2 2 2 3" xfId="23058"/>
    <cellStyle name="Comma 3 4 3 3 2 2 2 2 2 4" xfId="23059"/>
    <cellStyle name="Comma 3 4 3 3 2 2 2 2 2 5" xfId="23060"/>
    <cellStyle name="Comma 3 4 3 3 2 2 2 2 2 6" xfId="42247"/>
    <cellStyle name="Comma 3 4 3 3 2 2 2 2 3" xfId="23061"/>
    <cellStyle name="Comma 3 4 3 3 2 2 2 2 3 2" xfId="23062"/>
    <cellStyle name="Comma 3 4 3 3 2 2 2 2 4" xfId="23063"/>
    <cellStyle name="Comma 3 4 3 3 2 2 2 2 5" xfId="23064"/>
    <cellStyle name="Comma 3 4 3 3 2 2 2 2 6" xfId="23065"/>
    <cellStyle name="Comma 3 4 3 3 2 2 2 2 7" xfId="42248"/>
    <cellStyle name="Comma 3 4 3 3 2 2 2 3" xfId="23066"/>
    <cellStyle name="Comma 3 4 3 3 2 2 2 3 2" xfId="23067"/>
    <cellStyle name="Comma 3 4 3 3 2 2 2 3 2 2" xfId="23068"/>
    <cellStyle name="Comma 3 4 3 3 2 2 2 3 3" xfId="23069"/>
    <cellStyle name="Comma 3 4 3 3 2 2 2 3 4" xfId="23070"/>
    <cellStyle name="Comma 3 4 3 3 2 2 2 3 5" xfId="23071"/>
    <cellStyle name="Comma 3 4 3 3 2 2 2 3 6" xfId="42249"/>
    <cellStyle name="Comma 3 4 3 3 2 2 2 4" xfId="23072"/>
    <cellStyle name="Comma 3 4 3 3 2 2 2 4 2" xfId="23073"/>
    <cellStyle name="Comma 3 4 3 3 2 2 2 5" xfId="23074"/>
    <cellStyle name="Comma 3 4 3 3 2 2 2 6" xfId="23075"/>
    <cellStyle name="Comma 3 4 3 3 2 2 2 7" xfId="23076"/>
    <cellStyle name="Comma 3 4 3 3 2 2 2 8" xfId="42250"/>
    <cellStyle name="Comma 3 4 3 3 2 2 3" xfId="23077"/>
    <cellStyle name="Comma 3 4 3 3 2 2 3 2" xfId="23078"/>
    <cellStyle name="Comma 3 4 3 3 2 2 3 2 2" xfId="23079"/>
    <cellStyle name="Comma 3 4 3 3 2 2 3 2 2 2" xfId="23080"/>
    <cellStyle name="Comma 3 4 3 3 2 2 3 2 3" xfId="23081"/>
    <cellStyle name="Comma 3 4 3 3 2 2 3 2 4" xfId="23082"/>
    <cellStyle name="Comma 3 4 3 3 2 2 3 2 5" xfId="23083"/>
    <cellStyle name="Comma 3 4 3 3 2 2 3 2 6" xfId="42251"/>
    <cellStyle name="Comma 3 4 3 3 2 2 3 3" xfId="23084"/>
    <cellStyle name="Comma 3 4 3 3 2 2 3 3 2" xfId="23085"/>
    <cellStyle name="Comma 3 4 3 3 2 2 3 4" xfId="23086"/>
    <cellStyle name="Comma 3 4 3 3 2 2 3 5" xfId="23087"/>
    <cellStyle name="Comma 3 4 3 3 2 2 3 6" xfId="23088"/>
    <cellStyle name="Comma 3 4 3 3 2 2 3 7" xfId="42252"/>
    <cellStyle name="Comma 3 4 3 3 2 2 4" xfId="23089"/>
    <cellStyle name="Comma 3 4 3 3 2 2 4 2" xfId="23090"/>
    <cellStyle name="Comma 3 4 3 3 2 2 4 2 2" xfId="23091"/>
    <cellStyle name="Comma 3 4 3 3 2 2 4 3" xfId="23092"/>
    <cellStyle name="Comma 3 4 3 3 2 2 4 4" xfId="23093"/>
    <cellStyle name="Comma 3 4 3 3 2 2 4 5" xfId="23094"/>
    <cellStyle name="Comma 3 4 3 3 2 2 4 6" xfId="42253"/>
    <cellStyle name="Comma 3 4 3 3 2 2 5" xfId="23095"/>
    <cellStyle name="Comma 3 4 3 3 2 2 5 2" xfId="23096"/>
    <cellStyle name="Comma 3 4 3 3 2 2 6" xfId="23097"/>
    <cellStyle name="Comma 3 4 3 3 2 2 6 2" xfId="23098"/>
    <cellStyle name="Comma 3 4 3 3 2 2 7" xfId="23099"/>
    <cellStyle name="Comma 3 4 3 3 2 2 8" xfId="23100"/>
    <cellStyle name="Comma 3 4 3 3 2 2 9" xfId="23101"/>
    <cellStyle name="Comma 3 4 3 3 2 3" xfId="23102"/>
    <cellStyle name="Comma 3 4 3 3 2 3 2" xfId="23103"/>
    <cellStyle name="Comma 3 4 3 3 2 3 2 2" xfId="23104"/>
    <cellStyle name="Comma 3 4 3 3 2 3 2 2 2" xfId="23105"/>
    <cellStyle name="Comma 3 4 3 3 2 3 2 2 2 2" xfId="23106"/>
    <cellStyle name="Comma 3 4 3 3 2 3 2 2 3" xfId="23107"/>
    <cellStyle name="Comma 3 4 3 3 2 3 2 2 4" xfId="23108"/>
    <cellStyle name="Comma 3 4 3 3 2 3 2 2 5" xfId="23109"/>
    <cellStyle name="Comma 3 4 3 3 2 3 2 2 6" xfId="42254"/>
    <cellStyle name="Comma 3 4 3 3 2 3 2 3" xfId="23110"/>
    <cellStyle name="Comma 3 4 3 3 2 3 2 3 2" xfId="23111"/>
    <cellStyle name="Comma 3 4 3 3 2 3 2 4" xfId="23112"/>
    <cellStyle name="Comma 3 4 3 3 2 3 2 5" xfId="23113"/>
    <cellStyle name="Comma 3 4 3 3 2 3 2 6" xfId="23114"/>
    <cellStyle name="Comma 3 4 3 3 2 3 2 7" xfId="42255"/>
    <cellStyle name="Comma 3 4 3 3 2 3 3" xfId="23115"/>
    <cellStyle name="Comma 3 4 3 3 2 3 3 2" xfId="23116"/>
    <cellStyle name="Comma 3 4 3 3 2 3 3 2 2" xfId="23117"/>
    <cellStyle name="Comma 3 4 3 3 2 3 3 3" xfId="23118"/>
    <cellStyle name="Comma 3 4 3 3 2 3 3 4" xfId="23119"/>
    <cellStyle name="Comma 3 4 3 3 2 3 3 5" xfId="23120"/>
    <cellStyle name="Comma 3 4 3 3 2 3 3 6" xfId="42256"/>
    <cellStyle name="Comma 3 4 3 3 2 3 4" xfId="23121"/>
    <cellStyle name="Comma 3 4 3 3 2 3 4 2" xfId="23122"/>
    <cellStyle name="Comma 3 4 3 3 2 3 5" xfId="23123"/>
    <cellStyle name="Comma 3 4 3 3 2 3 5 2" xfId="23124"/>
    <cellStyle name="Comma 3 4 3 3 2 3 6" xfId="23125"/>
    <cellStyle name="Comma 3 4 3 3 2 3 7" xfId="23126"/>
    <cellStyle name="Comma 3 4 3 3 2 3 8" xfId="23127"/>
    <cellStyle name="Comma 3 4 3 3 2 3 9" xfId="23128"/>
    <cellStyle name="Comma 3 4 3 3 2 4" xfId="23129"/>
    <cellStyle name="Comma 3 4 3 3 2 4 2" xfId="23130"/>
    <cellStyle name="Comma 3 4 3 3 2 4 2 2" xfId="23131"/>
    <cellStyle name="Comma 3 4 3 3 2 4 2 2 2" xfId="23132"/>
    <cellStyle name="Comma 3 4 3 3 2 4 2 3" xfId="23133"/>
    <cellStyle name="Comma 3 4 3 3 2 4 2 4" xfId="23134"/>
    <cellStyle name="Comma 3 4 3 3 2 4 2 5" xfId="23135"/>
    <cellStyle name="Comma 3 4 3 3 2 4 2 6" xfId="42257"/>
    <cellStyle name="Comma 3 4 3 3 2 4 3" xfId="23136"/>
    <cellStyle name="Comma 3 4 3 3 2 4 3 2" xfId="23137"/>
    <cellStyle name="Comma 3 4 3 3 2 4 4" xfId="23138"/>
    <cellStyle name="Comma 3 4 3 3 2 4 5" xfId="23139"/>
    <cellStyle name="Comma 3 4 3 3 2 4 6" xfId="23140"/>
    <cellStyle name="Comma 3 4 3 3 2 4 7" xfId="42258"/>
    <cellStyle name="Comma 3 4 3 3 2 5" xfId="23141"/>
    <cellStyle name="Comma 3 4 3 3 2 5 2" xfId="23142"/>
    <cellStyle name="Comma 3 4 3 3 2 5 2 2" xfId="23143"/>
    <cellStyle name="Comma 3 4 3 3 2 5 3" xfId="23144"/>
    <cellStyle name="Comma 3 4 3 3 2 5 4" xfId="23145"/>
    <cellStyle name="Comma 3 4 3 3 2 5 5" xfId="23146"/>
    <cellStyle name="Comma 3 4 3 3 2 5 6" xfId="42259"/>
    <cellStyle name="Comma 3 4 3 3 2 6" xfId="23147"/>
    <cellStyle name="Comma 3 4 3 3 2 6 2" xfId="23148"/>
    <cellStyle name="Comma 3 4 3 3 2 7" xfId="23149"/>
    <cellStyle name="Comma 3 4 3 3 2 7 2" xfId="23150"/>
    <cellStyle name="Comma 3 4 3 3 2 8" xfId="23151"/>
    <cellStyle name="Comma 3 4 3 3 2 9" xfId="23152"/>
    <cellStyle name="Comma 3 4 3 3 3" xfId="23153"/>
    <cellStyle name="Comma 3 4 3 3 3 10" xfId="23154"/>
    <cellStyle name="Comma 3 4 3 3 3 11" xfId="23155"/>
    <cellStyle name="Comma 3 4 3 3 3 2" xfId="23156"/>
    <cellStyle name="Comma 3 4 3 3 3 2 10" xfId="23157"/>
    <cellStyle name="Comma 3 4 3 3 3 2 2" xfId="23158"/>
    <cellStyle name="Comma 3 4 3 3 3 2 2 2" xfId="23159"/>
    <cellStyle name="Comma 3 4 3 3 3 2 2 2 2" xfId="23160"/>
    <cellStyle name="Comma 3 4 3 3 3 2 2 2 2 2" xfId="23161"/>
    <cellStyle name="Comma 3 4 3 3 3 2 2 2 2 2 2" xfId="23162"/>
    <cellStyle name="Comma 3 4 3 3 3 2 2 2 2 3" xfId="23163"/>
    <cellStyle name="Comma 3 4 3 3 3 2 2 2 2 4" xfId="23164"/>
    <cellStyle name="Comma 3 4 3 3 3 2 2 2 2 5" xfId="23165"/>
    <cellStyle name="Comma 3 4 3 3 3 2 2 2 2 6" xfId="42260"/>
    <cellStyle name="Comma 3 4 3 3 3 2 2 2 3" xfId="23166"/>
    <cellStyle name="Comma 3 4 3 3 3 2 2 2 3 2" xfId="23167"/>
    <cellStyle name="Comma 3 4 3 3 3 2 2 2 4" xfId="23168"/>
    <cellStyle name="Comma 3 4 3 3 3 2 2 2 5" xfId="23169"/>
    <cellStyle name="Comma 3 4 3 3 3 2 2 2 6" xfId="23170"/>
    <cellStyle name="Comma 3 4 3 3 3 2 2 2 7" xfId="42261"/>
    <cellStyle name="Comma 3 4 3 3 3 2 2 3" xfId="23171"/>
    <cellStyle name="Comma 3 4 3 3 3 2 2 3 2" xfId="23172"/>
    <cellStyle name="Comma 3 4 3 3 3 2 2 3 2 2" xfId="23173"/>
    <cellStyle name="Comma 3 4 3 3 3 2 2 3 3" xfId="23174"/>
    <cellStyle name="Comma 3 4 3 3 3 2 2 3 4" xfId="23175"/>
    <cellStyle name="Comma 3 4 3 3 3 2 2 3 5" xfId="23176"/>
    <cellStyle name="Comma 3 4 3 3 3 2 2 3 6" xfId="42262"/>
    <cellStyle name="Comma 3 4 3 3 3 2 2 4" xfId="23177"/>
    <cellStyle name="Comma 3 4 3 3 3 2 2 4 2" xfId="23178"/>
    <cellStyle name="Comma 3 4 3 3 3 2 2 5" xfId="23179"/>
    <cellStyle name="Comma 3 4 3 3 3 2 2 6" xfId="23180"/>
    <cellStyle name="Comma 3 4 3 3 3 2 2 7" xfId="23181"/>
    <cellStyle name="Comma 3 4 3 3 3 2 2 8" xfId="42263"/>
    <cellStyle name="Comma 3 4 3 3 3 2 3" xfId="23182"/>
    <cellStyle name="Comma 3 4 3 3 3 2 3 2" xfId="23183"/>
    <cellStyle name="Comma 3 4 3 3 3 2 3 2 2" xfId="23184"/>
    <cellStyle name="Comma 3 4 3 3 3 2 3 2 2 2" xfId="23185"/>
    <cellStyle name="Comma 3 4 3 3 3 2 3 2 2 2 2" xfId="23186"/>
    <cellStyle name="Comma 3 4 3 3 3 2 3 2 2 3" xfId="23187"/>
    <cellStyle name="Comma 3 4 3 3 3 2 3 2 2 4" xfId="23188"/>
    <cellStyle name="Comma 3 4 3 3 3 2 3 2 2 5" xfId="23189"/>
    <cellStyle name="Comma 3 4 3 3 3 2 3 2 2 6" xfId="42264"/>
    <cellStyle name="Comma 3 4 3 3 3 2 3 2 3" xfId="23190"/>
    <cellStyle name="Comma 3 4 3 3 3 2 3 2 3 2" xfId="23191"/>
    <cellStyle name="Comma 3 4 3 3 3 2 3 2 3 3" xfId="23192"/>
    <cellStyle name="Comma 3 4 3 3 3 2 3 2 4" xfId="23193"/>
    <cellStyle name="Comma 3 4 3 3 3 2 3 2 5" xfId="23194"/>
    <cellStyle name="Comma 3 4 3 3 3 2 3 2 6" xfId="23195"/>
    <cellStyle name="Comma 3 4 3 3 3 2 3 2 7" xfId="42265"/>
    <cellStyle name="Comma 3 4 3 3 3 2 3 3" xfId="23196"/>
    <cellStyle name="Comma 3 4 3 3 3 2 3 3 2" xfId="23197"/>
    <cellStyle name="Comma 3 4 3 3 3 2 3 3 2 2" xfId="23198"/>
    <cellStyle name="Comma 3 4 3 3 3 2 3 3 3" xfId="23199"/>
    <cellStyle name="Comma 3 4 3 3 3 2 3 3 4" xfId="23200"/>
    <cellStyle name="Comma 3 4 3 3 3 2 3 3 5" xfId="23201"/>
    <cellStyle name="Comma 3 4 3 3 3 2 3 3 6" xfId="42266"/>
    <cellStyle name="Comma 3 4 3 3 3 2 3 4" xfId="23202"/>
    <cellStyle name="Comma 3 4 3 3 3 2 3 4 2" xfId="23203"/>
    <cellStyle name="Comma 3 4 3 3 3 2 3 4 3" xfId="23204"/>
    <cellStyle name="Comma 3 4 3 3 3 2 3 5" xfId="23205"/>
    <cellStyle name="Comma 3 4 3 3 3 2 3 6" xfId="23206"/>
    <cellStyle name="Comma 3 4 3 3 3 2 3 7" xfId="23207"/>
    <cellStyle name="Comma 3 4 3 3 3 2 3 8" xfId="42267"/>
    <cellStyle name="Comma 3 4 3 3 3 2 4" xfId="23208"/>
    <cellStyle name="Comma 3 4 3 3 3 2 4 2" xfId="23209"/>
    <cellStyle name="Comma 3 4 3 3 3 2 4 2 2" xfId="23210"/>
    <cellStyle name="Comma 3 4 3 3 3 2 4 2 2 2" xfId="23211"/>
    <cellStyle name="Comma 3 4 3 3 3 2 4 2 3" xfId="23212"/>
    <cellStyle name="Comma 3 4 3 3 3 2 4 2 4" xfId="23213"/>
    <cellStyle name="Comma 3 4 3 3 3 2 4 2 5" xfId="23214"/>
    <cellStyle name="Comma 3 4 3 3 3 2 4 2 6" xfId="42268"/>
    <cellStyle name="Comma 3 4 3 3 3 2 4 3" xfId="23215"/>
    <cellStyle name="Comma 3 4 3 3 3 2 4 3 2" xfId="23216"/>
    <cellStyle name="Comma 3 4 3 3 3 2 4 3 3" xfId="23217"/>
    <cellStyle name="Comma 3 4 3 3 3 2 4 4" xfId="23218"/>
    <cellStyle name="Comma 3 4 3 3 3 2 4 5" xfId="23219"/>
    <cellStyle name="Comma 3 4 3 3 3 2 4 6" xfId="23220"/>
    <cellStyle name="Comma 3 4 3 3 3 2 4 7" xfId="42269"/>
    <cellStyle name="Comma 3 4 3 3 3 2 5" xfId="23221"/>
    <cellStyle name="Comma 3 4 3 3 3 2 5 2" xfId="23222"/>
    <cellStyle name="Comma 3 4 3 3 3 2 5 3" xfId="23223"/>
    <cellStyle name="Comma 3 4 3 3 3 2 6" xfId="23224"/>
    <cellStyle name="Comma 3 4 3 3 3 2 6 2" xfId="23225"/>
    <cellStyle name="Comma 3 4 3 3 3 2 7" xfId="23226"/>
    <cellStyle name="Comma 3 4 3 3 3 2 8" xfId="23227"/>
    <cellStyle name="Comma 3 4 3 3 3 2 9" xfId="23228"/>
    <cellStyle name="Comma 3 4 3 3 3 3" xfId="23229"/>
    <cellStyle name="Comma 3 4 3 3 3 3 2" xfId="23230"/>
    <cellStyle name="Comma 3 4 3 3 3 3 2 2" xfId="23231"/>
    <cellStyle name="Comma 3 4 3 3 3 3 2 2 2" xfId="23232"/>
    <cellStyle name="Comma 3 4 3 3 3 3 2 2 2 2" xfId="23233"/>
    <cellStyle name="Comma 3 4 3 3 3 3 2 2 3" xfId="23234"/>
    <cellStyle name="Comma 3 4 3 3 3 3 2 2 4" xfId="23235"/>
    <cellStyle name="Comma 3 4 3 3 3 3 2 2 5" xfId="23236"/>
    <cellStyle name="Comma 3 4 3 3 3 3 2 2 6" xfId="42270"/>
    <cellStyle name="Comma 3 4 3 3 3 3 2 3" xfId="23237"/>
    <cellStyle name="Comma 3 4 3 3 3 3 2 3 2" xfId="23238"/>
    <cellStyle name="Comma 3 4 3 3 3 3 2 4" xfId="23239"/>
    <cellStyle name="Comma 3 4 3 3 3 3 2 5" xfId="23240"/>
    <cellStyle name="Comma 3 4 3 3 3 3 2 6" xfId="23241"/>
    <cellStyle name="Comma 3 4 3 3 3 3 2 7" xfId="42271"/>
    <cellStyle name="Comma 3 4 3 3 3 3 3" xfId="23242"/>
    <cellStyle name="Comma 3 4 3 3 3 3 3 2" xfId="23243"/>
    <cellStyle name="Comma 3 4 3 3 3 3 3 2 2" xfId="23244"/>
    <cellStyle name="Comma 3 4 3 3 3 3 3 3" xfId="23245"/>
    <cellStyle name="Comma 3 4 3 3 3 3 3 4" xfId="23246"/>
    <cellStyle name="Comma 3 4 3 3 3 3 3 5" xfId="23247"/>
    <cellStyle name="Comma 3 4 3 3 3 3 3 6" xfId="42272"/>
    <cellStyle name="Comma 3 4 3 3 3 3 4" xfId="23248"/>
    <cellStyle name="Comma 3 4 3 3 3 3 4 2" xfId="23249"/>
    <cellStyle name="Comma 3 4 3 3 3 3 5" xfId="23250"/>
    <cellStyle name="Comma 3 4 3 3 3 3 5 2" xfId="23251"/>
    <cellStyle name="Comma 3 4 3 3 3 3 6" xfId="23252"/>
    <cellStyle name="Comma 3 4 3 3 3 3 7" xfId="23253"/>
    <cellStyle name="Comma 3 4 3 3 3 3 8" xfId="23254"/>
    <cellStyle name="Comma 3 4 3 3 3 3 9" xfId="23255"/>
    <cellStyle name="Comma 3 4 3 3 3 4" xfId="23256"/>
    <cellStyle name="Comma 3 4 3 3 3 4 2" xfId="23257"/>
    <cellStyle name="Comma 3 4 3 3 3 4 2 2" xfId="23258"/>
    <cellStyle name="Comma 3 4 3 3 3 4 2 2 2" xfId="23259"/>
    <cellStyle name="Comma 3 4 3 3 3 4 2 2 2 2" xfId="23260"/>
    <cellStyle name="Comma 3 4 3 3 3 4 2 2 3" xfId="23261"/>
    <cellStyle name="Comma 3 4 3 3 3 4 2 2 4" xfId="23262"/>
    <cellStyle name="Comma 3 4 3 3 3 4 2 2 5" xfId="23263"/>
    <cellStyle name="Comma 3 4 3 3 3 4 2 2 6" xfId="42273"/>
    <cellStyle name="Comma 3 4 3 3 3 4 2 3" xfId="23264"/>
    <cellStyle name="Comma 3 4 3 3 3 4 2 3 2" xfId="23265"/>
    <cellStyle name="Comma 3 4 3 3 3 4 2 3 3" xfId="23266"/>
    <cellStyle name="Comma 3 4 3 3 3 4 2 4" xfId="23267"/>
    <cellStyle name="Comma 3 4 3 3 3 4 2 5" xfId="23268"/>
    <cellStyle name="Comma 3 4 3 3 3 4 2 6" xfId="23269"/>
    <cellStyle name="Comma 3 4 3 3 3 4 2 7" xfId="42274"/>
    <cellStyle name="Comma 3 4 3 3 3 4 3" xfId="23270"/>
    <cellStyle name="Comma 3 4 3 3 3 4 3 2" xfId="23271"/>
    <cellStyle name="Comma 3 4 3 3 3 4 3 2 2" xfId="23272"/>
    <cellStyle name="Comma 3 4 3 3 3 4 3 3" xfId="23273"/>
    <cellStyle name="Comma 3 4 3 3 3 4 3 4" xfId="23274"/>
    <cellStyle name="Comma 3 4 3 3 3 4 3 5" xfId="23275"/>
    <cellStyle name="Comma 3 4 3 3 3 4 3 6" xfId="42275"/>
    <cellStyle name="Comma 3 4 3 3 3 4 4" xfId="23276"/>
    <cellStyle name="Comma 3 4 3 3 3 4 4 2" xfId="23277"/>
    <cellStyle name="Comma 3 4 3 3 3 4 4 3" xfId="23278"/>
    <cellStyle name="Comma 3 4 3 3 3 4 5" xfId="23279"/>
    <cellStyle name="Comma 3 4 3 3 3 4 6" xfId="23280"/>
    <cellStyle name="Comma 3 4 3 3 3 4 7" xfId="23281"/>
    <cellStyle name="Comma 3 4 3 3 3 4 8" xfId="42276"/>
    <cellStyle name="Comma 3 4 3 3 3 5" xfId="23282"/>
    <cellStyle name="Comma 3 4 3 3 3 5 2" xfId="23283"/>
    <cellStyle name="Comma 3 4 3 3 3 5 2 2" xfId="23284"/>
    <cellStyle name="Comma 3 4 3 3 3 5 2 2 2" xfId="23285"/>
    <cellStyle name="Comma 3 4 3 3 3 5 2 3" xfId="23286"/>
    <cellStyle name="Comma 3 4 3 3 3 5 2 4" xfId="23287"/>
    <cellStyle name="Comma 3 4 3 3 3 5 2 5" xfId="23288"/>
    <cellStyle name="Comma 3 4 3 3 3 5 2 6" xfId="42277"/>
    <cellStyle name="Comma 3 4 3 3 3 5 3" xfId="23289"/>
    <cellStyle name="Comma 3 4 3 3 3 5 3 2" xfId="23290"/>
    <cellStyle name="Comma 3 4 3 3 3 5 3 3" xfId="23291"/>
    <cellStyle name="Comma 3 4 3 3 3 5 4" xfId="23292"/>
    <cellStyle name="Comma 3 4 3 3 3 5 5" xfId="23293"/>
    <cellStyle name="Comma 3 4 3 3 3 5 6" xfId="23294"/>
    <cellStyle name="Comma 3 4 3 3 3 5 7" xfId="42278"/>
    <cellStyle name="Comma 3 4 3 3 3 6" xfId="23295"/>
    <cellStyle name="Comma 3 4 3 3 3 6 2" xfId="23296"/>
    <cellStyle name="Comma 3 4 3 3 3 6 3" xfId="23297"/>
    <cellStyle name="Comma 3 4 3 3 3 7" xfId="23298"/>
    <cellStyle name="Comma 3 4 3 3 3 7 2" xfId="23299"/>
    <cellStyle name="Comma 3 4 3 3 3 8" xfId="23300"/>
    <cellStyle name="Comma 3 4 3 3 3 9" xfId="23301"/>
    <cellStyle name="Comma 3 4 3 3 4" xfId="23302"/>
    <cellStyle name="Comma 3 4 3 3 4 10" xfId="23303"/>
    <cellStyle name="Comma 3 4 3 3 4 2" xfId="23304"/>
    <cellStyle name="Comma 3 4 3 3 4 2 2" xfId="23305"/>
    <cellStyle name="Comma 3 4 3 3 4 2 2 2" xfId="23306"/>
    <cellStyle name="Comma 3 4 3 3 4 2 2 2 2" xfId="23307"/>
    <cellStyle name="Comma 3 4 3 3 4 2 2 2 2 2" xfId="23308"/>
    <cellStyle name="Comma 3 4 3 3 4 2 2 2 3" xfId="23309"/>
    <cellStyle name="Comma 3 4 3 3 4 2 2 2 4" xfId="23310"/>
    <cellStyle name="Comma 3 4 3 3 4 2 2 2 5" xfId="23311"/>
    <cellStyle name="Comma 3 4 3 3 4 2 2 2 6" xfId="42279"/>
    <cellStyle name="Comma 3 4 3 3 4 2 2 3" xfId="23312"/>
    <cellStyle name="Comma 3 4 3 3 4 2 2 3 2" xfId="23313"/>
    <cellStyle name="Comma 3 4 3 3 4 2 2 4" xfId="23314"/>
    <cellStyle name="Comma 3 4 3 3 4 2 2 5" xfId="23315"/>
    <cellStyle name="Comma 3 4 3 3 4 2 2 6" xfId="23316"/>
    <cellStyle name="Comma 3 4 3 3 4 2 2 7" xfId="42280"/>
    <cellStyle name="Comma 3 4 3 3 4 2 3" xfId="23317"/>
    <cellStyle name="Comma 3 4 3 3 4 2 3 2" xfId="23318"/>
    <cellStyle name="Comma 3 4 3 3 4 2 3 2 2" xfId="23319"/>
    <cellStyle name="Comma 3 4 3 3 4 2 3 3" xfId="23320"/>
    <cellStyle name="Comma 3 4 3 3 4 2 3 4" xfId="23321"/>
    <cellStyle name="Comma 3 4 3 3 4 2 3 5" xfId="23322"/>
    <cellStyle name="Comma 3 4 3 3 4 2 3 6" xfId="42281"/>
    <cellStyle name="Comma 3 4 3 3 4 2 4" xfId="23323"/>
    <cellStyle name="Comma 3 4 3 3 4 2 4 2" xfId="23324"/>
    <cellStyle name="Comma 3 4 3 3 4 2 5" xfId="23325"/>
    <cellStyle name="Comma 3 4 3 3 4 2 6" xfId="23326"/>
    <cellStyle name="Comma 3 4 3 3 4 2 7" xfId="23327"/>
    <cellStyle name="Comma 3 4 3 3 4 2 8" xfId="42282"/>
    <cellStyle name="Comma 3 4 3 3 4 3" xfId="23328"/>
    <cellStyle name="Comma 3 4 3 3 4 3 2" xfId="23329"/>
    <cellStyle name="Comma 3 4 3 3 4 3 2 2" xfId="23330"/>
    <cellStyle name="Comma 3 4 3 3 4 3 2 2 2" xfId="23331"/>
    <cellStyle name="Comma 3 4 3 3 4 3 2 3" xfId="23332"/>
    <cellStyle name="Comma 3 4 3 3 4 3 2 4" xfId="23333"/>
    <cellStyle name="Comma 3 4 3 3 4 3 2 5" xfId="23334"/>
    <cellStyle name="Comma 3 4 3 3 4 3 2 6" xfId="42283"/>
    <cellStyle name="Comma 3 4 3 3 4 3 3" xfId="23335"/>
    <cellStyle name="Comma 3 4 3 3 4 3 3 2" xfId="23336"/>
    <cellStyle name="Comma 3 4 3 3 4 3 4" xfId="23337"/>
    <cellStyle name="Comma 3 4 3 3 4 3 5" xfId="23338"/>
    <cellStyle name="Comma 3 4 3 3 4 3 6" xfId="23339"/>
    <cellStyle name="Comma 3 4 3 3 4 3 7" xfId="42284"/>
    <cellStyle name="Comma 3 4 3 3 4 4" xfId="23340"/>
    <cellStyle name="Comma 3 4 3 3 4 4 2" xfId="23341"/>
    <cellStyle name="Comma 3 4 3 3 4 4 2 2" xfId="23342"/>
    <cellStyle name="Comma 3 4 3 3 4 4 3" xfId="23343"/>
    <cellStyle name="Comma 3 4 3 3 4 4 4" xfId="23344"/>
    <cellStyle name="Comma 3 4 3 3 4 4 5" xfId="23345"/>
    <cellStyle name="Comma 3 4 3 3 4 4 6" xfId="42285"/>
    <cellStyle name="Comma 3 4 3 3 4 5" xfId="23346"/>
    <cellStyle name="Comma 3 4 3 3 4 5 2" xfId="23347"/>
    <cellStyle name="Comma 3 4 3 3 4 6" xfId="23348"/>
    <cellStyle name="Comma 3 4 3 3 4 6 2" xfId="23349"/>
    <cellStyle name="Comma 3 4 3 3 4 7" xfId="23350"/>
    <cellStyle name="Comma 3 4 3 3 4 8" xfId="23351"/>
    <cellStyle name="Comma 3 4 3 3 4 9" xfId="23352"/>
    <cellStyle name="Comma 3 4 3 3 5" xfId="23353"/>
    <cellStyle name="Comma 3 4 3 3 5 2" xfId="23354"/>
    <cellStyle name="Comma 3 4 3 3 5 2 2" xfId="23355"/>
    <cellStyle name="Comma 3 4 3 3 5 2 2 2" xfId="23356"/>
    <cellStyle name="Comma 3 4 3 3 5 2 2 2 2" xfId="23357"/>
    <cellStyle name="Comma 3 4 3 3 5 2 2 3" xfId="23358"/>
    <cellStyle name="Comma 3 4 3 3 5 2 2 4" xfId="23359"/>
    <cellStyle name="Comma 3 4 3 3 5 2 2 5" xfId="23360"/>
    <cellStyle name="Comma 3 4 3 3 5 2 2 6" xfId="42286"/>
    <cellStyle name="Comma 3 4 3 3 5 2 3" xfId="23361"/>
    <cellStyle name="Comma 3 4 3 3 5 2 3 2" xfId="23362"/>
    <cellStyle name="Comma 3 4 3 3 5 2 4" xfId="23363"/>
    <cellStyle name="Comma 3 4 3 3 5 2 5" xfId="23364"/>
    <cellStyle name="Comma 3 4 3 3 5 2 6" xfId="23365"/>
    <cellStyle name="Comma 3 4 3 3 5 2 7" xfId="42287"/>
    <cellStyle name="Comma 3 4 3 3 5 3" xfId="23366"/>
    <cellStyle name="Comma 3 4 3 3 5 3 2" xfId="23367"/>
    <cellStyle name="Comma 3 4 3 3 5 3 2 2" xfId="23368"/>
    <cellStyle name="Comma 3 4 3 3 5 3 3" xfId="23369"/>
    <cellStyle name="Comma 3 4 3 3 5 3 4" xfId="23370"/>
    <cellStyle name="Comma 3 4 3 3 5 3 5" xfId="23371"/>
    <cellStyle name="Comma 3 4 3 3 5 3 6" xfId="42288"/>
    <cellStyle name="Comma 3 4 3 3 5 4" xfId="23372"/>
    <cellStyle name="Comma 3 4 3 3 5 4 2" xfId="23373"/>
    <cellStyle name="Comma 3 4 3 3 5 5" xfId="23374"/>
    <cellStyle name="Comma 3 4 3 3 5 5 2" xfId="23375"/>
    <cellStyle name="Comma 3 4 3 3 5 6" xfId="23376"/>
    <cellStyle name="Comma 3 4 3 3 5 7" xfId="23377"/>
    <cellStyle name="Comma 3 4 3 3 5 8" xfId="23378"/>
    <cellStyle name="Comma 3 4 3 3 5 9" xfId="23379"/>
    <cellStyle name="Comma 3 4 3 3 6" xfId="23380"/>
    <cellStyle name="Comma 3 4 3 3 6 2" xfId="23381"/>
    <cellStyle name="Comma 3 4 3 3 6 2 2" xfId="23382"/>
    <cellStyle name="Comma 3 4 3 3 6 2 2 2" xfId="23383"/>
    <cellStyle name="Comma 3 4 3 3 6 2 3" xfId="23384"/>
    <cellStyle name="Comma 3 4 3 3 6 2 4" xfId="23385"/>
    <cellStyle name="Comma 3 4 3 3 6 2 5" xfId="23386"/>
    <cellStyle name="Comma 3 4 3 3 6 2 6" xfId="42289"/>
    <cellStyle name="Comma 3 4 3 3 6 3" xfId="23387"/>
    <cellStyle name="Comma 3 4 3 3 6 3 2" xfId="23388"/>
    <cellStyle name="Comma 3 4 3 3 6 4" xfId="23389"/>
    <cellStyle name="Comma 3 4 3 3 6 5" xfId="23390"/>
    <cellStyle name="Comma 3 4 3 3 6 6" xfId="23391"/>
    <cellStyle name="Comma 3 4 3 3 6 7" xfId="42290"/>
    <cellStyle name="Comma 3 4 3 3 7" xfId="23392"/>
    <cellStyle name="Comma 3 4 3 3 7 2" xfId="23393"/>
    <cellStyle name="Comma 3 4 3 3 7 2 2" xfId="23394"/>
    <cellStyle name="Comma 3 4 3 3 7 3" xfId="23395"/>
    <cellStyle name="Comma 3 4 3 3 7 4" xfId="23396"/>
    <cellStyle name="Comma 3 4 3 3 7 5" xfId="23397"/>
    <cellStyle name="Comma 3 4 3 3 7 6" xfId="42291"/>
    <cellStyle name="Comma 3 4 3 3 8" xfId="23398"/>
    <cellStyle name="Comma 3 4 3 3 8 2" xfId="23399"/>
    <cellStyle name="Comma 3 4 3 3 9" xfId="23400"/>
    <cellStyle name="Comma 3 4 3 3 9 2" xfId="23401"/>
    <cellStyle name="Comma 3 4 3 4" xfId="23402"/>
    <cellStyle name="Comma 3 4 3 4 10" xfId="23403"/>
    <cellStyle name="Comma 3 4 3 4 11" xfId="23404"/>
    <cellStyle name="Comma 3 4 3 4 2" xfId="23405"/>
    <cellStyle name="Comma 3 4 3 4 2 10" xfId="23406"/>
    <cellStyle name="Comma 3 4 3 4 2 2" xfId="23407"/>
    <cellStyle name="Comma 3 4 3 4 2 2 2" xfId="23408"/>
    <cellStyle name="Comma 3 4 3 4 2 2 2 2" xfId="23409"/>
    <cellStyle name="Comma 3 4 3 4 2 2 2 2 2" xfId="23410"/>
    <cellStyle name="Comma 3 4 3 4 2 2 2 2 2 2" xfId="23411"/>
    <cellStyle name="Comma 3 4 3 4 2 2 2 2 3" xfId="23412"/>
    <cellStyle name="Comma 3 4 3 4 2 2 2 2 4" xfId="23413"/>
    <cellStyle name="Comma 3 4 3 4 2 2 2 2 5" xfId="23414"/>
    <cellStyle name="Comma 3 4 3 4 2 2 2 2 6" xfId="42292"/>
    <cellStyle name="Comma 3 4 3 4 2 2 2 3" xfId="23415"/>
    <cellStyle name="Comma 3 4 3 4 2 2 2 3 2" xfId="23416"/>
    <cellStyle name="Comma 3 4 3 4 2 2 2 4" xfId="23417"/>
    <cellStyle name="Comma 3 4 3 4 2 2 2 5" xfId="23418"/>
    <cellStyle name="Comma 3 4 3 4 2 2 2 6" xfId="23419"/>
    <cellStyle name="Comma 3 4 3 4 2 2 2 7" xfId="42293"/>
    <cellStyle name="Comma 3 4 3 4 2 2 3" xfId="23420"/>
    <cellStyle name="Comma 3 4 3 4 2 2 3 2" xfId="23421"/>
    <cellStyle name="Comma 3 4 3 4 2 2 3 2 2" xfId="23422"/>
    <cellStyle name="Comma 3 4 3 4 2 2 3 3" xfId="23423"/>
    <cellStyle name="Comma 3 4 3 4 2 2 3 4" xfId="23424"/>
    <cellStyle name="Comma 3 4 3 4 2 2 3 5" xfId="23425"/>
    <cellStyle name="Comma 3 4 3 4 2 2 3 6" xfId="42294"/>
    <cellStyle name="Comma 3 4 3 4 2 2 4" xfId="23426"/>
    <cellStyle name="Comma 3 4 3 4 2 2 4 2" xfId="23427"/>
    <cellStyle name="Comma 3 4 3 4 2 2 5" xfId="23428"/>
    <cellStyle name="Comma 3 4 3 4 2 2 6" xfId="23429"/>
    <cellStyle name="Comma 3 4 3 4 2 2 7" xfId="23430"/>
    <cellStyle name="Comma 3 4 3 4 2 2 8" xfId="42295"/>
    <cellStyle name="Comma 3 4 3 4 2 3" xfId="23431"/>
    <cellStyle name="Comma 3 4 3 4 2 3 2" xfId="23432"/>
    <cellStyle name="Comma 3 4 3 4 2 3 2 2" xfId="23433"/>
    <cellStyle name="Comma 3 4 3 4 2 3 2 2 2" xfId="23434"/>
    <cellStyle name="Comma 3 4 3 4 2 3 2 3" xfId="23435"/>
    <cellStyle name="Comma 3 4 3 4 2 3 2 4" xfId="23436"/>
    <cellStyle name="Comma 3 4 3 4 2 3 2 5" xfId="23437"/>
    <cellStyle name="Comma 3 4 3 4 2 3 2 6" xfId="42296"/>
    <cellStyle name="Comma 3 4 3 4 2 3 3" xfId="23438"/>
    <cellStyle name="Comma 3 4 3 4 2 3 3 2" xfId="23439"/>
    <cellStyle name="Comma 3 4 3 4 2 3 4" xfId="23440"/>
    <cellStyle name="Comma 3 4 3 4 2 3 5" xfId="23441"/>
    <cellStyle name="Comma 3 4 3 4 2 3 6" xfId="23442"/>
    <cellStyle name="Comma 3 4 3 4 2 3 7" xfId="42297"/>
    <cellStyle name="Comma 3 4 3 4 2 4" xfId="23443"/>
    <cellStyle name="Comma 3 4 3 4 2 4 2" xfId="23444"/>
    <cellStyle name="Comma 3 4 3 4 2 4 2 2" xfId="23445"/>
    <cellStyle name="Comma 3 4 3 4 2 4 3" xfId="23446"/>
    <cellStyle name="Comma 3 4 3 4 2 4 4" xfId="23447"/>
    <cellStyle name="Comma 3 4 3 4 2 4 5" xfId="23448"/>
    <cellStyle name="Comma 3 4 3 4 2 4 6" xfId="42298"/>
    <cellStyle name="Comma 3 4 3 4 2 5" xfId="23449"/>
    <cellStyle name="Comma 3 4 3 4 2 5 2" xfId="23450"/>
    <cellStyle name="Comma 3 4 3 4 2 6" xfId="23451"/>
    <cellStyle name="Comma 3 4 3 4 2 6 2" xfId="23452"/>
    <cellStyle name="Comma 3 4 3 4 2 7" xfId="23453"/>
    <cellStyle name="Comma 3 4 3 4 2 8" xfId="23454"/>
    <cellStyle name="Comma 3 4 3 4 2 9" xfId="23455"/>
    <cellStyle name="Comma 3 4 3 4 3" xfId="23456"/>
    <cellStyle name="Comma 3 4 3 4 3 2" xfId="23457"/>
    <cellStyle name="Comma 3 4 3 4 3 2 2" xfId="23458"/>
    <cellStyle name="Comma 3 4 3 4 3 2 2 2" xfId="23459"/>
    <cellStyle name="Comma 3 4 3 4 3 2 2 2 2" xfId="23460"/>
    <cellStyle name="Comma 3 4 3 4 3 2 2 3" xfId="23461"/>
    <cellStyle name="Comma 3 4 3 4 3 2 2 4" xfId="23462"/>
    <cellStyle name="Comma 3 4 3 4 3 2 2 5" xfId="23463"/>
    <cellStyle name="Comma 3 4 3 4 3 2 2 6" xfId="42299"/>
    <cellStyle name="Comma 3 4 3 4 3 2 3" xfId="23464"/>
    <cellStyle name="Comma 3 4 3 4 3 2 3 2" xfId="23465"/>
    <cellStyle name="Comma 3 4 3 4 3 2 4" xfId="23466"/>
    <cellStyle name="Comma 3 4 3 4 3 2 5" xfId="23467"/>
    <cellStyle name="Comma 3 4 3 4 3 2 6" xfId="23468"/>
    <cellStyle name="Comma 3 4 3 4 3 2 7" xfId="42300"/>
    <cellStyle name="Comma 3 4 3 4 3 3" xfId="23469"/>
    <cellStyle name="Comma 3 4 3 4 3 3 2" xfId="23470"/>
    <cellStyle name="Comma 3 4 3 4 3 3 2 2" xfId="23471"/>
    <cellStyle name="Comma 3 4 3 4 3 3 3" xfId="23472"/>
    <cellStyle name="Comma 3 4 3 4 3 3 4" xfId="23473"/>
    <cellStyle name="Comma 3 4 3 4 3 3 5" xfId="23474"/>
    <cellStyle name="Comma 3 4 3 4 3 3 6" xfId="42301"/>
    <cellStyle name="Comma 3 4 3 4 3 4" xfId="23475"/>
    <cellStyle name="Comma 3 4 3 4 3 4 2" xfId="23476"/>
    <cellStyle name="Comma 3 4 3 4 3 5" xfId="23477"/>
    <cellStyle name="Comma 3 4 3 4 3 6" xfId="23478"/>
    <cellStyle name="Comma 3 4 3 4 3 7" xfId="23479"/>
    <cellStyle name="Comma 3 4 3 4 3 8" xfId="42302"/>
    <cellStyle name="Comma 3 4 3 4 4" xfId="23480"/>
    <cellStyle name="Comma 3 4 3 4 4 2" xfId="23481"/>
    <cellStyle name="Comma 3 4 3 4 4 2 2" xfId="23482"/>
    <cellStyle name="Comma 3 4 3 4 4 2 2 2" xfId="23483"/>
    <cellStyle name="Comma 3 4 3 4 4 2 3" xfId="23484"/>
    <cellStyle name="Comma 3 4 3 4 4 2 4" xfId="23485"/>
    <cellStyle name="Comma 3 4 3 4 4 2 5" xfId="23486"/>
    <cellStyle name="Comma 3 4 3 4 4 2 6" xfId="42303"/>
    <cellStyle name="Comma 3 4 3 4 4 3" xfId="23487"/>
    <cellStyle name="Comma 3 4 3 4 4 3 2" xfId="23488"/>
    <cellStyle name="Comma 3 4 3 4 4 4" xfId="23489"/>
    <cellStyle name="Comma 3 4 3 4 4 5" xfId="23490"/>
    <cellStyle name="Comma 3 4 3 4 4 6" xfId="23491"/>
    <cellStyle name="Comma 3 4 3 4 4 7" xfId="42304"/>
    <cellStyle name="Comma 3 4 3 4 5" xfId="23492"/>
    <cellStyle name="Comma 3 4 3 4 5 2" xfId="23493"/>
    <cellStyle name="Comma 3 4 3 4 5 2 2" xfId="23494"/>
    <cellStyle name="Comma 3 4 3 4 5 3" xfId="23495"/>
    <cellStyle name="Comma 3 4 3 4 5 4" xfId="23496"/>
    <cellStyle name="Comma 3 4 3 4 5 5" xfId="23497"/>
    <cellStyle name="Comma 3 4 3 4 5 6" xfId="42305"/>
    <cellStyle name="Comma 3 4 3 4 6" xfId="23498"/>
    <cellStyle name="Comma 3 4 3 4 6 2" xfId="23499"/>
    <cellStyle name="Comma 3 4 3 4 7" xfId="23500"/>
    <cellStyle name="Comma 3 4 3 4 7 2" xfId="23501"/>
    <cellStyle name="Comma 3 4 3 4 8" xfId="23502"/>
    <cellStyle name="Comma 3 4 3 4 9" xfId="23503"/>
    <cellStyle name="Comma 3 4 3 5" xfId="23504"/>
    <cellStyle name="Comma 3 4 3 5 10" xfId="23505"/>
    <cellStyle name="Comma 3 4 3 5 2" xfId="23506"/>
    <cellStyle name="Comma 3 4 3 5 2 2" xfId="23507"/>
    <cellStyle name="Comma 3 4 3 5 2 2 2" xfId="23508"/>
    <cellStyle name="Comma 3 4 3 5 2 2 2 2" xfId="23509"/>
    <cellStyle name="Comma 3 4 3 5 2 2 2 2 2" xfId="23510"/>
    <cellStyle name="Comma 3 4 3 5 2 2 2 3" xfId="23511"/>
    <cellStyle name="Comma 3 4 3 5 2 2 2 4" xfId="23512"/>
    <cellStyle name="Comma 3 4 3 5 2 2 2 5" xfId="23513"/>
    <cellStyle name="Comma 3 4 3 5 2 2 2 6" xfId="42306"/>
    <cellStyle name="Comma 3 4 3 5 2 2 3" xfId="23514"/>
    <cellStyle name="Comma 3 4 3 5 2 2 3 2" xfId="23515"/>
    <cellStyle name="Comma 3 4 3 5 2 2 4" xfId="23516"/>
    <cellStyle name="Comma 3 4 3 5 2 2 5" xfId="23517"/>
    <cellStyle name="Comma 3 4 3 5 2 2 6" xfId="23518"/>
    <cellStyle name="Comma 3 4 3 5 2 2 7" xfId="42307"/>
    <cellStyle name="Comma 3 4 3 5 2 3" xfId="23519"/>
    <cellStyle name="Comma 3 4 3 5 2 3 2" xfId="23520"/>
    <cellStyle name="Comma 3 4 3 5 2 3 2 2" xfId="23521"/>
    <cellStyle name="Comma 3 4 3 5 2 3 3" xfId="23522"/>
    <cellStyle name="Comma 3 4 3 5 2 3 4" xfId="23523"/>
    <cellStyle name="Comma 3 4 3 5 2 3 5" xfId="23524"/>
    <cellStyle name="Comma 3 4 3 5 2 3 6" xfId="42308"/>
    <cellStyle name="Comma 3 4 3 5 2 4" xfId="23525"/>
    <cellStyle name="Comma 3 4 3 5 2 4 2" xfId="23526"/>
    <cellStyle name="Comma 3 4 3 5 2 5" xfId="23527"/>
    <cellStyle name="Comma 3 4 3 5 2 6" xfId="23528"/>
    <cellStyle name="Comma 3 4 3 5 2 7" xfId="23529"/>
    <cellStyle name="Comma 3 4 3 5 2 8" xfId="42309"/>
    <cellStyle name="Comma 3 4 3 5 3" xfId="23530"/>
    <cellStyle name="Comma 3 4 3 5 3 2" xfId="23531"/>
    <cellStyle name="Comma 3 4 3 5 3 2 2" xfId="23532"/>
    <cellStyle name="Comma 3 4 3 5 3 2 2 2" xfId="23533"/>
    <cellStyle name="Comma 3 4 3 5 3 2 3" xfId="23534"/>
    <cellStyle name="Comma 3 4 3 5 3 2 4" xfId="23535"/>
    <cellStyle name="Comma 3 4 3 5 3 2 5" xfId="23536"/>
    <cellStyle name="Comma 3 4 3 5 3 2 6" xfId="42310"/>
    <cellStyle name="Comma 3 4 3 5 3 3" xfId="23537"/>
    <cellStyle name="Comma 3 4 3 5 3 3 2" xfId="23538"/>
    <cellStyle name="Comma 3 4 3 5 3 4" xfId="23539"/>
    <cellStyle name="Comma 3 4 3 5 3 5" xfId="23540"/>
    <cellStyle name="Comma 3 4 3 5 3 6" xfId="23541"/>
    <cellStyle name="Comma 3 4 3 5 3 7" xfId="42311"/>
    <cellStyle name="Comma 3 4 3 5 4" xfId="23542"/>
    <cellStyle name="Comma 3 4 3 5 4 2" xfId="23543"/>
    <cellStyle name="Comma 3 4 3 5 4 2 2" xfId="23544"/>
    <cellStyle name="Comma 3 4 3 5 4 3" xfId="23545"/>
    <cellStyle name="Comma 3 4 3 5 4 4" xfId="23546"/>
    <cellStyle name="Comma 3 4 3 5 4 5" xfId="23547"/>
    <cellStyle name="Comma 3 4 3 5 4 6" xfId="42312"/>
    <cellStyle name="Comma 3 4 3 5 5" xfId="23548"/>
    <cellStyle name="Comma 3 4 3 5 5 2" xfId="23549"/>
    <cellStyle name="Comma 3 4 3 5 6" xfId="23550"/>
    <cellStyle name="Comma 3 4 3 5 6 2" xfId="23551"/>
    <cellStyle name="Comma 3 4 3 5 7" xfId="23552"/>
    <cellStyle name="Comma 3 4 3 5 8" xfId="23553"/>
    <cellStyle name="Comma 3 4 3 5 9" xfId="23554"/>
    <cellStyle name="Comma 3 4 3 6" xfId="23555"/>
    <cellStyle name="Comma 3 4 3 6 2" xfId="23556"/>
    <cellStyle name="Comma 3 4 3 6 2 2" xfId="23557"/>
    <cellStyle name="Comma 3 4 3 6 2 2 2" xfId="23558"/>
    <cellStyle name="Comma 3 4 3 6 2 2 2 2" xfId="23559"/>
    <cellStyle name="Comma 3 4 3 6 2 2 2 2 2" xfId="23560"/>
    <cellStyle name="Comma 3 4 3 6 2 2 2 3" xfId="23561"/>
    <cellStyle name="Comma 3 4 3 6 2 2 2 4" xfId="23562"/>
    <cellStyle name="Comma 3 4 3 6 2 2 2 5" xfId="23563"/>
    <cellStyle name="Comma 3 4 3 6 2 2 2 6" xfId="42313"/>
    <cellStyle name="Comma 3 4 3 6 2 2 3" xfId="23564"/>
    <cellStyle name="Comma 3 4 3 6 2 2 3 2" xfId="23565"/>
    <cellStyle name="Comma 3 4 3 6 2 2 4" xfId="23566"/>
    <cellStyle name="Comma 3 4 3 6 2 2 5" xfId="23567"/>
    <cellStyle name="Comma 3 4 3 6 2 2 6" xfId="23568"/>
    <cellStyle name="Comma 3 4 3 6 2 2 7" xfId="42314"/>
    <cellStyle name="Comma 3 4 3 6 2 3" xfId="23569"/>
    <cellStyle name="Comma 3 4 3 6 2 3 2" xfId="23570"/>
    <cellStyle name="Comma 3 4 3 6 2 3 2 2" xfId="23571"/>
    <cellStyle name="Comma 3 4 3 6 2 3 3" xfId="23572"/>
    <cellStyle name="Comma 3 4 3 6 2 3 4" xfId="23573"/>
    <cellStyle name="Comma 3 4 3 6 2 3 5" xfId="23574"/>
    <cellStyle name="Comma 3 4 3 6 2 3 6" xfId="42315"/>
    <cellStyle name="Comma 3 4 3 6 2 4" xfId="23575"/>
    <cellStyle name="Comma 3 4 3 6 2 4 2" xfId="23576"/>
    <cellStyle name="Comma 3 4 3 6 2 5" xfId="23577"/>
    <cellStyle name="Comma 3 4 3 6 2 6" xfId="23578"/>
    <cellStyle name="Comma 3 4 3 6 2 7" xfId="23579"/>
    <cellStyle name="Comma 3 4 3 6 2 8" xfId="42316"/>
    <cellStyle name="Comma 3 4 3 6 3" xfId="23580"/>
    <cellStyle name="Comma 3 4 3 6 3 2" xfId="23581"/>
    <cellStyle name="Comma 3 4 3 6 3 2 2" xfId="23582"/>
    <cellStyle name="Comma 3 4 3 6 3 2 2 2" xfId="23583"/>
    <cellStyle name="Comma 3 4 3 6 3 2 3" xfId="23584"/>
    <cellStyle name="Comma 3 4 3 6 3 2 4" xfId="23585"/>
    <cellStyle name="Comma 3 4 3 6 3 2 5" xfId="23586"/>
    <cellStyle name="Comma 3 4 3 6 3 2 6" xfId="42317"/>
    <cellStyle name="Comma 3 4 3 6 3 3" xfId="23587"/>
    <cellStyle name="Comma 3 4 3 6 3 3 2" xfId="23588"/>
    <cellStyle name="Comma 3 4 3 6 3 4" xfId="23589"/>
    <cellStyle name="Comma 3 4 3 6 3 5" xfId="23590"/>
    <cellStyle name="Comma 3 4 3 6 3 6" xfId="23591"/>
    <cellStyle name="Comma 3 4 3 6 3 7" xfId="42318"/>
    <cellStyle name="Comma 3 4 3 6 4" xfId="23592"/>
    <cellStyle name="Comma 3 4 3 6 4 2" xfId="23593"/>
    <cellStyle name="Comma 3 4 3 6 4 2 2" xfId="23594"/>
    <cellStyle name="Comma 3 4 3 6 4 3" xfId="23595"/>
    <cellStyle name="Comma 3 4 3 6 4 4" xfId="23596"/>
    <cellStyle name="Comma 3 4 3 6 4 5" xfId="23597"/>
    <cellStyle name="Comma 3 4 3 6 4 6" xfId="42319"/>
    <cellStyle name="Comma 3 4 3 6 5" xfId="23598"/>
    <cellStyle name="Comma 3 4 3 6 5 2" xfId="23599"/>
    <cellStyle name="Comma 3 4 3 6 6" xfId="23600"/>
    <cellStyle name="Comma 3 4 3 6 7" xfId="23601"/>
    <cellStyle name="Comma 3 4 3 6 8" xfId="23602"/>
    <cellStyle name="Comma 3 4 3 6 9" xfId="42320"/>
    <cellStyle name="Comma 3 4 3 7" xfId="23603"/>
    <cellStyle name="Comma 3 4 3 7 2" xfId="23604"/>
    <cellStyle name="Comma 3 4 3 7 2 2" xfId="23605"/>
    <cellStyle name="Comma 3 4 3 7 2 2 2" xfId="23606"/>
    <cellStyle name="Comma 3 4 3 7 2 2 2 2" xfId="23607"/>
    <cellStyle name="Comma 3 4 3 7 2 2 3" xfId="23608"/>
    <cellStyle name="Comma 3 4 3 7 2 2 4" xfId="23609"/>
    <cellStyle name="Comma 3 4 3 7 2 2 5" xfId="23610"/>
    <cellStyle name="Comma 3 4 3 7 2 2 6" xfId="42321"/>
    <cellStyle name="Comma 3 4 3 7 2 3" xfId="23611"/>
    <cellStyle name="Comma 3 4 3 7 2 3 2" xfId="23612"/>
    <cellStyle name="Comma 3 4 3 7 2 4" xfId="23613"/>
    <cellStyle name="Comma 3 4 3 7 2 5" xfId="23614"/>
    <cellStyle name="Comma 3 4 3 7 2 6" xfId="23615"/>
    <cellStyle name="Comma 3 4 3 7 2 7" xfId="42322"/>
    <cellStyle name="Comma 3 4 3 7 3" xfId="23616"/>
    <cellStyle name="Comma 3 4 3 7 3 2" xfId="23617"/>
    <cellStyle name="Comma 3 4 3 7 3 2 2" xfId="23618"/>
    <cellStyle name="Comma 3 4 3 7 3 3" xfId="23619"/>
    <cellStyle name="Comma 3 4 3 7 3 4" xfId="23620"/>
    <cellStyle name="Comma 3 4 3 7 3 5" xfId="23621"/>
    <cellStyle name="Comma 3 4 3 7 3 6" xfId="42323"/>
    <cellStyle name="Comma 3 4 3 7 4" xfId="23622"/>
    <cellStyle name="Comma 3 4 3 7 4 2" xfId="23623"/>
    <cellStyle name="Comma 3 4 3 7 5" xfId="23624"/>
    <cellStyle name="Comma 3 4 3 7 6" xfId="23625"/>
    <cellStyle name="Comma 3 4 3 7 7" xfId="23626"/>
    <cellStyle name="Comma 3 4 3 7 8" xfId="42324"/>
    <cellStyle name="Comma 3 4 3 8" xfId="23627"/>
    <cellStyle name="Comma 3 4 3 8 2" xfId="23628"/>
    <cellStyle name="Comma 3 4 3 8 2 2" xfId="23629"/>
    <cellStyle name="Comma 3 4 3 8 2 2 2" xfId="23630"/>
    <cellStyle name="Comma 3 4 3 8 2 2 2 2" xfId="23631"/>
    <cellStyle name="Comma 3 4 3 8 2 2 3" xfId="23632"/>
    <cellStyle name="Comma 3 4 3 8 2 2 4" xfId="23633"/>
    <cellStyle name="Comma 3 4 3 8 2 2 5" xfId="23634"/>
    <cellStyle name="Comma 3 4 3 8 2 2 6" xfId="42325"/>
    <cellStyle name="Comma 3 4 3 8 2 3" xfId="23635"/>
    <cellStyle name="Comma 3 4 3 8 2 3 2" xfId="23636"/>
    <cellStyle name="Comma 3 4 3 8 2 4" xfId="23637"/>
    <cellStyle name="Comma 3 4 3 8 2 5" xfId="23638"/>
    <cellStyle name="Comma 3 4 3 8 2 6" xfId="23639"/>
    <cellStyle name="Comma 3 4 3 8 2 7" xfId="42326"/>
    <cellStyle name="Comma 3 4 3 8 3" xfId="23640"/>
    <cellStyle name="Comma 3 4 3 8 3 2" xfId="23641"/>
    <cellStyle name="Comma 3 4 3 8 3 2 2" xfId="23642"/>
    <cellStyle name="Comma 3 4 3 8 3 3" xfId="23643"/>
    <cellStyle name="Comma 3 4 3 8 3 4" xfId="23644"/>
    <cellStyle name="Comma 3 4 3 8 3 5" xfId="23645"/>
    <cellStyle name="Comma 3 4 3 8 3 6" xfId="42327"/>
    <cellStyle name="Comma 3 4 3 8 4" xfId="23646"/>
    <cellStyle name="Comma 3 4 3 8 4 2" xfId="23647"/>
    <cellStyle name="Comma 3 4 3 8 5" xfId="23648"/>
    <cellStyle name="Comma 3 4 3 8 6" xfId="23649"/>
    <cellStyle name="Comma 3 4 3 8 7" xfId="23650"/>
    <cellStyle name="Comma 3 4 3 8 8" xfId="42328"/>
    <cellStyle name="Comma 3 4 3 9" xfId="23651"/>
    <cellStyle name="Comma 3 4 3 9 2" xfId="23652"/>
    <cellStyle name="Comma 3 4 3 9 2 2" xfId="23653"/>
    <cellStyle name="Comma 3 4 3 9 2 2 2" xfId="23654"/>
    <cellStyle name="Comma 3 4 3 9 2 3" xfId="23655"/>
    <cellStyle name="Comma 3 4 3 9 2 4" xfId="23656"/>
    <cellStyle name="Comma 3 4 3 9 2 5" xfId="23657"/>
    <cellStyle name="Comma 3 4 3 9 2 6" xfId="42329"/>
    <cellStyle name="Comma 3 4 3 9 3" xfId="23658"/>
    <cellStyle name="Comma 3 4 3 9 3 2" xfId="23659"/>
    <cellStyle name="Comma 3 4 3 9 4" xfId="23660"/>
    <cellStyle name="Comma 3 4 3 9 5" xfId="23661"/>
    <cellStyle name="Comma 3 4 3 9 6" xfId="23662"/>
    <cellStyle name="Comma 3 4 3 9 7" xfId="42330"/>
    <cellStyle name="Comma 3 4 4" xfId="23663"/>
    <cellStyle name="Comma 3 4 4 10" xfId="23664"/>
    <cellStyle name="Comma 3 4 4 10 2" xfId="23665"/>
    <cellStyle name="Comma 3 4 4 11" xfId="23666"/>
    <cellStyle name="Comma 3 4 4 12" xfId="23667"/>
    <cellStyle name="Comma 3 4 4 13" xfId="23668"/>
    <cellStyle name="Comma 3 4 4 14" xfId="23669"/>
    <cellStyle name="Comma 3 4 4 2" xfId="23670"/>
    <cellStyle name="Comma 3 4 4 2 10" xfId="23671"/>
    <cellStyle name="Comma 3 4 4 2 11" xfId="23672"/>
    <cellStyle name="Comma 3 4 4 2 12" xfId="23673"/>
    <cellStyle name="Comma 3 4 4 2 13" xfId="23674"/>
    <cellStyle name="Comma 3 4 4 2 2" xfId="23675"/>
    <cellStyle name="Comma 3 4 4 2 2 2" xfId="23676"/>
    <cellStyle name="Comma 3 4 4 2 2 2 2" xfId="23677"/>
    <cellStyle name="Comma 3 4 4 2 2 2 2 2" xfId="23678"/>
    <cellStyle name="Comma 3 4 4 2 2 2 2 2 2" xfId="23679"/>
    <cellStyle name="Comma 3 4 4 2 2 2 2 3" xfId="23680"/>
    <cellStyle name="Comma 3 4 4 2 2 2 2 4" xfId="23681"/>
    <cellStyle name="Comma 3 4 4 2 2 2 2 5" xfId="23682"/>
    <cellStyle name="Comma 3 4 4 2 2 2 2 6" xfId="42331"/>
    <cellStyle name="Comma 3 4 4 2 2 2 3" xfId="23683"/>
    <cellStyle name="Comma 3 4 4 2 2 2 3 2" xfId="23684"/>
    <cellStyle name="Comma 3 4 4 2 2 2 4" xfId="23685"/>
    <cellStyle name="Comma 3 4 4 2 2 2 5" xfId="23686"/>
    <cellStyle name="Comma 3 4 4 2 2 2 6" xfId="23687"/>
    <cellStyle name="Comma 3 4 4 2 2 2 7" xfId="42332"/>
    <cellStyle name="Comma 3 4 4 2 2 3" xfId="23688"/>
    <cellStyle name="Comma 3 4 4 2 2 3 2" xfId="23689"/>
    <cellStyle name="Comma 3 4 4 2 2 3 2 2" xfId="23690"/>
    <cellStyle name="Comma 3 4 4 2 2 3 3" xfId="23691"/>
    <cellStyle name="Comma 3 4 4 2 2 3 4" xfId="23692"/>
    <cellStyle name="Comma 3 4 4 2 2 3 5" xfId="23693"/>
    <cellStyle name="Comma 3 4 4 2 2 3 6" xfId="42333"/>
    <cellStyle name="Comma 3 4 4 2 2 4" xfId="23694"/>
    <cellStyle name="Comma 3 4 4 2 2 4 2" xfId="23695"/>
    <cellStyle name="Comma 3 4 4 2 2 5" xfId="23696"/>
    <cellStyle name="Comma 3 4 4 2 2 6" xfId="23697"/>
    <cellStyle name="Comma 3 4 4 2 2 7" xfId="23698"/>
    <cellStyle name="Comma 3 4 4 2 2 8" xfId="42334"/>
    <cellStyle name="Comma 3 4 4 2 3" xfId="23699"/>
    <cellStyle name="Comma 3 4 4 2 3 2" xfId="23700"/>
    <cellStyle name="Comma 3 4 4 2 3 2 2" xfId="23701"/>
    <cellStyle name="Comma 3 4 4 2 3 2 2 2" xfId="23702"/>
    <cellStyle name="Comma 3 4 4 2 3 2 3" xfId="23703"/>
    <cellStyle name="Comma 3 4 4 2 3 2 4" xfId="23704"/>
    <cellStyle name="Comma 3 4 4 2 3 2 5" xfId="23705"/>
    <cellStyle name="Comma 3 4 4 2 3 2 6" xfId="42335"/>
    <cellStyle name="Comma 3 4 4 2 3 3" xfId="23706"/>
    <cellStyle name="Comma 3 4 4 2 3 3 2" xfId="23707"/>
    <cellStyle name="Comma 3 4 4 2 3 4" xfId="23708"/>
    <cellStyle name="Comma 3 4 4 2 3 5" xfId="23709"/>
    <cellStyle name="Comma 3 4 4 2 3 6" xfId="23710"/>
    <cellStyle name="Comma 3 4 4 2 3 7" xfId="42336"/>
    <cellStyle name="Comma 3 4 4 2 4" xfId="23711"/>
    <cellStyle name="Comma 3 4 4 2 4 2" xfId="23712"/>
    <cellStyle name="Comma 3 4 4 2 4 2 2" xfId="23713"/>
    <cellStyle name="Comma 3 4 4 2 4 2 2 2" xfId="23714"/>
    <cellStyle name="Comma 3 4 4 2 4 2 3" xfId="23715"/>
    <cellStyle name="Comma 3 4 4 2 4 2 4" xfId="23716"/>
    <cellStyle name="Comma 3 4 4 2 4 2 5" xfId="23717"/>
    <cellStyle name="Comma 3 4 4 2 4 2 6" xfId="42337"/>
    <cellStyle name="Comma 3 4 4 2 4 3" xfId="23718"/>
    <cellStyle name="Comma 3 4 4 2 4 3 2" xfId="23719"/>
    <cellStyle name="Comma 3 4 4 2 4 4" xfId="23720"/>
    <cellStyle name="Comma 3 4 4 2 4 5" xfId="23721"/>
    <cellStyle name="Comma 3 4 4 2 4 6" xfId="23722"/>
    <cellStyle name="Comma 3 4 4 2 4 7" xfId="42338"/>
    <cellStyle name="Comma 3 4 4 2 5" xfId="23723"/>
    <cellStyle name="Comma 3 4 4 2 5 2" xfId="23724"/>
    <cellStyle name="Comma 3 4 4 2 5 2 2" xfId="23725"/>
    <cellStyle name="Comma 3 4 4 2 5 3" xfId="23726"/>
    <cellStyle name="Comma 3 4 4 2 5 4" xfId="23727"/>
    <cellStyle name="Comma 3 4 4 2 5 5" xfId="23728"/>
    <cellStyle name="Comma 3 4 4 2 5 6" xfId="42339"/>
    <cellStyle name="Comma 3 4 4 2 6" xfId="23729"/>
    <cellStyle name="Comma 3 4 4 2 6 2" xfId="23730"/>
    <cellStyle name="Comma 3 4 4 2 6 2 2" xfId="23731"/>
    <cellStyle name="Comma 3 4 4 2 6 3" xfId="23732"/>
    <cellStyle name="Comma 3 4 4 2 6 4" xfId="23733"/>
    <cellStyle name="Comma 3 4 4 2 6 5" xfId="23734"/>
    <cellStyle name="Comma 3 4 4 2 6 6" xfId="42340"/>
    <cellStyle name="Comma 3 4 4 2 7" xfId="23735"/>
    <cellStyle name="Comma 3 4 4 2 7 2" xfId="23736"/>
    <cellStyle name="Comma 3 4 4 2 7 2 2" xfId="23737"/>
    <cellStyle name="Comma 3 4 4 2 7 3" xfId="23738"/>
    <cellStyle name="Comma 3 4 4 2 7 4" xfId="23739"/>
    <cellStyle name="Comma 3 4 4 2 7 5" xfId="23740"/>
    <cellStyle name="Comma 3 4 4 2 7 6" xfId="42341"/>
    <cellStyle name="Comma 3 4 4 2 8" xfId="23741"/>
    <cellStyle name="Comma 3 4 4 2 8 2" xfId="23742"/>
    <cellStyle name="Comma 3 4 4 2 9" xfId="23743"/>
    <cellStyle name="Comma 3 4 4 2 9 2" xfId="23744"/>
    <cellStyle name="Comma 3 4 4 3" xfId="23745"/>
    <cellStyle name="Comma 3 4 4 3 10" xfId="23746"/>
    <cellStyle name="Comma 3 4 4 3 11" xfId="23747"/>
    <cellStyle name="Comma 3 4 4 3 12" xfId="23748"/>
    <cellStyle name="Comma 3 4 4 3 2" xfId="23749"/>
    <cellStyle name="Comma 3 4 4 3 2 2" xfId="23750"/>
    <cellStyle name="Comma 3 4 4 3 2 2 2" xfId="23751"/>
    <cellStyle name="Comma 3 4 4 3 2 2 2 2" xfId="23752"/>
    <cellStyle name="Comma 3 4 4 3 2 2 3" xfId="23753"/>
    <cellStyle name="Comma 3 4 4 3 2 2 4" xfId="23754"/>
    <cellStyle name="Comma 3 4 4 3 2 2 5" xfId="23755"/>
    <cellStyle name="Comma 3 4 4 3 2 2 6" xfId="42342"/>
    <cellStyle name="Comma 3 4 4 3 2 3" xfId="23756"/>
    <cellStyle name="Comma 3 4 4 3 2 3 2" xfId="23757"/>
    <cellStyle name="Comma 3 4 4 3 2 4" xfId="23758"/>
    <cellStyle name="Comma 3 4 4 3 2 5" xfId="23759"/>
    <cellStyle name="Comma 3 4 4 3 2 6" xfId="23760"/>
    <cellStyle name="Comma 3 4 4 3 2 7" xfId="42343"/>
    <cellStyle name="Comma 3 4 4 3 3" xfId="23761"/>
    <cellStyle name="Comma 3 4 4 3 3 2" xfId="23762"/>
    <cellStyle name="Comma 3 4 4 3 3 2 2" xfId="23763"/>
    <cellStyle name="Comma 3 4 4 3 3 2 2 2" xfId="23764"/>
    <cellStyle name="Comma 3 4 4 3 3 2 3" xfId="23765"/>
    <cellStyle name="Comma 3 4 4 3 3 2 4" xfId="23766"/>
    <cellStyle name="Comma 3 4 4 3 3 2 5" xfId="23767"/>
    <cellStyle name="Comma 3 4 4 3 3 2 6" xfId="42344"/>
    <cellStyle name="Comma 3 4 4 3 3 3" xfId="23768"/>
    <cellStyle name="Comma 3 4 4 3 3 3 2" xfId="23769"/>
    <cellStyle name="Comma 3 4 4 3 3 4" xfId="23770"/>
    <cellStyle name="Comma 3 4 4 3 3 5" xfId="23771"/>
    <cellStyle name="Comma 3 4 4 3 3 6" xfId="23772"/>
    <cellStyle name="Comma 3 4 4 3 3 7" xfId="42345"/>
    <cellStyle name="Comma 3 4 4 3 4" xfId="23773"/>
    <cellStyle name="Comma 3 4 4 3 4 2" xfId="23774"/>
    <cellStyle name="Comma 3 4 4 3 4 2 2" xfId="23775"/>
    <cellStyle name="Comma 3 4 4 3 4 3" xfId="23776"/>
    <cellStyle name="Comma 3 4 4 3 4 4" xfId="23777"/>
    <cellStyle name="Comma 3 4 4 3 4 5" xfId="23778"/>
    <cellStyle name="Comma 3 4 4 3 4 6" xfId="42346"/>
    <cellStyle name="Comma 3 4 4 3 5" xfId="23779"/>
    <cellStyle name="Comma 3 4 4 3 5 2" xfId="23780"/>
    <cellStyle name="Comma 3 4 4 3 5 2 2" xfId="23781"/>
    <cellStyle name="Comma 3 4 4 3 5 3" xfId="23782"/>
    <cellStyle name="Comma 3 4 4 3 5 4" xfId="23783"/>
    <cellStyle name="Comma 3 4 4 3 5 5" xfId="23784"/>
    <cellStyle name="Comma 3 4 4 3 5 6" xfId="42347"/>
    <cellStyle name="Comma 3 4 4 3 6" xfId="23785"/>
    <cellStyle name="Comma 3 4 4 3 6 2" xfId="23786"/>
    <cellStyle name="Comma 3 4 4 3 6 2 2" xfId="23787"/>
    <cellStyle name="Comma 3 4 4 3 6 3" xfId="23788"/>
    <cellStyle name="Comma 3 4 4 3 6 4" xfId="23789"/>
    <cellStyle name="Comma 3 4 4 3 6 5" xfId="23790"/>
    <cellStyle name="Comma 3 4 4 3 6 6" xfId="42348"/>
    <cellStyle name="Comma 3 4 4 3 7" xfId="23791"/>
    <cellStyle name="Comma 3 4 4 3 7 2" xfId="23792"/>
    <cellStyle name="Comma 3 4 4 3 8" xfId="23793"/>
    <cellStyle name="Comma 3 4 4 3 8 2" xfId="23794"/>
    <cellStyle name="Comma 3 4 4 3 9" xfId="23795"/>
    <cellStyle name="Comma 3 4 4 4" xfId="23796"/>
    <cellStyle name="Comma 3 4 4 4 2" xfId="23797"/>
    <cellStyle name="Comma 3 4 4 4 2 2" xfId="23798"/>
    <cellStyle name="Comma 3 4 4 4 2 2 2" xfId="23799"/>
    <cellStyle name="Comma 3 4 4 4 2 3" xfId="23800"/>
    <cellStyle name="Comma 3 4 4 4 2 4" xfId="23801"/>
    <cellStyle name="Comma 3 4 4 4 2 5" xfId="23802"/>
    <cellStyle name="Comma 3 4 4 4 2 6" xfId="42349"/>
    <cellStyle name="Comma 3 4 4 4 3" xfId="23803"/>
    <cellStyle name="Comma 3 4 4 4 3 2" xfId="23804"/>
    <cellStyle name="Comma 3 4 4 4 4" xfId="23805"/>
    <cellStyle name="Comma 3 4 4 4 5" xfId="23806"/>
    <cellStyle name="Comma 3 4 4 4 6" xfId="23807"/>
    <cellStyle name="Comma 3 4 4 4 7" xfId="42350"/>
    <cellStyle name="Comma 3 4 4 5" xfId="23808"/>
    <cellStyle name="Comma 3 4 4 5 2" xfId="23809"/>
    <cellStyle name="Comma 3 4 4 5 2 2" xfId="23810"/>
    <cellStyle name="Comma 3 4 4 5 2 2 2" xfId="23811"/>
    <cellStyle name="Comma 3 4 4 5 2 3" xfId="23812"/>
    <cellStyle name="Comma 3 4 4 5 2 4" xfId="23813"/>
    <cellStyle name="Comma 3 4 4 5 2 5" xfId="23814"/>
    <cellStyle name="Comma 3 4 4 5 2 6" xfId="42351"/>
    <cellStyle name="Comma 3 4 4 5 3" xfId="23815"/>
    <cellStyle name="Comma 3 4 4 5 3 2" xfId="23816"/>
    <cellStyle name="Comma 3 4 4 5 4" xfId="23817"/>
    <cellStyle name="Comma 3 4 4 5 5" xfId="23818"/>
    <cellStyle name="Comma 3 4 4 5 6" xfId="23819"/>
    <cellStyle name="Comma 3 4 4 5 7" xfId="42352"/>
    <cellStyle name="Comma 3 4 4 6" xfId="23820"/>
    <cellStyle name="Comma 3 4 4 6 2" xfId="23821"/>
    <cellStyle name="Comma 3 4 4 6 2 2" xfId="23822"/>
    <cellStyle name="Comma 3 4 4 6 3" xfId="23823"/>
    <cellStyle name="Comma 3 4 4 6 4" xfId="23824"/>
    <cellStyle name="Comma 3 4 4 6 5" xfId="23825"/>
    <cellStyle name="Comma 3 4 4 6 6" xfId="42353"/>
    <cellStyle name="Comma 3 4 4 7" xfId="23826"/>
    <cellStyle name="Comma 3 4 4 7 2" xfId="23827"/>
    <cellStyle name="Comma 3 4 4 7 2 2" xfId="23828"/>
    <cellStyle name="Comma 3 4 4 7 3" xfId="23829"/>
    <cellStyle name="Comma 3 4 4 7 4" xfId="23830"/>
    <cellStyle name="Comma 3 4 4 7 5" xfId="23831"/>
    <cellStyle name="Comma 3 4 4 7 6" xfId="42354"/>
    <cellStyle name="Comma 3 4 4 8" xfId="23832"/>
    <cellStyle name="Comma 3 4 4 8 2" xfId="23833"/>
    <cellStyle name="Comma 3 4 4 8 2 2" xfId="23834"/>
    <cellStyle name="Comma 3 4 4 8 3" xfId="23835"/>
    <cellStyle name="Comma 3 4 4 8 4" xfId="23836"/>
    <cellStyle name="Comma 3 4 4 8 5" xfId="23837"/>
    <cellStyle name="Comma 3 4 4 8 6" xfId="42355"/>
    <cellStyle name="Comma 3 4 4 9" xfId="23838"/>
    <cellStyle name="Comma 3 4 4 9 2" xfId="23839"/>
    <cellStyle name="Comma 3 4 5" xfId="23840"/>
    <cellStyle name="Comma 3 4 5 10" xfId="23841"/>
    <cellStyle name="Comma 3 4 5 10 2" xfId="23842"/>
    <cellStyle name="Comma 3 4 5 11" xfId="23843"/>
    <cellStyle name="Comma 3 4 5 12" xfId="23844"/>
    <cellStyle name="Comma 3 4 5 13" xfId="23845"/>
    <cellStyle name="Comma 3 4 5 14" xfId="23846"/>
    <cellStyle name="Comma 3 4 5 2" xfId="23847"/>
    <cellStyle name="Comma 3 4 5 2 10" xfId="23848"/>
    <cellStyle name="Comma 3 4 5 2 2" xfId="23849"/>
    <cellStyle name="Comma 3 4 5 2 2 2" xfId="23850"/>
    <cellStyle name="Comma 3 4 5 2 2 2 2" xfId="23851"/>
    <cellStyle name="Comma 3 4 5 2 2 2 2 2" xfId="23852"/>
    <cellStyle name="Comma 3 4 5 2 2 2 2 2 2" xfId="23853"/>
    <cellStyle name="Comma 3 4 5 2 2 2 2 3" xfId="23854"/>
    <cellStyle name="Comma 3 4 5 2 2 2 2 4" xfId="23855"/>
    <cellStyle name="Comma 3 4 5 2 2 2 2 5" xfId="23856"/>
    <cellStyle name="Comma 3 4 5 2 2 2 2 6" xfId="42356"/>
    <cellStyle name="Comma 3 4 5 2 2 2 3" xfId="23857"/>
    <cellStyle name="Comma 3 4 5 2 2 2 3 2" xfId="23858"/>
    <cellStyle name="Comma 3 4 5 2 2 2 4" xfId="23859"/>
    <cellStyle name="Comma 3 4 5 2 2 2 5" xfId="23860"/>
    <cellStyle name="Comma 3 4 5 2 2 2 6" xfId="23861"/>
    <cellStyle name="Comma 3 4 5 2 2 2 7" xfId="42357"/>
    <cellStyle name="Comma 3 4 5 2 2 3" xfId="23862"/>
    <cellStyle name="Comma 3 4 5 2 2 3 2" xfId="23863"/>
    <cellStyle name="Comma 3 4 5 2 2 3 2 2" xfId="23864"/>
    <cellStyle name="Comma 3 4 5 2 2 3 3" xfId="23865"/>
    <cellStyle name="Comma 3 4 5 2 2 3 4" xfId="23866"/>
    <cellStyle name="Comma 3 4 5 2 2 3 5" xfId="23867"/>
    <cellStyle name="Comma 3 4 5 2 2 3 6" xfId="42358"/>
    <cellStyle name="Comma 3 4 5 2 2 4" xfId="23868"/>
    <cellStyle name="Comma 3 4 5 2 2 4 2" xfId="23869"/>
    <cellStyle name="Comma 3 4 5 2 2 5" xfId="23870"/>
    <cellStyle name="Comma 3 4 5 2 2 6" xfId="23871"/>
    <cellStyle name="Comma 3 4 5 2 2 7" xfId="23872"/>
    <cellStyle name="Comma 3 4 5 2 2 8" xfId="42359"/>
    <cellStyle name="Comma 3 4 5 2 3" xfId="23873"/>
    <cellStyle name="Comma 3 4 5 2 3 2" xfId="23874"/>
    <cellStyle name="Comma 3 4 5 2 3 2 2" xfId="23875"/>
    <cellStyle name="Comma 3 4 5 2 3 2 2 2" xfId="23876"/>
    <cellStyle name="Comma 3 4 5 2 3 2 2 2 2" xfId="23877"/>
    <cellStyle name="Comma 3 4 5 2 3 2 2 3" xfId="23878"/>
    <cellStyle name="Comma 3 4 5 2 3 2 2 4" xfId="23879"/>
    <cellStyle name="Comma 3 4 5 2 3 2 2 5" xfId="23880"/>
    <cellStyle name="Comma 3 4 5 2 3 2 2 6" xfId="42360"/>
    <cellStyle name="Comma 3 4 5 2 3 2 3" xfId="23881"/>
    <cellStyle name="Comma 3 4 5 2 3 2 3 2" xfId="23882"/>
    <cellStyle name="Comma 3 4 5 2 3 2 3 3" xfId="23883"/>
    <cellStyle name="Comma 3 4 5 2 3 2 4" xfId="23884"/>
    <cellStyle name="Comma 3 4 5 2 3 2 5" xfId="23885"/>
    <cellStyle name="Comma 3 4 5 2 3 2 6" xfId="23886"/>
    <cellStyle name="Comma 3 4 5 2 3 2 7" xfId="42361"/>
    <cellStyle name="Comma 3 4 5 2 3 3" xfId="23887"/>
    <cellStyle name="Comma 3 4 5 2 3 3 2" xfId="23888"/>
    <cellStyle name="Comma 3 4 5 2 3 3 2 2" xfId="23889"/>
    <cellStyle name="Comma 3 4 5 2 3 3 3" xfId="23890"/>
    <cellStyle name="Comma 3 4 5 2 3 3 4" xfId="23891"/>
    <cellStyle name="Comma 3 4 5 2 3 3 5" xfId="23892"/>
    <cellStyle name="Comma 3 4 5 2 3 3 6" xfId="42362"/>
    <cellStyle name="Comma 3 4 5 2 3 4" xfId="23893"/>
    <cellStyle name="Comma 3 4 5 2 3 4 2" xfId="23894"/>
    <cellStyle name="Comma 3 4 5 2 3 4 3" xfId="23895"/>
    <cellStyle name="Comma 3 4 5 2 3 5" xfId="23896"/>
    <cellStyle name="Comma 3 4 5 2 3 6" xfId="23897"/>
    <cellStyle name="Comma 3 4 5 2 3 7" xfId="23898"/>
    <cellStyle name="Comma 3 4 5 2 3 8" xfId="42363"/>
    <cellStyle name="Comma 3 4 5 2 4" xfId="23899"/>
    <cellStyle name="Comma 3 4 5 2 4 2" xfId="23900"/>
    <cellStyle name="Comma 3 4 5 2 4 2 2" xfId="23901"/>
    <cellStyle name="Comma 3 4 5 2 4 2 2 2" xfId="23902"/>
    <cellStyle name="Comma 3 4 5 2 4 2 3" xfId="23903"/>
    <cellStyle name="Comma 3 4 5 2 4 2 4" xfId="23904"/>
    <cellStyle name="Comma 3 4 5 2 4 2 5" xfId="23905"/>
    <cellStyle name="Comma 3 4 5 2 4 2 6" xfId="42364"/>
    <cellStyle name="Comma 3 4 5 2 4 3" xfId="23906"/>
    <cellStyle name="Comma 3 4 5 2 4 3 2" xfId="23907"/>
    <cellStyle name="Comma 3 4 5 2 4 3 3" xfId="23908"/>
    <cellStyle name="Comma 3 4 5 2 4 4" xfId="23909"/>
    <cellStyle name="Comma 3 4 5 2 4 5" xfId="23910"/>
    <cellStyle name="Comma 3 4 5 2 4 6" xfId="23911"/>
    <cellStyle name="Comma 3 4 5 2 4 7" xfId="42365"/>
    <cellStyle name="Comma 3 4 5 2 5" xfId="23912"/>
    <cellStyle name="Comma 3 4 5 2 5 2" xfId="23913"/>
    <cellStyle name="Comma 3 4 5 2 5 3" xfId="23914"/>
    <cellStyle name="Comma 3 4 5 2 6" xfId="23915"/>
    <cellStyle name="Comma 3 4 5 2 6 2" xfId="23916"/>
    <cellStyle name="Comma 3 4 5 2 7" xfId="23917"/>
    <cellStyle name="Comma 3 4 5 2 8" xfId="23918"/>
    <cellStyle name="Comma 3 4 5 2 9" xfId="23919"/>
    <cellStyle name="Comma 3 4 5 3" xfId="23920"/>
    <cellStyle name="Comma 3 4 5 3 2" xfId="23921"/>
    <cellStyle name="Comma 3 4 5 3 2 2" xfId="23922"/>
    <cellStyle name="Comma 3 4 5 3 2 2 2" xfId="23923"/>
    <cellStyle name="Comma 3 4 5 3 2 2 2 2" xfId="23924"/>
    <cellStyle name="Comma 3 4 5 3 2 2 3" xfId="23925"/>
    <cellStyle name="Comma 3 4 5 3 2 2 4" xfId="23926"/>
    <cellStyle name="Comma 3 4 5 3 2 2 5" xfId="23927"/>
    <cellStyle name="Comma 3 4 5 3 2 2 6" xfId="42366"/>
    <cellStyle name="Comma 3 4 5 3 2 3" xfId="23928"/>
    <cellStyle name="Comma 3 4 5 3 2 3 2" xfId="23929"/>
    <cellStyle name="Comma 3 4 5 3 2 4" xfId="23930"/>
    <cellStyle name="Comma 3 4 5 3 2 5" xfId="23931"/>
    <cellStyle name="Comma 3 4 5 3 2 6" xfId="23932"/>
    <cellStyle name="Comma 3 4 5 3 2 7" xfId="42367"/>
    <cellStyle name="Comma 3 4 5 3 3" xfId="23933"/>
    <cellStyle name="Comma 3 4 5 3 3 2" xfId="23934"/>
    <cellStyle name="Comma 3 4 5 3 3 2 2" xfId="23935"/>
    <cellStyle name="Comma 3 4 5 3 3 3" xfId="23936"/>
    <cellStyle name="Comma 3 4 5 3 3 4" xfId="23937"/>
    <cellStyle name="Comma 3 4 5 3 3 5" xfId="23938"/>
    <cellStyle name="Comma 3 4 5 3 3 6" xfId="42368"/>
    <cellStyle name="Comma 3 4 5 3 4" xfId="23939"/>
    <cellStyle name="Comma 3 4 5 3 4 2" xfId="23940"/>
    <cellStyle name="Comma 3 4 5 3 5" xfId="23941"/>
    <cellStyle name="Comma 3 4 5 3 5 2" xfId="23942"/>
    <cellStyle name="Comma 3 4 5 3 6" xfId="23943"/>
    <cellStyle name="Comma 3 4 5 3 7" xfId="23944"/>
    <cellStyle name="Comma 3 4 5 3 8" xfId="23945"/>
    <cellStyle name="Comma 3 4 5 3 9" xfId="23946"/>
    <cellStyle name="Comma 3 4 5 4" xfId="23947"/>
    <cellStyle name="Comma 3 4 5 4 2" xfId="23948"/>
    <cellStyle name="Comma 3 4 5 4 2 2" xfId="23949"/>
    <cellStyle name="Comma 3 4 5 4 2 2 2" xfId="23950"/>
    <cellStyle name="Comma 3 4 5 4 2 2 2 2" xfId="23951"/>
    <cellStyle name="Comma 3 4 5 4 2 2 3" xfId="23952"/>
    <cellStyle name="Comma 3 4 5 4 2 2 4" xfId="23953"/>
    <cellStyle name="Comma 3 4 5 4 2 2 5" xfId="23954"/>
    <cellStyle name="Comma 3 4 5 4 2 2 6" xfId="42369"/>
    <cellStyle name="Comma 3 4 5 4 2 3" xfId="23955"/>
    <cellStyle name="Comma 3 4 5 4 2 3 2" xfId="23956"/>
    <cellStyle name="Comma 3 4 5 4 2 3 3" xfId="23957"/>
    <cellStyle name="Comma 3 4 5 4 2 4" xfId="23958"/>
    <cellStyle name="Comma 3 4 5 4 2 5" xfId="23959"/>
    <cellStyle name="Comma 3 4 5 4 2 6" xfId="23960"/>
    <cellStyle name="Comma 3 4 5 4 2 7" xfId="42370"/>
    <cellStyle name="Comma 3 4 5 4 3" xfId="23961"/>
    <cellStyle name="Comma 3 4 5 4 3 2" xfId="23962"/>
    <cellStyle name="Comma 3 4 5 4 3 2 2" xfId="23963"/>
    <cellStyle name="Comma 3 4 5 4 3 3" xfId="23964"/>
    <cellStyle name="Comma 3 4 5 4 3 4" xfId="23965"/>
    <cellStyle name="Comma 3 4 5 4 3 5" xfId="23966"/>
    <cellStyle name="Comma 3 4 5 4 3 6" xfId="42371"/>
    <cellStyle name="Comma 3 4 5 4 4" xfId="23967"/>
    <cellStyle name="Comma 3 4 5 4 4 2" xfId="23968"/>
    <cellStyle name="Comma 3 4 5 4 4 3" xfId="23969"/>
    <cellStyle name="Comma 3 4 5 4 5" xfId="23970"/>
    <cellStyle name="Comma 3 4 5 4 6" xfId="23971"/>
    <cellStyle name="Comma 3 4 5 4 7" xfId="23972"/>
    <cellStyle name="Comma 3 4 5 4 8" xfId="42372"/>
    <cellStyle name="Comma 3 4 5 5" xfId="23973"/>
    <cellStyle name="Comma 3 4 5 5 2" xfId="23974"/>
    <cellStyle name="Comma 3 4 5 5 2 2" xfId="23975"/>
    <cellStyle name="Comma 3 4 5 5 2 2 2" xfId="23976"/>
    <cellStyle name="Comma 3 4 5 5 2 3" xfId="23977"/>
    <cellStyle name="Comma 3 4 5 5 2 4" xfId="23978"/>
    <cellStyle name="Comma 3 4 5 5 2 5" xfId="23979"/>
    <cellStyle name="Comma 3 4 5 5 2 6" xfId="42373"/>
    <cellStyle name="Comma 3 4 5 5 3" xfId="23980"/>
    <cellStyle name="Comma 3 4 5 5 3 2" xfId="23981"/>
    <cellStyle name="Comma 3 4 5 5 4" xfId="23982"/>
    <cellStyle name="Comma 3 4 5 5 5" xfId="23983"/>
    <cellStyle name="Comma 3 4 5 5 6" xfId="23984"/>
    <cellStyle name="Comma 3 4 5 5 7" xfId="42374"/>
    <cellStyle name="Comma 3 4 5 6" xfId="23985"/>
    <cellStyle name="Comma 3 4 5 6 2" xfId="23986"/>
    <cellStyle name="Comma 3 4 5 6 2 2" xfId="23987"/>
    <cellStyle name="Comma 3 4 5 6 3" xfId="23988"/>
    <cellStyle name="Comma 3 4 5 6 4" xfId="23989"/>
    <cellStyle name="Comma 3 4 5 6 5" xfId="23990"/>
    <cellStyle name="Comma 3 4 5 6 6" xfId="42375"/>
    <cellStyle name="Comma 3 4 5 7" xfId="23991"/>
    <cellStyle name="Comma 3 4 5 7 2" xfId="23992"/>
    <cellStyle name="Comma 3 4 5 7 2 2" xfId="23993"/>
    <cellStyle name="Comma 3 4 5 7 2 2 2" xfId="23994"/>
    <cellStyle name="Comma 3 4 5 7 2 3" xfId="23995"/>
    <cellStyle name="Comma 3 4 5 7 2 4" xfId="23996"/>
    <cellStyle name="Comma 3 4 5 7 2 5" xfId="23997"/>
    <cellStyle name="Comma 3 4 5 7 2 6" xfId="42376"/>
    <cellStyle name="Comma 3 4 5 7 3" xfId="23998"/>
    <cellStyle name="Comma 3 4 5 7 3 2" xfId="23999"/>
    <cellStyle name="Comma 3 4 5 7 3 3" xfId="24000"/>
    <cellStyle name="Comma 3 4 5 7 4" xfId="24001"/>
    <cellStyle name="Comma 3 4 5 7 5" xfId="24002"/>
    <cellStyle name="Comma 3 4 5 7 6" xfId="24003"/>
    <cellStyle name="Comma 3 4 5 7 7" xfId="42377"/>
    <cellStyle name="Comma 3 4 5 8" xfId="24004"/>
    <cellStyle name="Comma 3 4 5 8 2" xfId="24005"/>
    <cellStyle name="Comma 3 4 5 8 2 2" xfId="24006"/>
    <cellStyle name="Comma 3 4 5 8 3" xfId="24007"/>
    <cellStyle name="Comma 3 4 5 8 4" xfId="24008"/>
    <cellStyle name="Comma 3 4 5 8 5" xfId="24009"/>
    <cellStyle name="Comma 3 4 5 8 6" xfId="42378"/>
    <cellStyle name="Comma 3 4 5 9" xfId="24010"/>
    <cellStyle name="Comma 3 4 5 9 2" xfId="24011"/>
    <cellStyle name="Comma 3 4 5 9 3" xfId="24012"/>
    <cellStyle name="Comma 3 4 6" xfId="24013"/>
    <cellStyle name="Comma 3 4 6 10" xfId="24014"/>
    <cellStyle name="Comma 3 4 6 2" xfId="24015"/>
    <cellStyle name="Comma 3 4 6 2 2" xfId="24016"/>
    <cellStyle name="Comma 3 4 6 2 2 2" xfId="24017"/>
    <cellStyle name="Comma 3 4 6 2 2 2 2" xfId="24018"/>
    <cellStyle name="Comma 3 4 6 2 2 2 2 2" xfId="24019"/>
    <cellStyle name="Comma 3 4 6 2 2 2 3" xfId="24020"/>
    <cellStyle name="Comma 3 4 6 2 2 2 4" xfId="24021"/>
    <cellStyle name="Comma 3 4 6 2 2 2 5" xfId="24022"/>
    <cellStyle name="Comma 3 4 6 2 2 2 6" xfId="42379"/>
    <cellStyle name="Comma 3 4 6 2 2 3" xfId="24023"/>
    <cellStyle name="Comma 3 4 6 2 2 3 2" xfId="24024"/>
    <cellStyle name="Comma 3 4 6 2 2 4" xfId="24025"/>
    <cellStyle name="Comma 3 4 6 2 2 5" xfId="24026"/>
    <cellStyle name="Comma 3 4 6 2 2 6" xfId="24027"/>
    <cellStyle name="Comma 3 4 6 2 2 7" xfId="42380"/>
    <cellStyle name="Comma 3 4 6 2 3" xfId="24028"/>
    <cellStyle name="Comma 3 4 6 2 3 2" xfId="24029"/>
    <cellStyle name="Comma 3 4 6 2 3 2 2" xfId="24030"/>
    <cellStyle name="Comma 3 4 6 2 3 3" xfId="24031"/>
    <cellStyle name="Comma 3 4 6 2 3 4" xfId="24032"/>
    <cellStyle name="Comma 3 4 6 2 3 5" xfId="24033"/>
    <cellStyle name="Comma 3 4 6 2 3 6" xfId="42381"/>
    <cellStyle name="Comma 3 4 6 2 4" xfId="24034"/>
    <cellStyle name="Comma 3 4 6 2 4 2" xfId="24035"/>
    <cellStyle name="Comma 3 4 6 2 5" xfId="24036"/>
    <cellStyle name="Comma 3 4 6 2 6" xfId="24037"/>
    <cellStyle name="Comma 3 4 6 2 7" xfId="24038"/>
    <cellStyle name="Comma 3 4 6 2 8" xfId="42382"/>
    <cellStyle name="Comma 3 4 6 3" xfId="24039"/>
    <cellStyle name="Comma 3 4 6 3 2" xfId="24040"/>
    <cellStyle name="Comma 3 4 6 3 2 2" xfId="24041"/>
    <cellStyle name="Comma 3 4 6 3 2 2 2" xfId="24042"/>
    <cellStyle name="Comma 3 4 6 3 2 3" xfId="24043"/>
    <cellStyle name="Comma 3 4 6 3 2 4" xfId="24044"/>
    <cellStyle name="Comma 3 4 6 3 2 5" xfId="24045"/>
    <cellStyle name="Comma 3 4 6 3 2 6" xfId="42383"/>
    <cellStyle name="Comma 3 4 6 3 3" xfId="24046"/>
    <cellStyle name="Comma 3 4 6 3 3 2" xfId="24047"/>
    <cellStyle name="Comma 3 4 6 3 4" xfId="24048"/>
    <cellStyle name="Comma 3 4 6 3 5" xfId="24049"/>
    <cellStyle name="Comma 3 4 6 3 6" xfId="24050"/>
    <cellStyle name="Comma 3 4 6 3 7" xfId="42384"/>
    <cellStyle name="Comma 3 4 6 4" xfId="24051"/>
    <cellStyle name="Comma 3 4 6 4 2" xfId="24052"/>
    <cellStyle name="Comma 3 4 6 4 2 2" xfId="24053"/>
    <cellStyle name="Comma 3 4 6 4 3" xfId="24054"/>
    <cellStyle name="Comma 3 4 6 4 4" xfId="24055"/>
    <cellStyle name="Comma 3 4 6 4 5" xfId="24056"/>
    <cellStyle name="Comma 3 4 6 4 6" xfId="42385"/>
    <cellStyle name="Comma 3 4 6 5" xfId="24057"/>
    <cellStyle name="Comma 3 4 6 5 2" xfId="24058"/>
    <cellStyle name="Comma 3 4 6 6" xfId="24059"/>
    <cellStyle name="Comma 3 4 6 6 2" xfId="24060"/>
    <cellStyle name="Comma 3 4 6 7" xfId="24061"/>
    <cellStyle name="Comma 3 4 6 8" xfId="24062"/>
    <cellStyle name="Comma 3 4 6 9" xfId="24063"/>
    <cellStyle name="Comma 3 4 7" xfId="24064"/>
    <cellStyle name="Comma 3 4 7 2" xfId="24065"/>
    <cellStyle name="Comma 3 4 7 2 2" xfId="24066"/>
    <cellStyle name="Comma 3 4 7 2 2 2" xfId="24067"/>
    <cellStyle name="Comma 3 4 7 2 2 2 2" xfId="24068"/>
    <cellStyle name="Comma 3 4 7 2 2 2 2 2" xfId="24069"/>
    <cellStyle name="Comma 3 4 7 2 2 2 3" xfId="24070"/>
    <cellStyle name="Comma 3 4 7 2 2 2 4" xfId="24071"/>
    <cellStyle name="Comma 3 4 7 2 2 2 5" xfId="24072"/>
    <cellStyle name="Comma 3 4 7 2 2 2 6" xfId="42386"/>
    <cellStyle name="Comma 3 4 7 2 2 3" xfId="24073"/>
    <cellStyle name="Comma 3 4 7 2 2 3 2" xfId="24074"/>
    <cellStyle name="Comma 3 4 7 2 2 4" xfId="24075"/>
    <cellStyle name="Comma 3 4 7 2 2 5" xfId="24076"/>
    <cellStyle name="Comma 3 4 7 2 2 6" xfId="24077"/>
    <cellStyle name="Comma 3 4 7 2 2 7" xfId="42387"/>
    <cellStyle name="Comma 3 4 7 2 3" xfId="24078"/>
    <cellStyle name="Comma 3 4 7 2 3 2" xfId="24079"/>
    <cellStyle name="Comma 3 4 7 2 3 2 2" xfId="24080"/>
    <cellStyle name="Comma 3 4 7 2 3 3" xfId="24081"/>
    <cellStyle name="Comma 3 4 7 2 3 4" xfId="24082"/>
    <cellStyle name="Comma 3 4 7 2 3 5" xfId="24083"/>
    <cellStyle name="Comma 3 4 7 2 3 6" xfId="42388"/>
    <cellStyle name="Comma 3 4 7 2 4" xfId="24084"/>
    <cellStyle name="Comma 3 4 7 2 4 2" xfId="24085"/>
    <cellStyle name="Comma 3 4 7 2 5" xfId="24086"/>
    <cellStyle name="Comma 3 4 7 2 6" xfId="24087"/>
    <cellStyle name="Comma 3 4 7 2 7" xfId="24088"/>
    <cellStyle name="Comma 3 4 7 2 8" xfId="42389"/>
    <cellStyle name="Comma 3 4 7 3" xfId="24089"/>
    <cellStyle name="Comma 3 4 7 3 2" xfId="24090"/>
    <cellStyle name="Comma 3 4 7 3 2 2" xfId="24091"/>
    <cellStyle name="Comma 3 4 7 3 2 2 2" xfId="24092"/>
    <cellStyle name="Comma 3 4 7 3 2 3" xfId="24093"/>
    <cellStyle name="Comma 3 4 7 3 2 4" xfId="24094"/>
    <cellStyle name="Comma 3 4 7 3 2 5" xfId="24095"/>
    <cellStyle name="Comma 3 4 7 3 2 6" xfId="42390"/>
    <cellStyle name="Comma 3 4 7 3 3" xfId="24096"/>
    <cellStyle name="Comma 3 4 7 3 3 2" xfId="24097"/>
    <cellStyle name="Comma 3 4 7 3 4" xfId="24098"/>
    <cellStyle name="Comma 3 4 7 3 5" xfId="24099"/>
    <cellStyle name="Comma 3 4 7 3 6" xfId="24100"/>
    <cellStyle name="Comma 3 4 7 3 7" xfId="42391"/>
    <cellStyle name="Comma 3 4 7 4" xfId="24101"/>
    <cellStyle name="Comma 3 4 7 4 2" xfId="24102"/>
    <cellStyle name="Comma 3 4 7 4 2 2" xfId="24103"/>
    <cellStyle name="Comma 3 4 7 4 3" xfId="24104"/>
    <cellStyle name="Comma 3 4 7 4 4" xfId="24105"/>
    <cellStyle name="Comma 3 4 7 4 5" xfId="24106"/>
    <cellStyle name="Comma 3 4 7 4 6" xfId="42392"/>
    <cellStyle name="Comma 3 4 7 5" xfId="24107"/>
    <cellStyle name="Comma 3 4 7 5 2" xfId="24108"/>
    <cellStyle name="Comma 3 4 7 6" xfId="24109"/>
    <cellStyle name="Comma 3 4 7 7" xfId="24110"/>
    <cellStyle name="Comma 3 4 7 8" xfId="24111"/>
    <cellStyle name="Comma 3 4 7 9" xfId="24112"/>
    <cellStyle name="Comma 3 4 8" xfId="24113"/>
    <cellStyle name="Comma 3 4 8 2" xfId="24114"/>
    <cellStyle name="Comma 3 4 8 2 2" xfId="24115"/>
    <cellStyle name="Comma 3 4 8 2 2 2" xfId="24116"/>
    <cellStyle name="Comma 3 4 8 2 2 2 2" xfId="24117"/>
    <cellStyle name="Comma 3 4 8 2 2 3" xfId="24118"/>
    <cellStyle name="Comma 3 4 8 2 2 4" xfId="24119"/>
    <cellStyle name="Comma 3 4 8 2 2 5" xfId="24120"/>
    <cellStyle name="Comma 3 4 8 2 2 6" xfId="42393"/>
    <cellStyle name="Comma 3 4 8 2 3" xfId="24121"/>
    <cellStyle name="Comma 3 4 8 2 3 2" xfId="24122"/>
    <cellStyle name="Comma 3 4 8 2 4" xfId="24123"/>
    <cellStyle name="Comma 3 4 8 2 5" xfId="24124"/>
    <cellStyle name="Comma 3 4 8 2 6" xfId="24125"/>
    <cellStyle name="Comma 3 4 8 2 7" xfId="42394"/>
    <cellStyle name="Comma 3 4 8 3" xfId="24126"/>
    <cellStyle name="Comma 3 4 8 3 2" xfId="24127"/>
    <cellStyle name="Comma 3 4 8 3 2 2" xfId="24128"/>
    <cellStyle name="Comma 3 4 8 3 3" xfId="24129"/>
    <cellStyle name="Comma 3 4 8 3 4" xfId="24130"/>
    <cellStyle name="Comma 3 4 8 3 5" xfId="24131"/>
    <cellStyle name="Comma 3 4 8 3 6" xfId="42395"/>
    <cellStyle name="Comma 3 4 8 4" xfId="24132"/>
    <cellStyle name="Comma 3 4 8 4 2" xfId="24133"/>
    <cellStyle name="Comma 3 4 8 5" xfId="24134"/>
    <cellStyle name="Comma 3 4 8 6" xfId="24135"/>
    <cellStyle name="Comma 3 4 8 7" xfId="24136"/>
    <cellStyle name="Comma 3 4 8 8" xfId="42396"/>
    <cellStyle name="Comma 3 4 9" xfId="24137"/>
    <cellStyle name="Comma 3 4 9 2" xfId="24138"/>
    <cellStyle name="Comma 3 4 9 2 2" xfId="24139"/>
    <cellStyle name="Comma 3 4 9 2 2 2" xfId="24140"/>
    <cellStyle name="Comma 3 4 9 2 2 2 2" xfId="24141"/>
    <cellStyle name="Comma 3 4 9 2 2 3" xfId="24142"/>
    <cellStyle name="Comma 3 4 9 2 2 4" xfId="24143"/>
    <cellStyle name="Comma 3 4 9 2 2 5" xfId="24144"/>
    <cellStyle name="Comma 3 4 9 2 2 6" xfId="42397"/>
    <cellStyle name="Comma 3 4 9 2 3" xfId="24145"/>
    <cellStyle name="Comma 3 4 9 2 3 2" xfId="24146"/>
    <cellStyle name="Comma 3 4 9 2 4" xfId="24147"/>
    <cellStyle name="Comma 3 4 9 2 5" xfId="24148"/>
    <cellStyle name="Comma 3 4 9 2 6" xfId="24149"/>
    <cellStyle name="Comma 3 4 9 2 7" xfId="42398"/>
    <cellStyle name="Comma 3 4 9 3" xfId="24150"/>
    <cellStyle name="Comma 3 4 9 3 2" xfId="24151"/>
    <cellStyle name="Comma 3 4 9 3 2 2" xfId="24152"/>
    <cellStyle name="Comma 3 4 9 3 3" xfId="24153"/>
    <cellStyle name="Comma 3 4 9 3 4" xfId="24154"/>
    <cellStyle name="Comma 3 4 9 3 5" xfId="24155"/>
    <cellStyle name="Comma 3 4 9 3 6" xfId="42399"/>
    <cellStyle name="Comma 3 4 9 4" xfId="24156"/>
    <cellStyle name="Comma 3 4 9 4 2" xfId="24157"/>
    <cellStyle name="Comma 3 4 9 5" xfId="24158"/>
    <cellStyle name="Comma 3 4 9 6" xfId="24159"/>
    <cellStyle name="Comma 3 4 9 7" xfId="24160"/>
    <cellStyle name="Comma 3 4 9 8" xfId="42400"/>
    <cellStyle name="Comma 3 5" xfId="24161"/>
    <cellStyle name="Comma 3 5 10" xfId="24162"/>
    <cellStyle name="Comma 3 5 10 2" xfId="24163"/>
    <cellStyle name="Comma 3 5 10 2 2" xfId="24164"/>
    <cellStyle name="Comma 3 5 10 2 2 2" xfId="24165"/>
    <cellStyle name="Comma 3 5 10 2 3" xfId="24166"/>
    <cellStyle name="Comma 3 5 10 2 4" xfId="24167"/>
    <cellStyle name="Comma 3 5 10 2 5" xfId="24168"/>
    <cellStyle name="Comma 3 5 10 2 6" xfId="42401"/>
    <cellStyle name="Comma 3 5 10 3" xfId="24169"/>
    <cellStyle name="Comma 3 5 10 3 2" xfId="24170"/>
    <cellStyle name="Comma 3 5 10 4" xfId="24171"/>
    <cellStyle name="Comma 3 5 10 5" xfId="24172"/>
    <cellStyle name="Comma 3 5 10 6" xfId="24173"/>
    <cellStyle name="Comma 3 5 10 7" xfId="42402"/>
    <cellStyle name="Comma 3 5 11" xfId="24174"/>
    <cellStyle name="Comma 3 5 11 2" xfId="24175"/>
    <cellStyle name="Comma 3 5 11 2 2" xfId="24176"/>
    <cellStyle name="Comma 3 5 11 2 2 2" xfId="24177"/>
    <cellStyle name="Comma 3 5 11 2 3" xfId="24178"/>
    <cellStyle name="Comma 3 5 11 2 4" xfId="24179"/>
    <cellStyle name="Comma 3 5 11 2 5" xfId="24180"/>
    <cellStyle name="Comma 3 5 11 2 6" xfId="42403"/>
    <cellStyle name="Comma 3 5 11 3" xfId="24181"/>
    <cellStyle name="Comma 3 5 11 3 2" xfId="24182"/>
    <cellStyle name="Comma 3 5 11 4" xfId="24183"/>
    <cellStyle name="Comma 3 5 11 5" xfId="24184"/>
    <cellStyle name="Comma 3 5 11 6" xfId="24185"/>
    <cellStyle name="Comma 3 5 11 7" xfId="42404"/>
    <cellStyle name="Comma 3 5 12" xfId="24186"/>
    <cellStyle name="Comma 3 5 12 2" xfId="24187"/>
    <cellStyle name="Comma 3 5 12 2 2" xfId="24188"/>
    <cellStyle name="Comma 3 5 12 3" xfId="24189"/>
    <cellStyle name="Comma 3 5 12 4" xfId="24190"/>
    <cellStyle name="Comma 3 5 12 5" xfId="24191"/>
    <cellStyle name="Comma 3 5 12 6" xfId="42405"/>
    <cellStyle name="Comma 3 5 13" xfId="24192"/>
    <cellStyle name="Comma 3 5 13 2" xfId="24193"/>
    <cellStyle name="Comma 3 5 13 2 2" xfId="24194"/>
    <cellStyle name="Comma 3 5 13 3" xfId="24195"/>
    <cellStyle name="Comma 3 5 13 4" xfId="24196"/>
    <cellStyle name="Comma 3 5 13 5" xfId="24197"/>
    <cellStyle name="Comma 3 5 13 6" xfId="42406"/>
    <cellStyle name="Comma 3 5 14" xfId="24198"/>
    <cellStyle name="Comma 3 5 14 2" xfId="24199"/>
    <cellStyle name="Comma 3 5 14 2 2" xfId="24200"/>
    <cellStyle name="Comma 3 5 14 3" xfId="24201"/>
    <cellStyle name="Comma 3 5 14 4" xfId="24202"/>
    <cellStyle name="Comma 3 5 14 5" xfId="24203"/>
    <cellStyle name="Comma 3 5 14 6" xfId="42407"/>
    <cellStyle name="Comma 3 5 15" xfId="24204"/>
    <cellStyle name="Comma 3 5 15 2" xfId="24205"/>
    <cellStyle name="Comma 3 5 16" xfId="24206"/>
    <cellStyle name="Comma 3 5 16 2" xfId="24207"/>
    <cellStyle name="Comma 3 5 17" xfId="24208"/>
    <cellStyle name="Comma 3 5 18" xfId="24209"/>
    <cellStyle name="Comma 3 5 19" xfId="24210"/>
    <cellStyle name="Comma 3 5 2" xfId="24211"/>
    <cellStyle name="Comma 3 5 2 10" xfId="24212"/>
    <cellStyle name="Comma 3 5 2 10 2" xfId="24213"/>
    <cellStyle name="Comma 3 5 2 10 2 2" xfId="24214"/>
    <cellStyle name="Comma 3 5 2 10 3" xfId="24215"/>
    <cellStyle name="Comma 3 5 2 10 4" xfId="24216"/>
    <cellStyle name="Comma 3 5 2 10 5" xfId="24217"/>
    <cellStyle name="Comma 3 5 2 10 6" xfId="42408"/>
    <cellStyle name="Comma 3 5 2 11" xfId="24218"/>
    <cellStyle name="Comma 3 5 2 11 2" xfId="24219"/>
    <cellStyle name="Comma 3 5 2 11 2 2" xfId="24220"/>
    <cellStyle name="Comma 3 5 2 11 3" xfId="24221"/>
    <cellStyle name="Comma 3 5 2 11 4" xfId="24222"/>
    <cellStyle name="Comma 3 5 2 11 5" xfId="24223"/>
    <cellStyle name="Comma 3 5 2 11 6" xfId="42409"/>
    <cellStyle name="Comma 3 5 2 12" xfId="24224"/>
    <cellStyle name="Comma 3 5 2 12 2" xfId="24225"/>
    <cellStyle name="Comma 3 5 2 12 2 2" xfId="24226"/>
    <cellStyle name="Comma 3 5 2 12 3" xfId="24227"/>
    <cellStyle name="Comma 3 5 2 12 4" xfId="24228"/>
    <cellStyle name="Comma 3 5 2 12 5" xfId="24229"/>
    <cellStyle name="Comma 3 5 2 12 6" xfId="42410"/>
    <cellStyle name="Comma 3 5 2 13" xfId="24230"/>
    <cellStyle name="Comma 3 5 2 13 2" xfId="24231"/>
    <cellStyle name="Comma 3 5 2 14" xfId="24232"/>
    <cellStyle name="Comma 3 5 2 14 2" xfId="24233"/>
    <cellStyle name="Comma 3 5 2 15" xfId="24234"/>
    <cellStyle name="Comma 3 5 2 16" xfId="24235"/>
    <cellStyle name="Comma 3 5 2 17" xfId="24236"/>
    <cellStyle name="Comma 3 5 2 18" xfId="24237"/>
    <cellStyle name="Comma 3 5 2 2" xfId="24238"/>
    <cellStyle name="Comma 3 5 2 2 10" xfId="24239"/>
    <cellStyle name="Comma 3 5 2 2 11" xfId="24240"/>
    <cellStyle name="Comma 3 5 2 2 12" xfId="24241"/>
    <cellStyle name="Comma 3 5 2 2 2" xfId="24242"/>
    <cellStyle name="Comma 3 5 2 2 2 10" xfId="24243"/>
    <cellStyle name="Comma 3 5 2 2 2 11" xfId="24244"/>
    <cellStyle name="Comma 3 5 2 2 2 2" xfId="24245"/>
    <cellStyle name="Comma 3 5 2 2 2 2 10" xfId="24246"/>
    <cellStyle name="Comma 3 5 2 2 2 2 2" xfId="24247"/>
    <cellStyle name="Comma 3 5 2 2 2 2 2 2" xfId="24248"/>
    <cellStyle name="Comma 3 5 2 2 2 2 2 2 2" xfId="24249"/>
    <cellStyle name="Comma 3 5 2 2 2 2 2 2 2 2" xfId="24250"/>
    <cellStyle name="Comma 3 5 2 2 2 2 2 2 2 2 2" xfId="24251"/>
    <cellStyle name="Comma 3 5 2 2 2 2 2 2 2 3" xfId="24252"/>
    <cellStyle name="Comma 3 5 2 2 2 2 2 2 2 4" xfId="24253"/>
    <cellStyle name="Comma 3 5 2 2 2 2 2 2 2 5" xfId="24254"/>
    <cellStyle name="Comma 3 5 2 2 2 2 2 2 2 6" xfId="42411"/>
    <cellStyle name="Comma 3 5 2 2 2 2 2 2 3" xfId="24255"/>
    <cellStyle name="Comma 3 5 2 2 2 2 2 2 3 2" xfId="24256"/>
    <cellStyle name="Comma 3 5 2 2 2 2 2 2 4" xfId="24257"/>
    <cellStyle name="Comma 3 5 2 2 2 2 2 2 5" xfId="24258"/>
    <cellStyle name="Comma 3 5 2 2 2 2 2 2 6" xfId="24259"/>
    <cellStyle name="Comma 3 5 2 2 2 2 2 2 7" xfId="42412"/>
    <cellStyle name="Comma 3 5 2 2 2 2 2 3" xfId="24260"/>
    <cellStyle name="Comma 3 5 2 2 2 2 2 3 2" xfId="24261"/>
    <cellStyle name="Comma 3 5 2 2 2 2 2 3 2 2" xfId="24262"/>
    <cellStyle name="Comma 3 5 2 2 2 2 2 3 3" xfId="24263"/>
    <cellStyle name="Comma 3 5 2 2 2 2 2 3 4" xfId="24264"/>
    <cellStyle name="Comma 3 5 2 2 2 2 2 3 5" xfId="24265"/>
    <cellStyle name="Comma 3 5 2 2 2 2 2 3 6" xfId="42413"/>
    <cellStyle name="Comma 3 5 2 2 2 2 2 4" xfId="24266"/>
    <cellStyle name="Comma 3 5 2 2 2 2 2 4 2" xfId="24267"/>
    <cellStyle name="Comma 3 5 2 2 2 2 2 5" xfId="24268"/>
    <cellStyle name="Comma 3 5 2 2 2 2 2 6" xfId="24269"/>
    <cellStyle name="Comma 3 5 2 2 2 2 2 7" xfId="24270"/>
    <cellStyle name="Comma 3 5 2 2 2 2 2 8" xfId="42414"/>
    <cellStyle name="Comma 3 5 2 2 2 2 3" xfId="24271"/>
    <cellStyle name="Comma 3 5 2 2 2 2 3 2" xfId="24272"/>
    <cellStyle name="Comma 3 5 2 2 2 2 3 2 2" xfId="24273"/>
    <cellStyle name="Comma 3 5 2 2 2 2 3 2 2 2" xfId="24274"/>
    <cellStyle name="Comma 3 5 2 2 2 2 3 2 3" xfId="24275"/>
    <cellStyle name="Comma 3 5 2 2 2 2 3 2 4" xfId="24276"/>
    <cellStyle name="Comma 3 5 2 2 2 2 3 2 5" xfId="24277"/>
    <cellStyle name="Comma 3 5 2 2 2 2 3 2 6" xfId="42415"/>
    <cellStyle name="Comma 3 5 2 2 2 2 3 3" xfId="24278"/>
    <cellStyle name="Comma 3 5 2 2 2 2 3 3 2" xfId="24279"/>
    <cellStyle name="Comma 3 5 2 2 2 2 3 4" xfId="24280"/>
    <cellStyle name="Comma 3 5 2 2 2 2 3 5" xfId="24281"/>
    <cellStyle name="Comma 3 5 2 2 2 2 3 6" xfId="24282"/>
    <cellStyle name="Comma 3 5 2 2 2 2 3 7" xfId="42416"/>
    <cellStyle name="Comma 3 5 2 2 2 2 4" xfId="24283"/>
    <cellStyle name="Comma 3 5 2 2 2 2 4 2" xfId="24284"/>
    <cellStyle name="Comma 3 5 2 2 2 2 4 2 2" xfId="24285"/>
    <cellStyle name="Comma 3 5 2 2 2 2 4 3" xfId="24286"/>
    <cellStyle name="Comma 3 5 2 2 2 2 4 4" xfId="24287"/>
    <cellStyle name="Comma 3 5 2 2 2 2 4 5" xfId="24288"/>
    <cellStyle name="Comma 3 5 2 2 2 2 4 6" xfId="42417"/>
    <cellStyle name="Comma 3 5 2 2 2 2 5" xfId="24289"/>
    <cellStyle name="Comma 3 5 2 2 2 2 5 2" xfId="24290"/>
    <cellStyle name="Comma 3 5 2 2 2 2 6" xfId="24291"/>
    <cellStyle name="Comma 3 5 2 2 2 2 6 2" xfId="24292"/>
    <cellStyle name="Comma 3 5 2 2 2 2 7" xfId="24293"/>
    <cellStyle name="Comma 3 5 2 2 2 2 8" xfId="24294"/>
    <cellStyle name="Comma 3 5 2 2 2 2 9" xfId="24295"/>
    <cellStyle name="Comma 3 5 2 2 2 3" xfId="24296"/>
    <cellStyle name="Comma 3 5 2 2 2 3 2" xfId="24297"/>
    <cellStyle name="Comma 3 5 2 2 2 3 2 2" xfId="24298"/>
    <cellStyle name="Comma 3 5 2 2 2 3 2 2 2" xfId="24299"/>
    <cellStyle name="Comma 3 5 2 2 2 3 2 2 2 2" xfId="24300"/>
    <cellStyle name="Comma 3 5 2 2 2 3 2 2 3" xfId="24301"/>
    <cellStyle name="Comma 3 5 2 2 2 3 2 2 4" xfId="24302"/>
    <cellStyle name="Comma 3 5 2 2 2 3 2 2 5" xfId="24303"/>
    <cellStyle name="Comma 3 5 2 2 2 3 2 2 6" xfId="42418"/>
    <cellStyle name="Comma 3 5 2 2 2 3 2 3" xfId="24304"/>
    <cellStyle name="Comma 3 5 2 2 2 3 2 3 2" xfId="24305"/>
    <cellStyle name="Comma 3 5 2 2 2 3 2 4" xfId="24306"/>
    <cellStyle name="Comma 3 5 2 2 2 3 2 5" xfId="24307"/>
    <cellStyle name="Comma 3 5 2 2 2 3 2 6" xfId="24308"/>
    <cellStyle name="Comma 3 5 2 2 2 3 2 7" xfId="42419"/>
    <cellStyle name="Comma 3 5 2 2 2 3 3" xfId="24309"/>
    <cellStyle name="Comma 3 5 2 2 2 3 3 2" xfId="24310"/>
    <cellStyle name="Comma 3 5 2 2 2 3 3 2 2" xfId="24311"/>
    <cellStyle name="Comma 3 5 2 2 2 3 3 3" xfId="24312"/>
    <cellStyle name="Comma 3 5 2 2 2 3 3 4" xfId="24313"/>
    <cellStyle name="Comma 3 5 2 2 2 3 3 5" xfId="24314"/>
    <cellStyle name="Comma 3 5 2 2 2 3 3 6" xfId="42420"/>
    <cellStyle name="Comma 3 5 2 2 2 3 4" xfId="24315"/>
    <cellStyle name="Comma 3 5 2 2 2 3 4 2" xfId="24316"/>
    <cellStyle name="Comma 3 5 2 2 2 3 5" xfId="24317"/>
    <cellStyle name="Comma 3 5 2 2 2 3 6" xfId="24318"/>
    <cellStyle name="Comma 3 5 2 2 2 3 7" xfId="24319"/>
    <cellStyle name="Comma 3 5 2 2 2 3 8" xfId="42421"/>
    <cellStyle name="Comma 3 5 2 2 2 4" xfId="24320"/>
    <cellStyle name="Comma 3 5 2 2 2 4 2" xfId="24321"/>
    <cellStyle name="Comma 3 5 2 2 2 4 2 2" xfId="24322"/>
    <cellStyle name="Comma 3 5 2 2 2 4 2 2 2" xfId="24323"/>
    <cellStyle name="Comma 3 5 2 2 2 4 2 3" xfId="24324"/>
    <cellStyle name="Comma 3 5 2 2 2 4 2 4" xfId="24325"/>
    <cellStyle name="Comma 3 5 2 2 2 4 2 5" xfId="24326"/>
    <cellStyle name="Comma 3 5 2 2 2 4 2 6" xfId="42422"/>
    <cellStyle name="Comma 3 5 2 2 2 4 3" xfId="24327"/>
    <cellStyle name="Comma 3 5 2 2 2 4 3 2" xfId="24328"/>
    <cellStyle name="Comma 3 5 2 2 2 4 4" xfId="24329"/>
    <cellStyle name="Comma 3 5 2 2 2 4 5" xfId="24330"/>
    <cellStyle name="Comma 3 5 2 2 2 4 6" xfId="24331"/>
    <cellStyle name="Comma 3 5 2 2 2 4 7" xfId="42423"/>
    <cellStyle name="Comma 3 5 2 2 2 5" xfId="24332"/>
    <cellStyle name="Comma 3 5 2 2 2 5 2" xfId="24333"/>
    <cellStyle name="Comma 3 5 2 2 2 5 2 2" xfId="24334"/>
    <cellStyle name="Comma 3 5 2 2 2 5 3" xfId="24335"/>
    <cellStyle name="Comma 3 5 2 2 2 5 4" xfId="24336"/>
    <cellStyle name="Comma 3 5 2 2 2 5 5" xfId="24337"/>
    <cellStyle name="Comma 3 5 2 2 2 5 6" xfId="42424"/>
    <cellStyle name="Comma 3 5 2 2 2 6" xfId="24338"/>
    <cellStyle name="Comma 3 5 2 2 2 6 2" xfId="24339"/>
    <cellStyle name="Comma 3 5 2 2 2 7" xfId="24340"/>
    <cellStyle name="Comma 3 5 2 2 2 7 2" xfId="24341"/>
    <cellStyle name="Comma 3 5 2 2 2 8" xfId="24342"/>
    <cellStyle name="Comma 3 5 2 2 2 9" xfId="24343"/>
    <cellStyle name="Comma 3 5 2 2 3" xfId="24344"/>
    <cellStyle name="Comma 3 5 2 2 3 10" xfId="24345"/>
    <cellStyle name="Comma 3 5 2 2 3 2" xfId="24346"/>
    <cellStyle name="Comma 3 5 2 2 3 2 2" xfId="24347"/>
    <cellStyle name="Comma 3 5 2 2 3 2 2 2" xfId="24348"/>
    <cellStyle name="Comma 3 5 2 2 3 2 2 2 2" xfId="24349"/>
    <cellStyle name="Comma 3 5 2 2 3 2 2 2 2 2" xfId="24350"/>
    <cellStyle name="Comma 3 5 2 2 3 2 2 2 3" xfId="24351"/>
    <cellStyle name="Comma 3 5 2 2 3 2 2 2 4" xfId="24352"/>
    <cellStyle name="Comma 3 5 2 2 3 2 2 2 5" xfId="24353"/>
    <cellStyle name="Comma 3 5 2 2 3 2 2 2 6" xfId="42425"/>
    <cellStyle name="Comma 3 5 2 2 3 2 2 3" xfId="24354"/>
    <cellStyle name="Comma 3 5 2 2 3 2 2 3 2" xfId="24355"/>
    <cellStyle name="Comma 3 5 2 2 3 2 2 4" xfId="24356"/>
    <cellStyle name="Comma 3 5 2 2 3 2 2 5" xfId="24357"/>
    <cellStyle name="Comma 3 5 2 2 3 2 2 6" xfId="24358"/>
    <cellStyle name="Comma 3 5 2 2 3 2 2 7" xfId="42426"/>
    <cellStyle name="Comma 3 5 2 2 3 2 3" xfId="24359"/>
    <cellStyle name="Comma 3 5 2 2 3 2 3 2" xfId="24360"/>
    <cellStyle name="Comma 3 5 2 2 3 2 3 2 2" xfId="24361"/>
    <cellStyle name="Comma 3 5 2 2 3 2 3 3" xfId="24362"/>
    <cellStyle name="Comma 3 5 2 2 3 2 3 4" xfId="24363"/>
    <cellStyle name="Comma 3 5 2 2 3 2 3 5" xfId="24364"/>
    <cellStyle name="Comma 3 5 2 2 3 2 3 6" xfId="42427"/>
    <cellStyle name="Comma 3 5 2 2 3 2 4" xfId="24365"/>
    <cellStyle name="Comma 3 5 2 2 3 2 4 2" xfId="24366"/>
    <cellStyle name="Comma 3 5 2 2 3 2 5" xfId="24367"/>
    <cellStyle name="Comma 3 5 2 2 3 2 6" xfId="24368"/>
    <cellStyle name="Comma 3 5 2 2 3 2 7" xfId="24369"/>
    <cellStyle name="Comma 3 5 2 2 3 2 8" xfId="42428"/>
    <cellStyle name="Comma 3 5 2 2 3 3" xfId="24370"/>
    <cellStyle name="Comma 3 5 2 2 3 3 2" xfId="24371"/>
    <cellStyle name="Comma 3 5 2 2 3 3 2 2" xfId="24372"/>
    <cellStyle name="Comma 3 5 2 2 3 3 2 2 2" xfId="24373"/>
    <cellStyle name="Comma 3 5 2 2 3 3 2 3" xfId="24374"/>
    <cellStyle name="Comma 3 5 2 2 3 3 2 4" xfId="24375"/>
    <cellStyle name="Comma 3 5 2 2 3 3 2 5" xfId="24376"/>
    <cellStyle name="Comma 3 5 2 2 3 3 2 6" xfId="42429"/>
    <cellStyle name="Comma 3 5 2 2 3 3 3" xfId="24377"/>
    <cellStyle name="Comma 3 5 2 2 3 3 3 2" xfId="24378"/>
    <cellStyle name="Comma 3 5 2 2 3 3 4" xfId="24379"/>
    <cellStyle name="Comma 3 5 2 2 3 3 5" xfId="24380"/>
    <cellStyle name="Comma 3 5 2 2 3 3 6" xfId="24381"/>
    <cellStyle name="Comma 3 5 2 2 3 3 7" xfId="42430"/>
    <cellStyle name="Comma 3 5 2 2 3 4" xfId="24382"/>
    <cellStyle name="Comma 3 5 2 2 3 4 2" xfId="24383"/>
    <cellStyle name="Comma 3 5 2 2 3 4 2 2" xfId="24384"/>
    <cellStyle name="Comma 3 5 2 2 3 4 3" xfId="24385"/>
    <cellStyle name="Comma 3 5 2 2 3 4 4" xfId="24386"/>
    <cellStyle name="Comma 3 5 2 2 3 4 5" xfId="24387"/>
    <cellStyle name="Comma 3 5 2 2 3 4 6" xfId="42431"/>
    <cellStyle name="Comma 3 5 2 2 3 5" xfId="24388"/>
    <cellStyle name="Comma 3 5 2 2 3 5 2" xfId="24389"/>
    <cellStyle name="Comma 3 5 2 2 3 6" xfId="24390"/>
    <cellStyle name="Comma 3 5 2 2 3 6 2" xfId="24391"/>
    <cellStyle name="Comma 3 5 2 2 3 7" xfId="24392"/>
    <cellStyle name="Comma 3 5 2 2 3 8" xfId="24393"/>
    <cellStyle name="Comma 3 5 2 2 3 9" xfId="24394"/>
    <cellStyle name="Comma 3 5 2 2 4" xfId="24395"/>
    <cellStyle name="Comma 3 5 2 2 4 2" xfId="24396"/>
    <cellStyle name="Comma 3 5 2 2 4 2 2" xfId="24397"/>
    <cellStyle name="Comma 3 5 2 2 4 2 2 2" xfId="24398"/>
    <cellStyle name="Comma 3 5 2 2 4 2 2 2 2" xfId="24399"/>
    <cellStyle name="Comma 3 5 2 2 4 2 2 3" xfId="24400"/>
    <cellStyle name="Comma 3 5 2 2 4 2 2 4" xfId="24401"/>
    <cellStyle name="Comma 3 5 2 2 4 2 2 5" xfId="24402"/>
    <cellStyle name="Comma 3 5 2 2 4 2 2 6" xfId="42432"/>
    <cellStyle name="Comma 3 5 2 2 4 2 3" xfId="24403"/>
    <cellStyle name="Comma 3 5 2 2 4 2 3 2" xfId="24404"/>
    <cellStyle name="Comma 3 5 2 2 4 2 4" xfId="24405"/>
    <cellStyle name="Comma 3 5 2 2 4 2 5" xfId="24406"/>
    <cellStyle name="Comma 3 5 2 2 4 2 6" xfId="24407"/>
    <cellStyle name="Comma 3 5 2 2 4 2 7" xfId="42433"/>
    <cellStyle name="Comma 3 5 2 2 4 3" xfId="24408"/>
    <cellStyle name="Comma 3 5 2 2 4 3 2" xfId="24409"/>
    <cellStyle name="Comma 3 5 2 2 4 3 2 2" xfId="24410"/>
    <cellStyle name="Comma 3 5 2 2 4 3 3" xfId="24411"/>
    <cellStyle name="Comma 3 5 2 2 4 3 4" xfId="24412"/>
    <cellStyle name="Comma 3 5 2 2 4 3 5" xfId="24413"/>
    <cellStyle name="Comma 3 5 2 2 4 3 6" xfId="42434"/>
    <cellStyle name="Comma 3 5 2 2 4 4" xfId="24414"/>
    <cellStyle name="Comma 3 5 2 2 4 4 2" xfId="24415"/>
    <cellStyle name="Comma 3 5 2 2 4 5" xfId="24416"/>
    <cellStyle name="Comma 3 5 2 2 4 6" xfId="24417"/>
    <cellStyle name="Comma 3 5 2 2 4 7" xfId="24418"/>
    <cellStyle name="Comma 3 5 2 2 4 8" xfId="42435"/>
    <cellStyle name="Comma 3 5 2 2 5" xfId="24419"/>
    <cellStyle name="Comma 3 5 2 2 5 2" xfId="24420"/>
    <cellStyle name="Comma 3 5 2 2 5 2 2" xfId="24421"/>
    <cellStyle name="Comma 3 5 2 2 5 2 2 2" xfId="24422"/>
    <cellStyle name="Comma 3 5 2 2 5 2 3" xfId="24423"/>
    <cellStyle name="Comma 3 5 2 2 5 2 4" xfId="24424"/>
    <cellStyle name="Comma 3 5 2 2 5 2 5" xfId="24425"/>
    <cellStyle name="Comma 3 5 2 2 5 2 6" xfId="42436"/>
    <cellStyle name="Comma 3 5 2 2 5 3" xfId="24426"/>
    <cellStyle name="Comma 3 5 2 2 5 3 2" xfId="24427"/>
    <cellStyle name="Comma 3 5 2 2 5 4" xfId="24428"/>
    <cellStyle name="Comma 3 5 2 2 5 5" xfId="24429"/>
    <cellStyle name="Comma 3 5 2 2 5 6" xfId="24430"/>
    <cellStyle name="Comma 3 5 2 2 5 7" xfId="42437"/>
    <cellStyle name="Comma 3 5 2 2 6" xfId="24431"/>
    <cellStyle name="Comma 3 5 2 2 6 2" xfId="24432"/>
    <cellStyle name="Comma 3 5 2 2 6 2 2" xfId="24433"/>
    <cellStyle name="Comma 3 5 2 2 6 3" xfId="24434"/>
    <cellStyle name="Comma 3 5 2 2 6 4" xfId="24435"/>
    <cellStyle name="Comma 3 5 2 2 6 5" xfId="24436"/>
    <cellStyle name="Comma 3 5 2 2 6 6" xfId="42438"/>
    <cellStyle name="Comma 3 5 2 2 7" xfId="24437"/>
    <cellStyle name="Comma 3 5 2 2 7 2" xfId="24438"/>
    <cellStyle name="Comma 3 5 2 2 8" xfId="24439"/>
    <cellStyle name="Comma 3 5 2 2 8 2" xfId="24440"/>
    <cellStyle name="Comma 3 5 2 2 9" xfId="24441"/>
    <cellStyle name="Comma 3 5 2 3" xfId="24442"/>
    <cellStyle name="Comma 3 5 2 3 10" xfId="24443"/>
    <cellStyle name="Comma 3 5 2 3 11" xfId="24444"/>
    <cellStyle name="Comma 3 5 2 3 2" xfId="24445"/>
    <cellStyle name="Comma 3 5 2 3 2 10" xfId="24446"/>
    <cellStyle name="Comma 3 5 2 3 2 2" xfId="24447"/>
    <cellStyle name="Comma 3 5 2 3 2 2 2" xfId="24448"/>
    <cellStyle name="Comma 3 5 2 3 2 2 2 2" xfId="24449"/>
    <cellStyle name="Comma 3 5 2 3 2 2 2 2 2" xfId="24450"/>
    <cellStyle name="Comma 3 5 2 3 2 2 2 2 2 2" xfId="24451"/>
    <cellStyle name="Comma 3 5 2 3 2 2 2 2 3" xfId="24452"/>
    <cellStyle name="Comma 3 5 2 3 2 2 2 2 4" xfId="24453"/>
    <cellStyle name="Comma 3 5 2 3 2 2 2 2 5" xfId="24454"/>
    <cellStyle name="Comma 3 5 2 3 2 2 2 2 6" xfId="42439"/>
    <cellStyle name="Comma 3 5 2 3 2 2 2 3" xfId="24455"/>
    <cellStyle name="Comma 3 5 2 3 2 2 2 3 2" xfId="24456"/>
    <cellStyle name="Comma 3 5 2 3 2 2 2 4" xfId="24457"/>
    <cellStyle name="Comma 3 5 2 3 2 2 2 5" xfId="24458"/>
    <cellStyle name="Comma 3 5 2 3 2 2 2 6" xfId="24459"/>
    <cellStyle name="Comma 3 5 2 3 2 2 2 7" xfId="42440"/>
    <cellStyle name="Comma 3 5 2 3 2 2 3" xfId="24460"/>
    <cellStyle name="Comma 3 5 2 3 2 2 3 2" xfId="24461"/>
    <cellStyle name="Comma 3 5 2 3 2 2 3 2 2" xfId="24462"/>
    <cellStyle name="Comma 3 5 2 3 2 2 3 3" xfId="24463"/>
    <cellStyle name="Comma 3 5 2 3 2 2 3 4" xfId="24464"/>
    <cellStyle name="Comma 3 5 2 3 2 2 3 5" xfId="24465"/>
    <cellStyle name="Comma 3 5 2 3 2 2 3 6" xfId="42441"/>
    <cellStyle name="Comma 3 5 2 3 2 2 4" xfId="24466"/>
    <cellStyle name="Comma 3 5 2 3 2 2 4 2" xfId="24467"/>
    <cellStyle name="Comma 3 5 2 3 2 2 5" xfId="24468"/>
    <cellStyle name="Comma 3 5 2 3 2 2 6" xfId="24469"/>
    <cellStyle name="Comma 3 5 2 3 2 2 7" xfId="24470"/>
    <cellStyle name="Comma 3 5 2 3 2 2 8" xfId="42442"/>
    <cellStyle name="Comma 3 5 2 3 2 3" xfId="24471"/>
    <cellStyle name="Comma 3 5 2 3 2 3 2" xfId="24472"/>
    <cellStyle name="Comma 3 5 2 3 2 3 2 2" xfId="24473"/>
    <cellStyle name="Comma 3 5 2 3 2 3 2 2 2" xfId="24474"/>
    <cellStyle name="Comma 3 5 2 3 2 3 2 3" xfId="24475"/>
    <cellStyle name="Comma 3 5 2 3 2 3 2 4" xfId="24476"/>
    <cellStyle name="Comma 3 5 2 3 2 3 2 5" xfId="24477"/>
    <cellStyle name="Comma 3 5 2 3 2 3 2 6" xfId="42443"/>
    <cellStyle name="Comma 3 5 2 3 2 3 3" xfId="24478"/>
    <cellStyle name="Comma 3 5 2 3 2 3 3 2" xfId="24479"/>
    <cellStyle name="Comma 3 5 2 3 2 3 4" xfId="24480"/>
    <cellStyle name="Comma 3 5 2 3 2 3 5" xfId="24481"/>
    <cellStyle name="Comma 3 5 2 3 2 3 6" xfId="24482"/>
    <cellStyle name="Comma 3 5 2 3 2 3 7" xfId="42444"/>
    <cellStyle name="Comma 3 5 2 3 2 4" xfId="24483"/>
    <cellStyle name="Comma 3 5 2 3 2 4 2" xfId="24484"/>
    <cellStyle name="Comma 3 5 2 3 2 4 2 2" xfId="24485"/>
    <cellStyle name="Comma 3 5 2 3 2 4 3" xfId="24486"/>
    <cellStyle name="Comma 3 5 2 3 2 4 4" xfId="24487"/>
    <cellStyle name="Comma 3 5 2 3 2 4 5" xfId="24488"/>
    <cellStyle name="Comma 3 5 2 3 2 4 6" xfId="42445"/>
    <cellStyle name="Comma 3 5 2 3 2 5" xfId="24489"/>
    <cellStyle name="Comma 3 5 2 3 2 5 2" xfId="24490"/>
    <cellStyle name="Comma 3 5 2 3 2 6" xfId="24491"/>
    <cellStyle name="Comma 3 5 2 3 2 6 2" xfId="24492"/>
    <cellStyle name="Comma 3 5 2 3 2 7" xfId="24493"/>
    <cellStyle name="Comma 3 5 2 3 2 8" xfId="24494"/>
    <cellStyle name="Comma 3 5 2 3 2 9" xfId="24495"/>
    <cellStyle name="Comma 3 5 2 3 3" xfId="24496"/>
    <cellStyle name="Comma 3 5 2 3 3 2" xfId="24497"/>
    <cellStyle name="Comma 3 5 2 3 3 2 2" xfId="24498"/>
    <cellStyle name="Comma 3 5 2 3 3 2 2 2" xfId="24499"/>
    <cellStyle name="Comma 3 5 2 3 3 2 2 2 2" xfId="24500"/>
    <cellStyle name="Comma 3 5 2 3 3 2 2 3" xfId="24501"/>
    <cellStyle name="Comma 3 5 2 3 3 2 2 4" xfId="24502"/>
    <cellStyle name="Comma 3 5 2 3 3 2 2 5" xfId="24503"/>
    <cellStyle name="Comma 3 5 2 3 3 2 2 6" xfId="42446"/>
    <cellStyle name="Comma 3 5 2 3 3 2 3" xfId="24504"/>
    <cellStyle name="Comma 3 5 2 3 3 2 3 2" xfId="24505"/>
    <cellStyle name="Comma 3 5 2 3 3 2 4" xfId="24506"/>
    <cellStyle name="Comma 3 5 2 3 3 2 5" xfId="24507"/>
    <cellStyle name="Comma 3 5 2 3 3 2 6" xfId="24508"/>
    <cellStyle name="Comma 3 5 2 3 3 2 7" xfId="42447"/>
    <cellStyle name="Comma 3 5 2 3 3 3" xfId="24509"/>
    <cellStyle name="Comma 3 5 2 3 3 3 2" xfId="24510"/>
    <cellStyle name="Comma 3 5 2 3 3 3 2 2" xfId="24511"/>
    <cellStyle name="Comma 3 5 2 3 3 3 3" xfId="24512"/>
    <cellStyle name="Comma 3 5 2 3 3 3 4" xfId="24513"/>
    <cellStyle name="Comma 3 5 2 3 3 3 5" xfId="24514"/>
    <cellStyle name="Comma 3 5 2 3 3 3 6" xfId="42448"/>
    <cellStyle name="Comma 3 5 2 3 3 4" xfId="24515"/>
    <cellStyle name="Comma 3 5 2 3 3 4 2" xfId="24516"/>
    <cellStyle name="Comma 3 5 2 3 3 5" xfId="24517"/>
    <cellStyle name="Comma 3 5 2 3 3 6" xfId="24518"/>
    <cellStyle name="Comma 3 5 2 3 3 7" xfId="24519"/>
    <cellStyle name="Comma 3 5 2 3 3 8" xfId="42449"/>
    <cellStyle name="Comma 3 5 2 3 4" xfId="24520"/>
    <cellStyle name="Comma 3 5 2 3 4 2" xfId="24521"/>
    <cellStyle name="Comma 3 5 2 3 4 2 2" xfId="24522"/>
    <cellStyle name="Comma 3 5 2 3 4 2 2 2" xfId="24523"/>
    <cellStyle name="Comma 3 5 2 3 4 2 3" xfId="24524"/>
    <cellStyle name="Comma 3 5 2 3 4 2 4" xfId="24525"/>
    <cellStyle name="Comma 3 5 2 3 4 2 5" xfId="24526"/>
    <cellStyle name="Comma 3 5 2 3 4 2 6" xfId="42450"/>
    <cellStyle name="Comma 3 5 2 3 4 3" xfId="24527"/>
    <cellStyle name="Comma 3 5 2 3 4 3 2" xfId="24528"/>
    <cellStyle name="Comma 3 5 2 3 4 4" xfId="24529"/>
    <cellStyle name="Comma 3 5 2 3 4 5" xfId="24530"/>
    <cellStyle name="Comma 3 5 2 3 4 6" xfId="24531"/>
    <cellStyle name="Comma 3 5 2 3 4 7" xfId="42451"/>
    <cellStyle name="Comma 3 5 2 3 5" xfId="24532"/>
    <cellStyle name="Comma 3 5 2 3 5 2" xfId="24533"/>
    <cellStyle name="Comma 3 5 2 3 5 2 2" xfId="24534"/>
    <cellStyle name="Comma 3 5 2 3 5 3" xfId="24535"/>
    <cellStyle name="Comma 3 5 2 3 5 4" xfId="24536"/>
    <cellStyle name="Comma 3 5 2 3 5 5" xfId="24537"/>
    <cellStyle name="Comma 3 5 2 3 5 6" xfId="42452"/>
    <cellStyle name="Comma 3 5 2 3 6" xfId="24538"/>
    <cellStyle name="Comma 3 5 2 3 6 2" xfId="24539"/>
    <cellStyle name="Comma 3 5 2 3 7" xfId="24540"/>
    <cellStyle name="Comma 3 5 2 3 7 2" xfId="24541"/>
    <cellStyle name="Comma 3 5 2 3 8" xfId="24542"/>
    <cellStyle name="Comma 3 5 2 3 9" xfId="24543"/>
    <cellStyle name="Comma 3 5 2 4" xfId="24544"/>
    <cellStyle name="Comma 3 5 2 4 10" xfId="24545"/>
    <cellStyle name="Comma 3 5 2 4 2" xfId="24546"/>
    <cellStyle name="Comma 3 5 2 4 2 2" xfId="24547"/>
    <cellStyle name="Comma 3 5 2 4 2 2 2" xfId="24548"/>
    <cellStyle name="Comma 3 5 2 4 2 2 2 2" xfId="24549"/>
    <cellStyle name="Comma 3 5 2 4 2 2 2 2 2" xfId="24550"/>
    <cellStyle name="Comma 3 5 2 4 2 2 2 3" xfId="24551"/>
    <cellStyle name="Comma 3 5 2 4 2 2 2 4" xfId="24552"/>
    <cellStyle name="Comma 3 5 2 4 2 2 2 5" xfId="24553"/>
    <cellStyle name="Comma 3 5 2 4 2 2 2 6" xfId="42453"/>
    <cellStyle name="Comma 3 5 2 4 2 2 3" xfId="24554"/>
    <cellStyle name="Comma 3 5 2 4 2 2 3 2" xfId="24555"/>
    <cellStyle name="Comma 3 5 2 4 2 2 4" xfId="24556"/>
    <cellStyle name="Comma 3 5 2 4 2 2 5" xfId="24557"/>
    <cellStyle name="Comma 3 5 2 4 2 2 6" xfId="24558"/>
    <cellStyle name="Comma 3 5 2 4 2 2 7" xfId="42454"/>
    <cellStyle name="Comma 3 5 2 4 2 3" xfId="24559"/>
    <cellStyle name="Comma 3 5 2 4 2 3 2" xfId="24560"/>
    <cellStyle name="Comma 3 5 2 4 2 3 2 2" xfId="24561"/>
    <cellStyle name="Comma 3 5 2 4 2 3 3" xfId="24562"/>
    <cellStyle name="Comma 3 5 2 4 2 3 4" xfId="24563"/>
    <cellStyle name="Comma 3 5 2 4 2 3 5" xfId="24564"/>
    <cellStyle name="Comma 3 5 2 4 2 3 6" xfId="42455"/>
    <cellStyle name="Comma 3 5 2 4 2 4" xfId="24565"/>
    <cellStyle name="Comma 3 5 2 4 2 4 2" xfId="24566"/>
    <cellStyle name="Comma 3 5 2 4 2 5" xfId="24567"/>
    <cellStyle name="Comma 3 5 2 4 2 6" xfId="24568"/>
    <cellStyle name="Comma 3 5 2 4 2 7" xfId="24569"/>
    <cellStyle name="Comma 3 5 2 4 2 8" xfId="42456"/>
    <cellStyle name="Comma 3 5 2 4 3" xfId="24570"/>
    <cellStyle name="Comma 3 5 2 4 3 2" xfId="24571"/>
    <cellStyle name="Comma 3 5 2 4 3 2 2" xfId="24572"/>
    <cellStyle name="Comma 3 5 2 4 3 2 2 2" xfId="24573"/>
    <cellStyle name="Comma 3 5 2 4 3 2 3" xfId="24574"/>
    <cellStyle name="Comma 3 5 2 4 3 2 4" xfId="24575"/>
    <cellStyle name="Comma 3 5 2 4 3 2 5" xfId="24576"/>
    <cellStyle name="Comma 3 5 2 4 3 2 6" xfId="42457"/>
    <cellStyle name="Comma 3 5 2 4 3 3" xfId="24577"/>
    <cellStyle name="Comma 3 5 2 4 3 3 2" xfId="24578"/>
    <cellStyle name="Comma 3 5 2 4 3 4" xfId="24579"/>
    <cellStyle name="Comma 3 5 2 4 3 5" xfId="24580"/>
    <cellStyle name="Comma 3 5 2 4 3 6" xfId="24581"/>
    <cellStyle name="Comma 3 5 2 4 3 7" xfId="42458"/>
    <cellStyle name="Comma 3 5 2 4 4" xfId="24582"/>
    <cellStyle name="Comma 3 5 2 4 4 2" xfId="24583"/>
    <cellStyle name="Comma 3 5 2 4 4 2 2" xfId="24584"/>
    <cellStyle name="Comma 3 5 2 4 4 3" xfId="24585"/>
    <cellStyle name="Comma 3 5 2 4 4 4" xfId="24586"/>
    <cellStyle name="Comma 3 5 2 4 4 5" xfId="24587"/>
    <cellStyle name="Comma 3 5 2 4 4 6" xfId="42459"/>
    <cellStyle name="Comma 3 5 2 4 5" xfId="24588"/>
    <cellStyle name="Comma 3 5 2 4 5 2" xfId="24589"/>
    <cellStyle name="Comma 3 5 2 4 6" xfId="24590"/>
    <cellStyle name="Comma 3 5 2 4 6 2" xfId="24591"/>
    <cellStyle name="Comma 3 5 2 4 7" xfId="24592"/>
    <cellStyle name="Comma 3 5 2 4 8" xfId="24593"/>
    <cellStyle name="Comma 3 5 2 4 9" xfId="24594"/>
    <cellStyle name="Comma 3 5 2 5" xfId="24595"/>
    <cellStyle name="Comma 3 5 2 5 2" xfId="24596"/>
    <cellStyle name="Comma 3 5 2 5 2 2" xfId="24597"/>
    <cellStyle name="Comma 3 5 2 5 2 2 2" xfId="24598"/>
    <cellStyle name="Comma 3 5 2 5 2 2 2 2" xfId="24599"/>
    <cellStyle name="Comma 3 5 2 5 2 2 2 2 2" xfId="24600"/>
    <cellStyle name="Comma 3 5 2 5 2 2 2 3" xfId="24601"/>
    <cellStyle name="Comma 3 5 2 5 2 2 2 4" xfId="24602"/>
    <cellStyle name="Comma 3 5 2 5 2 2 2 5" xfId="24603"/>
    <cellStyle name="Comma 3 5 2 5 2 2 2 6" xfId="42460"/>
    <cellStyle name="Comma 3 5 2 5 2 2 3" xfId="24604"/>
    <cellStyle name="Comma 3 5 2 5 2 2 3 2" xfId="24605"/>
    <cellStyle name="Comma 3 5 2 5 2 2 4" xfId="24606"/>
    <cellStyle name="Comma 3 5 2 5 2 2 5" xfId="24607"/>
    <cellStyle name="Comma 3 5 2 5 2 2 6" xfId="24608"/>
    <cellStyle name="Comma 3 5 2 5 2 2 7" xfId="42461"/>
    <cellStyle name="Comma 3 5 2 5 2 3" xfId="24609"/>
    <cellStyle name="Comma 3 5 2 5 2 3 2" xfId="24610"/>
    <cellStyle name="Comma 3 5 2 5 2 3 2 2" xfId="24611"/>
    <cellStyle name="Comma 3 5 2 5 2 3 3" xfId="24612"/>
    <cellStyle name="Comma 3 5 2 5 2 3 4" xfId="24613"/>
    <cellStyle name="Comma 3 5 2 5 2 3 5" xfId="24614"/>
    <cellStyle name="Comma 3 5 2 5 2 3 6" xfId="42462"/>
    <cellStyle name="Comma 3 5 2 5 2 4" xfId="24615"/>
    <cellStyle name="Comma 3 5 2 5 2 4 2" xfId="24616"/>
    <cellStyle name="Comma 3 5 2 5 2 5" xfId="24617"/>
    <cellStyle name="Comma 3 5 2 5 2 6" xfId="24618"/>
    <cellStyle name="Comma 3 5 2 5 2 7" xfId="24619"/>
    <cellStyle name="Comma 3 5 2 5 2 8" xfId="42463"/>
    <cellStyle name="Comma 3 5 2 5 3" xfId="24620"/>
    <cellStyle name="Comma 3 5 2 5 3 2" xfId="24621"/>
    <cellStyle name="Comma 3 5 2 5 3 2 2" xfId="24622"/>
    <cellStyle name="Comma 3 5 2 5 3 2 2 2" xfId="24623"/>
    <cellStyle name="Comma 3 5 2 5 3 2 3" xfId="24624"/>
    <cellStyle name="Comma 3 5 2 5 3 2 4" xfId="24625"/>
    <cellStyle name="Comma 3 5 2 5 3 2 5" xfId="24626"/>
    <cellStyle name="Comma 3 5 2 5 3 2 6" xfId="42464"/>
    <cellStyle name="Comma 3 5 2 5 3 3" xfId="24627"/>
    <cellStyle name="Comma 3 5 2 5 3 3 2" xfId="24628"/>
    <cellStyle name="Comma 3 5 2 5 3 4" xfId="24629"/>
    <cellStyle name="Comma 3 5 2 5 3 5" xfId="24630"/>
    <cellStyle name="Comma 3 5 2 5 3 6" xfId="24631"/>
    <cellStyle name="Comma 3 5 2 5 3 7" xfId="42465"/>
    <cellStyle name="Comma 3 5 2 5 4" xfId="24632"/>
    <cellStyle name="Comma 3 5 2 5 4 2" xfId="24633"/>
    <cellStyle name="Comma 3 5 2 5 4 2 2" xfId="24634"/>
    <cellStyle name="Comma 3 5 2 5 4 3" xfId="24635"/>
    <cellStyle name="Comma 3 5 2 5 4 4" xfId="24636"/>
    <cellStyle name="Comma 3 5 2 5 4 5" xfId="24637"/>
    <cellStyle name="Comma 3 5 2 5 4 6" xfId="42466"/>
    <cellStyle name="Comma 3 5 2 5 5" xfId="24638"/>
    <cellStyle name="Comma 3 5 2 5 5 2" xfId="24639"/>
    <cellStyle name="Comma 3 5 2 5 6" xfId="24640"/>
    <cellStyle name="Comma 3 5 2 5 7" xfId="24641"/>
    <cellStyle name="Comma 3 5 2 5 8" xfId="24642"/>
    <cellStyle name="Comma 3 5 2 5 9" xfId="24643"/>
    <cellStyle name="Comma 3 5 2 6" xfId="24644"/>
    <cellStyle name="Comma 3 5 2 6 2" xfId="24645"/>
    <cellStyle name="Comma 3 5 2 6 2 2" xfId="24646"/>
    <cellStyle name="Comma 3 5 2 6 2 2 2" xfId="24647"/>
    <cellStyle name="Comma 3 5 2 6 2 2 2 2" xfId="24648"/>
    <cellStyle name="Comma 3 5 2 6 2 2 3" xfId="24649"/>
    <cellStyle name="Comma 3 5 2 6 2 2 4" xfId="24650"/>
    <cellStyle name="Comma 3 5 2 6 2 2 5" xfId="24651"/>
    <cellStyle name="Comma 3 5 2 6 2 2 6" xfId="42467"/>
    <cellStyle name="Comma 3 5 2 6 2 3" xfId="24652"/>
    <cellStyle name="Comma 3 5 2 6 2 3 2" xfId="24653"/>
    <cellStyle name="Comma 3 5 2 6 2 4" xfId="24654"/>
    <cellStyle name="Comma 3 5 2 6 2 5" xfId="24655"/>
    <cellStyle name="Comma 3 5 2 6 2 6" xfId="24656"/>
    <cellStyle name="Comma 3 5 2 6 2 7" xfId="42468"/>
    <cellStyle name="Comma 3 5 2 6 3" xfId="24657"/>
    <cellStyle name="Comma 3 5 2 6 3 2" xfId="24658"/>
    <cellStyle name="Comma 3 5 2 6 3 2 2" xfId="24659"/>
    <cellStyle name="Comma 3 5 2 6 3 3" xfId="24660"/>
    <cellStyle name="Comma 3 5 2 6 3 4" xfId="24661"/>
    <cellStyle name="Comma 3 5 2 6 3 5" xfId="24662"/>
    <cellStyle name="Comma 3 5 2 6 3 6" xfId="42469"/>
    <cellStyle name="Comma 3 5 2 6 4" xfId="24663"/>
    <cellStyle name="Comma 3 5 2 6 4 2" xfId="24664"/>
    <cellStyle name="Comma 3 5 2 6 5" xfId="24665"/>
    <cellStyle name="Comma 3 5 2 6 6" xfId="24666"/>
    <cellStyle name="Comma 3 5 2 6 7" xfId="24667"/>
    <cellStyle name="Comma 3 5 2 6 8" xfId="42470"/>
    <cellStyle name="Comma 3 5 2 7" xfId="24668"/>
    <cellStyle name="Comma 3 5 2 7 2" xfId="24669"/>
    <cellStyle name="Comma 3 5 2 7 2 2" xfId="24670"/>
    <cellStyle name="Comma 3 5 2 7 2 2 2" xfId="24671"/>
    <cellStyle name="Comma 3 5 2 7 2 2 2 2" xfId="24672"/>
    <cellStyle name="Comma 3 5 2 7 2 2 3" xfId="24673"/>
    <cellStyle name="Comma 3 5 2 7 2 2 4" xfId="24674"/>
    <cellStyle name="Comma 3 5 2 7 2 2 5" xfId="24675"/>
    <cellStyle name="Comma 3 5 2 7 2 2 6" xfId="42471"/>
    <cellStyle name="Comma 3 5 2 7 2 3" xfId="24676"/>
    <cellStyle name="Comma 3 5 2 7 2 3 2" xfId="24677"/>
    <cellStyle name="Comma 3 5 2 7 2 4" xfId="24678"/>
    <cellStyle name="Comma 3 5 2 7 2 5" xfId="24679"/>
    <cellStyle name="Comma 3 5 2 7 2 6" xfId="24680"/>
    <cellStyle name="Comma 3 5 2 7 2 7" xfId="42472"/>
    <cellStyle name="Comma 3 5 2 7 3" xfId="24681"/>
    <cellStyle name="Comma 3 5 2 7 3 2" xfId="24682"/>
    <cellStyle name="Comma 3 5 2 7 3 2 2" xfId="24683"/>
    <cellStyle name="Comma 3 5 2 7 3 3" xfId="24684"/>
    <cellStyle name="Comma 3 5 2 7 3 4" xfId="24685"/>
    <cellStyle name="Comma 3 5 2 7 3 5" xfId="24686"/>
    <cellStyle name="Comma 3 5 2 7 3 6" xfId="42473"/>
    <cellStyle name="Comma 3 5 2 7 4" xfId="24687"/>
    <cellStyle name="Comma 3 5 2 7 4 2" xfId="24688"/>
    <cellStyle name="Comma 3 5 2 7 5" xfId="24689"/>
    <cellStyle name="Comma 3 5 2 7 6" xfId="24690"/>
    <cellStyle name="Comma 3 5 2 7 7" xfId="24691"/>
    <cellStyle name="Comma 3 5 2 7 8" xfId="42474"/>
    <cellStyle name="Comma 3 5 2 8" xfId="24692"/>
    <cellStyle name="Comma 3 5 2 8 2" xfId="24693"/>
    <cellStyle name="Comma 3 5 2 8 2 2" xfId="24694"/>
    <cellStyle name="Comma 3 5 2 8 2 2 2" xfId="24695"/>
    <cellStyle name="Comma 3 5 2 8 2 3" xfId="24696"/>
    <cellStyle name="Comma 3 5 2 8 2 4" xfId="24697"/>
    <cellStyle name="Comma 3 5 2 8 2 5" xfId="24698"/>
    <cellStyle name="Comma 3 5 2 8 2 6" xfId="42475"/>
    <cellStyle name="Comma 3 5 2 8 3" xfId="24699"/>
    <cellStyle name="Comma 3 5 2 8 3 2" xfId="24700"/>
    <cellStyle name="Comma 3 5 2 8 4" xfId="24701"/>
    <cellStyle name="Comma 3 5 2 8 5" xfId="24702"/>
    <cellStyle name="Comma 3 5 2 8 6" xfId="24703"/>
    <cellStyle name="Comma 3 5 2 8 7" xfId="42476"/>
    <cellStyle name="Comma 3 5 2 9" xfId="24704"/>
    <cellStyle name="Comma 3 5 2 9 2" xfId="24705"/>
    <cellStyle name="Comma 3 5 2 9 2 2" xfId="24706"/>
    <cellStyle name="Comma 3 5 2 9 2 2 2" xfId="24707"/>
    <cellStyle name="Comma 3 5 2 9 2 3" xfId="24708"/>
    <cellStyle name="Comma 3 5 2 9 2 4" xfId="24709"/>
    <cellStyle name="Comma 3 5 2 9 2 5" xfId="24710"/>
    <cellStyle name="Comma 3 5 2 9 2 6" xfId="42477"/>
    <cellStyle name="Comma 3 5 2 9 3" xfId="24711"/>
    <cellStyle name="Comma 3 5 2 9 3 2" xfId="24712"/>
    <cellStyle name="Comma 3 5 2 9 4" xfId="24713"/>
    <cellStyle name="Comma 3 5 2 9 5" xfId="24714"/>
    <cellStyle name="Comma 3 5 2 9 6" xfId="24715"/>
    <cellStyle name="Comma 3 5 2 9 7" xfId="42478"/>
    <cellStyle name="Comma 3 5 20" xfId="24716"/>
    <cellStyle name="Comma 3 5 3" xfId="24717"/>
    <cellStyle name="Comma 3 5 3 10" xfId="24718"/>
    <cellStyle name="Comma 3 5 3 10 2" xfId="24719"/>
    <cellStyle name="Comma 3 5 3 10 2 2" xfId="24720"/>
    <cellStyle name="Comma 3 5 3 10 2 2 2" xfId="24721"/>
    <cellStyle name="Comma 3 5 3 10 2 3" xfId="24722"/>
    <cellStyle name="Comma 3 5 3 10 2 4" xfId="24723"/>
    <cellStyle name="Comma 3 5 3 10 2 5" xfId="24724"/>
    <cellStyle name="Comma 3 5 3 10 2 6" xfId="42479"/>
    <cellStyle name="Comma 3 5 3 10 3" xfId="24725"/>
    <cellStyle name="Comma 3 5 3 10 3 2" xfId="24726"/>
    <cellStyle name="Comma 3 5 3 10 4" xfId="24727"/>
    <cellStyle name="Comma 3 5 3 10 5" xfId="24728"/>
    <cellStyle name="Comma 3 5 3 10 6" xfId="24729"/>
    <cellStyle name="Comma 3 5 3 10 7" xfId="42480"/>
    <cellStyle name="Comma 3 5 3 11" xfId="24730"/>
    <cellStyle name="Comma 3 5 3 11 2" xfId="24731"/>
    <cellStyle name="Comma 3 5 3 11 2 2" xfId="24732"/>
    <cellStyle name="Comma 3 5 3 11 3" xfId="24733"/>
    <cellStyle name="Comma 3 5 3 11 4" xfId="24734"/>
    <cellStyle name="Comma 3 5 3 11 5" xfId="24735"/>
    <cellStyle name="Comma 3 5 3 11 6" xfId="42481"/>
    <cellStyle name="Comma 3 5 3 12" xfId="24736"/>
    <cellStyle name="Comma 3 5 3 12 2" xfId="24737"/>
    <cellStyle name="Comma 3 5 3 12 2 2" xfId="24738"/>
    <cellStyle name="Comma 3 5 3 12 3" xfId="24739"/>
    <cellStyle name="Comma 3 5 3 12 4" xfId="24740"/>
    <cellStyle name="Comma 3 5 3 12 5" xfId="24741"/>
    <cellStyle name="Comma 3 5 3 12 6" xfId="42482"/>
    <cellStyle name="Comma 3 5 3 13" xfId="24742"/>
    <cellStyle name="Comma 3 5 3 13 2" xfId="24743"/>
    <cellStyle name="Comma 3 5 3 13 2 2" xfId="24744"/>
    <cellStyle name="Comma 3 5 3 13 3" xfId="24745"/>
    <cellStyle name="Comma 3 5 3 13 4" xfId="24746"/>
    <cellStyle name="Comma 3 5 3 13 5" xfId="24747"/>
    <cellStyle name="Comma 3 5 3 13 6" xfId="42483"/>
    <cellStyle name="Comma 3 5 3 14" xfId="24748"/>
    <cellStyle name="Comma 3 5 3 14 2" xfId="24749"/>
    <cellStyle name="Comma 3 5 3 15" xfId="24750"/>
    <cellStyle name="Comma 3 5 3 15 2" xfId="24751"/>
    <cellStyle name="Comma 3 5 3 16" xfId="24752"/>
    <cellStyle name="Comma 3 5 3 17" xfId="24753"/>
    <cellStyle name="Comma 3 5 3 18" xfId="24754"/>
    <cellStyle name="Comma 3 5 3 19" xfId="24755"/>
    <cellStyle name="Comma 3 5 3 2" xfId="24756"/>
    <cellStyle name="Comma 3 5 3 2 10" xfId="24757"/>
    <cellStyle name="Comma 3 5 3 2 11" xfId="24758"/>
    <cellStyle name="Comma 3 5 3 2 12" xfId="24759"/>
    <cellStyle name="Comma 3 5 3 2 2" xfId="24760"/>
    <cellStyle name="Comma 3 5 3 2 2 10" xfId="24761"/>
    <cellStyle name="Comma 3 5 3 2 2 11" xfId="24762"/>
    <cellStyle name="Comma 3 5 3 2 2 2" xfId="24763"/>
    <cellStyle name="Comma 3 5 3 2 2 2 10" xfId="24764"/>
    <cellStyle name="Comma 3 5 3 2 2 2 2" xfId="24765"/>
    <cellStyle name="Comma 3 5 3 2 2 2 2 2" xfId="24766"/>
    <cellStyle name="Comma 3 5 3 2 2 2 2 2 2" xfId="24767"/>
    <cellStyle name="Comma 3 5 3 2 2 2 2 2 2 2" xfId="24768"/>
    <cellStyle name="Comma 3 5 3 2 2 2 2 2 2 2 2" xfId="24769"/>
    <cellStyle name="Comma 3 5 3 2 2 2 2 2 2 3" xfId="24770"/>
    <cellStyle name="Comma 3 5 3 2 2 2 2 2 2 4" xfId="24771"/>
    <cellStyle name="Comma 3 5 3 2 2 2 2 2 2 5" xfId="24772"/>
    <cellStyle name="Comma 3 5 3 2 2 2 2 2 2 6" xfId="42484"/>
    <cellStyle name="Comma 3 5 3 2 2 2 2 2 3" xfId="24773"/>
    <cellStyle name="Comma 3 5 3 2 2 2 2 2 3 2" xfId="24774"/>
    <cellStyle name="Comma 3 5 3 2 2 2 2 2 4" xfId="24775"/>
    <cellStyle name="Comma 3 5 3 2 2 2 2 2 5" xfId="24776"/>
    <cellStyle name="Comma 3 5 3 2 2 2 2 2 6" xfId="24777"/>
    <cellStyle name="Comma 3 5 3 2 2 2 2 2 7" xfId="42485"/>
    <cellStyle name="Comma 3 5 3 2 2 2 2 3" xfId="24778"/>
    <cellStyle name="Comma 3 5 3 2 2 2 2 3 2" xfId="24779"/>
    <cellStyle name="Comma 3 5 3 2 2 2 2 3 2 2" xfId="24780"/>
    <cellStyle name="Comma 3 5 3 2 2 2 2 3 3" xfId="24781"/>
    <cellStyle name="Comma 3 5 3 2 2 2 2 3 4" xfId="24782"/>
    <cellStyle name="Comma 3 5 3 2 2 2 2 3 5" xfId="24783"/>
    <cellStyle name="Comma 3 5 3 2 2 2 2 3 6" xfId="42486"/>
    <cellStyle name="Comma 3 5 3 2 2 2 2 4" xfId="24784"/>
    <cellStyle name="Comma 3 5 3 2 2 2 2 4 2" xfId="24785"/>
    <cellStyle name="Comma 3 5 3 2 2 2 2 5" xfId="24786"/>
    <cellStyle name="Comma 3 5 3 2 2 2 2 6" xfId="24787"/>
    <cellStyle name="Comma 3 5 3 2 2 2 2 7" xfId="24788"/>
    <cellStyle name="Comma 3 5 3 2 2 2 2 8" xfId="42487"/>
    <cellStyle name="Comma 3 5 3 2 2 2 3" xfId="24789"/>
    <cellStyle name="Comma 3 5 3 2 2 2 3 2" xfId="24790"/>
    <cellStyle name="Comma 3 5 3 2 2 2 3 2 2" xfId="24791"/>
    <cellStyle name="Comma 3 5 3 2 2 2 3 2 2 2" xfId="24792"/>
    <cellStyle name="Comma 3 5 3 2 2 2 3 2 3" xfId="24793"/>
    <cellStyle name="Comma 3 5 3 2 2 2 3 2 4" xfId="24794"/>
    <cellStyle name="Comma 3 5 3 2 2 2 3 2 5" xfId="24795"/>
    <cellStyle name="Comma 3 5 3 2 2 2 3 2 6" xfId="42488"/>
    <cellStyle name="Comma 3 5 3 2 2 2 3 3" xfId="24796"/>
    <cellStyle name="Comma 3 5 3 2 2 2 3 3 2" xfId="24797"/>
    <cellStyle name="Comma 3 5 3 2 2 2 3 4" xfId="24798"/>
    <cellStyle name="Comma 3 5 3 2 2 2 3 5" xfId="24799"/>
    <cellStyle name="Comma 3 5 3 2 2 2 3 6" xfId="24800"/>
    <cellStyle name="Comma 3 5 3 2 2 2 3 7" xfId="42489"/>
    <cellStyle name="Comma 3 5 3 2 2 2 4" xfId="24801"/>
    <cellStyle name="Comma 3 5 3 2 2 2 4 2" xfId="24802"/>
    <cellStyle name="Comma 3 5 3 2 2 2 4 2 2" xfId="24803"/>
    <cellStyle name="Comma 3 5 3 2 2 2 4 3" xfId="24804"/>
    <cellStyle name="Comma 3 5 3 2 2 2 4 4" xfId="24805"/>
    <cellStyle name="Comma 3 5 3 2 2 2 4 5" xfId="24806"/>
    <cellStyle name="Comma 3 5 3 2 2 2 4 6" xfId="42490"/>
    <cellStyle name="Comma 3 5 3 2 2 2 5" xfId="24807"/>
    <cellStyle name="Comma 3 5 3 2 2 2 5 2" xfId="24808"/>
    <cellStyle name="Comma 3 5 3 2 2 2 6" xfId="24809"/>
    <cellStyle name="Comma 3 5 3 2 2 2 6 2" xfId="24810"/>
    <cellStyle name="Comma 3 5 3 2 2 2 7" xfId="24811"/>
    <cellStyle name="Comma 3 5 3 2 2 2 8" xfId="24812"/>
    <cellStyle name="Comma 3 5 3 2 2 2 9" xfId="24813"/>
    <cellStyle name="Comma 3 5 3 2 2 3" xfId="24814"/>
    <cellStyle name="Comma 3 5 3 2 2 3 2" xfId="24815"/>
    <cellStyle name="Comma 3 5 3 2 2 3 2 2" xfId="24816"/>
    <cellStyle name="Comma 3 5 3 2 2 3 2 2 2" xfId="24817"/>
    <cellStyle name="Comma 3 5 3 2 2 3 2 2 2 2" xfId="24818"/>
    <cellStyle name="Comma 3 5 3 2 2 3 2 2 3" xfId="24819"/>
    <cellStyle name="Comma 3 5 3 2 2 3 2 2 4" xfId="24820"/>
    <cellStyle name="Comma 3 5 3 2 2 3 2 2 5" xfId="24821"/>
    <cellStyle name="Comma 3 5 3 2 2 3 2 2 6" xfId="42491"/>
    <cellStyle name="Comma 3 5 3 2 2 3 2 3" xfId="24822"/>
    <cellStyle name="Comma 3 5 3 2 2 3 2 3 2" xfId="24823"/>
    <cellStyle name="Comma 3 5 3 2 2 3 2 4" xfId="24824"/>
    <cellStyle name="Comma 3 5 3 2 2 3 2 5" xfId="24825"/>
    <cellStyle name="Comma 3 5 3 2 2 3 2 6" xfId="24826"/>
    <cellStyle name="Comma 3 5 3 2 2 3 2 7" xfId="42492"/>
    <cellStyle name="Comma 3 5 3 2 2 3 3" xfId="24827"/>
    <cellStyle name="Comma 3 5 3 2 2 3 3 2" xfId="24828"/>
    <cellStyle name="Comma 3 5 3 2 2 3 3 2 2" xfId="24829"/>
    <cellStyle name="Comma 3 5 3 2 2 3 3 3" xfId="24830"/>
    <cellStyle name="Comma 3 5 3 2 2 3 3 4" xfId="24831"/>
    <cellStyle name="Comma 3 5 3 2 2 3 3 5" xfId="24832"/>
    <cellStyle name="Comma 3 5 3 2 2 3 3 6" xfId="42493"/>
    <cellStyle name="Comma 3 5 3 2 2 3 4" xfId="24833"/>
    <cellStyle name="Comma 3 5 3 2 2 3 4 2" xfId="24834"/>
    <cellStyle name="Comma 3 5 3 2 2 3 5" xfId="24835"/>
    <cellStyle name="Comma 3 5 3 2 2 3 6" xfId="24836"/>
    <cellStyle name="Comma 3 5 3 2 2 3 7" xfId="24837"/>
    <cellStyle name="Comma 3 5 3 2 2 3 8" xfId="42494"/>
    <cellStyle name="Comma 3 5 3 2 2 4" xfId="24838"/>
    <cellStyle name="Comma 3 5 3 2 2 4 2" xfId="24839"/>
    <cellStyle name="Comma 3 5 3 2 2 4 2 2" xfId="24840"/>
    <cellStyle name="Comma 3 5 3 2 2 4 2 2 2" xfId="24841"/>
    <cellStyle name="Comma 3 5 3 2 2 4 2 3" xfId="24842"/>
    <cellStyle name="Comma 3 5 3 2 2 4 2 4" xfId="24843"/>
    <cellStyle name="Comma 3 5 3 2 2 4 2 5" xfId="24844"/>
    <cellStyle name="Comma 3 5 3 2 2 4 2 6" xfId="42495"/>
    <cellStyle name="Comma 3 5 3 2 2 4 3" xfId="24845"/>
    <cellStyle name="Comma 3 5 3 2 2 4 3 2" xfId="24846"/>
    <cellStyle name="Comma 3 5 3 2 2 4 4" xfId="24847"/>
    <cellStyle name="Comma 3 5 3 2 2 4 5" xfId="24848"/>
    <cellStyle name="Comma 3 5 3 2 2 4 6" xfId="24849"/>
    <cellStyle name="Comma 3 5 3 2 2 4 7" xfId="42496"/>
    <cellStyle name="Comma 3 5 3 2 2 5" xfId="24850"/>
    <cellStyle name="Comma 3 5 3 2 2 5 2" xfId="24851"/>
    <cellStyle name="Comma 3 5 3 2 2 5 2 2" xfId="24852"/>
    <cellStyle name="Comma 3 5 3 2 2 5 3" xfId="24853"/>
    <cellStyle name="Comma 3 5 3 2 2 5 4" xfId="24854"/>
    <cellStyle name="Comma 3 5 3 2 2 5 5" xfId="24855"/>
    <cellStyle name="Comma 3 5 3 2 2 5 6" xfId="42497"/>
    <cellStyle name="Comma 3 5 3 2 2 6" xfId="24856"/>
    <cellStyle name="Comma 3 5 3 2 2 6 2" xfId="24857"/>
    <cellStyle name="Comma 3 5 3 2 2 7" xfId="24858"/>
    <cellStyle name="Comma 3 5 3 2 2 7 2" xfId="24859"/>
    <cellStyle name="Comma 3 5 3 2 2 8" xfId="24860"/>
    <cellStyle name="Comma 3 5 3 2 2 9" xfId="24861"/>
    <cellStyle name="Comma 3 5 3 2 3" xfId="24862"/>
    <cellStyle name="Comma 3 5 3 2 3 10" xfId="24863"/>
    <cellStyle name="Comma 3 5 3 2 3 2" xfId="24864"/>
    <cellStyle name="Comma 3 5 3 2 3 2 2" xfId="24865"/>
    <cellStyle name="Comma 3 5 3 2 3 2 2 2" xfId="24866"/>
    <cellStyle name="Comma 3 5 3 2 3 2 2 2 2" xfId="24867"/>
    <cellStyle name="Comma 3 5 3 2 3 2 2 2 2 2" xfId="24868"/>
    <cellStyle name="Comma 3 5 3 2 3 2 2 2 3" xfId="24869"/>
    <cellStyle name="Comma 3 5 3 2 3 2 2 2 4" xfId="24870"/>
    <cellStyle name="Comma 3 5 3 2 3 2 2 2 5" xfId="24871"/>
    <cellStyle name="Comma 3 5 3 2 3 2 2 2 6" xfId="42498"/>
    <cellStyle name="Comma 3 5 3 2 3 2 2 3" xfId="24872"/>
    <cellStyle name="Comma 3 5 3 2 3 2 2 3 2" xfId="24873"/>
    <cellStyle name="Comma 3 5 3 2 3 2 2 4" xfId="24874"/>
    <cellStyle name="Comma 3 5 3 2 3 2 2 5" xfId="24875"/>
    <cellStyle name="Comma 3 5 3 2 3 2 2 6" xfId="24876"/>
    <cellStyle name="Comma 3 5 3 2 3 2 2 7" xfId="42499"/>
    <cellStyle name="Comma 3 5 3 2 3 2 3" xfId="24877"/>
    <cellStyle name="Comma 3 5 3 2 3 2 3 2" xfId="24878"/>
    <cellStyle name="Comma 3 5 3 2 3 2 3 2 2" xfId="24879"/>
    <cellStyle name="Comma 3 5 3 2 3 2 3 3" xfId="24880"/>
    <cellStyle name="Comma 3 5 3 2 3 2 3 4" xfId="24881"/>
    <cellStyle name="Comma 3 5 3 2 3 2 3 5" xfId="24882"/>
    <cellStyle name="Comma 3 5 3 2 3 2 3 6" xfId="42500"/>
    <cellStyle name="Comma 3 5 3 2 3 2 4" xfId="24883"/>
    <cellStyle name="Comma 3 5 3 2 3 2 4 2" xfId="24884"/>
    <cellStyle name="Comma 3 5 3 2 3 2 5" xfId="24885"/>
    <cellStyle name="Comma 3 5 3 2 3 2 6" xfId="24886"/>
    <cellStyle name="Comma 3 5 3 2 3 2 7" xfId="24887"/>
    <cellStyle name="Comma 3 5 3 2 3 2 8" xfId="42501"/>
    <cellStyle name="Comma 3 5 3 2 3 3" xfId="24888"/>
    <cellStyle name="Comma 3 5 3 2 3 3 2" xfId="24889"/>
    <cellStyle name="Comma 3 5 3 2 3 3 2 2" xfId="24890"/>
    <cellStyle name="Comma 3 5 3 2 3 3 2 2 2" xfId="24891"/>
    <cellStyle name="Comma 3 5 3 2 3 3 2 3" xfId="24892"/>
    <cellStyle name="Comma 3 5 3 2 3 3 2 4" xfId="24893"/>
    <cellStyle name="Comma 3 5 3 2 3 3 2 5" xfId="24894"/>
    <cellStyle name="Comma 3 5 3 2 3 3 2 6" xfId="42502"/>
    <cellStyle name="Comma 3 5 3 2 3 3 3" xfId="24895"/>
    <cellStyle name="Comma 3 5 3 2 3 3 3 2" xfId="24896"/>
    <cellStyle name="Comma 3 5 3 2 3 3 4" xfId="24897"/>
    <cellStyle name="Comma 3 5 3 2 3 3 5" xfId="24898"/>
    <cellStyle name="Comma 3 5 3 2 3 3 6" xfId="24899"/>
    <cellStyle name="Comma 3 5 3 2 3 3 7" xfId="42503"/>
    <cellStyle name="Comma 3 5 3 2 3 4" xfId="24900"/>
    <cellStyle name="Comma 3 5 3 2 3 4 2" xfId="24901"/>
    <cellStyle name="Comma 3 5 3 2 3 4 2 2" xfId="24902"/>
    <cellStyle name="Comma 3 5 3 2 3 4 3" xfId="24903"/>
    <cellStyle name="Comma 3 5 3 2 3 4 4" xfId="24904"/>
    <cellStyle name="Comma 3 5 3 2 3 4 5" xfId="24905"/>
    <cellStyle name="Comma 3 5 3 2 3 4 6" xfId="42504"/>
    <cellStyle name="Comma 3 5 3 2 3 5" xfId="24906"/>
    <cellStyle name="Comma 3 5 3 2 3 5 2" xfId="24907"/>
    <cellStyle name="Comma 3 5 3 2 3 6" xfId="24908"/>
    <cellStyle name="Comma 3 5 3 2 3 6 2" xfId="24909"/>
    <cellStyle name="Comma 3 5 3 2 3 7" xfId="24910"/>
    <cellStyle name="Comma 3 5 3 2 3 8" xfId="24911"/>
    <cellStyle name="Comma 3 5 3 2 3 9" xfId="24912"/>
    <cellStyle name="Comma 3 5 3 2 4" xfId="24913"/>
    <cellStyle name="Comma 3 5 3 2 4 2" xfId="24914"/>
    <cellStyle name="Comma 3 5 3 2 4 2 2" xfId="24915"/>
    <cellStyle name="Comma 3 5 3 2 4 2 2 2" xfId="24916"/>
    <cellStyle name="Comma 3 5 3 2 4 2 2 2 2" xfId="24917"/>
    <cellStyle name="Comma 3 5 3 2 4 2 2 3" xfId="24918"/>
    <cellStyle name="Comma 3 5 3 2 4 2 2 4" xfId="24919"/>
    <cellStyle name="Comma 3 5 3 2 4 2 2 5" xfId="24920"/>
    <cellStyle name="Comma 3 5 3 2 4 2 2 6" xfId="42505"/>
    <cellStyle name="Comma 3 5 3 2 4 2 3" xfId="24921"/>
    <cellStyle name="Comma 3 5 3 2 4 2 3 2" xfId="24922"/>
    <cellStyle name="Comma 3 5 3 2 4 2 4" xfId="24923"/>
    <cellStyle name="Comma 3 5 3 2 4 2 5" xfId="24924"/>
    <cellStyle name="Comma 3 5 3 2 4 2 6" xfId="24925"/>
    <cellStyle name="Comma 3 5 3 2 4 2 7" xfId="42506"/>
    <cellStyle name="Comma 3 5 3 2 4 3" xfId="24926"/>
    <cellStyle name="Comma 3 5 3 2 4 3 2" xfId="24927"/>
    <cellStyle name="Comma 3 5 3 2 4 3 2 2" xfId="24928"/>
    <cellStyle name="Comma 3 5 3 2 4 3 3" xfId="24929"/>
    <cellStyle name="Comma 3 5 3 2 4 3 4" xfId="24930"/>
    <cellStyle name="Comma 3 5 3 2 4 3 5" xfId="24931"/>
    <cellStyle name="Comma 3 5 3 2 4 3 6" xfId="42507"/>
    <cellStyle name="Comma 3 5 3 2 4 4" xfId="24932"/>
    <cellStyle name="Comma 3 5 3 2 4 4 2" xfId="24933"/>
    <cellStyle name="Comma 3 5 3 2 4 5" xfId="24934"/>
    <cellStyle name="Comma 3 5 3 2 4 6" xfId="24935"/>
    <cellStyle name="Comma 3 5 3 2 4 7" xfId="24936"/>
    <cellStyle name="Comma 3 5 3 2 4 8" xfId="42508"/>
    <cellStyle name="Comma 3 5 3 2 5" xfId="24937"/>
    <cellStyle name="Comma 3 5 3 2 5 2" xfId="24938"/>
    <cellStyle name="Comma 3 5 3 2 5 2 2" xfId="24939"/>
    <cellStyle name="Comma 3 5 3 2 5 2 2 2" xfId="24940"/>
    <cellStyle name="Comma 3 5 3 2 5 2 3" xfId="24941"/>
    <cellStyle name="Comma 3 5 3 2 5 2 4" xfId="24942"/>
    <cellStyle name="Comma 3 5 3 2 5 2 5" xfId="24943"/>
    <cellStyle name="Comma 3 5 3 2 5 2 6" xfId="42509"/>
    <cellStyle name="Comma 3 5 3 2 5 3" xfId="24944"/>
    <cellStyle name="Comma 3 5 3 2 5 3 2" xfId="24945"/>
    <cellStyle name="Comma 3 5 3 2 5 4" xfId="24946"/>
    <cellStyle name="Comma 3 5 3 2 5 5" xfId="24947"/>
    <cellStyle name="Comma 3 5 3 2 5 6" xfId="24948"/>
    <cellStyle name="Comma 3 5 3 2 5 7" xfId="42510"/>
    <cellStyle name="Comma 3 5 3 2 6" xfId="24949"/>
    <cellStyle name="Comma 3 5 3 2 6 2" xfId="24950"/>
    <cellStyle name="Comma 3 5 3 2 6 2 2" xfId="24951"/>
    <cellStyle name="Comma 3 5 3 2 6 3" xfId="24952"/>
    <cellStyle name="Comma 3 5 3 2 6 4" xfId="24953"/>
    <cellStyle name="Comma 3 5 3 2 6 5" xfId="24954"/>
    <cellStyle name="Comma 3 5 3 2 6 6" xfId="42511"/>
    <cellStyle name="Comma 3 5 3 2 7" xfId="24955"/>
    <cellStyle name="Comma 3 5 3 2 7 2" xfId="24956"/>
    <cellStyle name="Comma 3 5 3 2 8" xfId="24957"/>
    <cellStyle name="Comma 3 5 3 2 8 2" xfId="24958"/>
    <cellStyle name="Comma 3 5 3 2 9" xfId="24959"/>
    <cellStyle name="Comma 3 5 3 3" xfId="24960"/>
    <cellStyle name="Comma 3 5 3 3 10" xfId="24961"/>
    <cellStyle name="Comma 3 5 3 3 11" xfId="24962"/>
    <cellStyle name="Comma 3 5 3 3 12" xfId="24963"/>
    <cellStyle name="Comma 3 5 3 3 13" xfId="24964"/>
    <cellStyle name="Comma 3 5 3 3 2" xfId="24965"/>
    <cellStyle name="Comma 3 5 3 3 2 10" xfId="24966"/>
    <cellStyle name="Comma 3 5 3 3 2 11" xfId="24967"/>
    <cellStyle name="Comma 3 5 3 3 2 2" xfId="24968"/>
    <cellStyle name="Comma 3 5 3 3 2 2 10" xfId="24969"/>
    <cellStyle name="Comma 3 5 3 3 2 2 2" xfId="24970"/>
    <cellStyle name="Comma 3 5 3 3 2 2 2 2" xfId="24971"/>
    <cellStyle name="Comma 3 5 3 3 2 2 2 2 2" xfId="24972"/>
    <cellStyle name="Comma 3 5 3 3 2 2 2 2 2 2" xfId="24973"/>
    <cellStyle name="Comma 3 5 3 3 2 2 2 2 2 2 2" xfId="24974"/>
    <cellStyle name="Comma 3 5 3 3 2 2 2 2 2 3" xfId="24975"/>
    <cellStyle name="Comma 3 5 3 3 2 2 2 2 2 4" xfId="24976"/>
    <cellStyle name="Comma 3 5 3 3 2 2 2 2 2 5" xfId="24977"/>
    <cellStyle name="Comma 3 5 3 3 2 2 2 2 2 6" xfId="42512"/>
    <cellStyle name="Comma 3 5 3 3 2 2 2 2 3" xfId="24978"/>
    <cellStyle name="Comma 3 5 3 3 2 2 2 2 3 2" xfId="24979"/>
    <cellStyle name="Comma 3 5 3 3 2 2 2 2 4" xfId="24980"/>
    <cellStyle name="Comma 3 5 3 3 2 2 2 2 5" xfId="24981"/>
    <cellStyle name="Comma 3 5 3 3 2 2 2 2 6" xfId="24982"/>
    <cellStyle name="Comma 3 5 3 3 2 2 2 2 7" xfId="42513"/>
    <cellStyle name="Comma 3 5 3 3 2 2 2 3" xfId="24983"/>
    <cellStyle name="Comma 3 5 3 3 2 2 2 3 2" xfId="24984"/>
    <cellStyle name="Comma 3 5 3 3 2 2 2 3 2 2" xfId="24985"/>
    <cellStyle name="Comma 3 5 3 3 2 2 2 3 3" xfId="24986"/>
    <cellStyle name="Comma 3 5 3 3 2 2 2 3 4" xfId="24987"/>
    <cellStyle name="Comma 3 5 3 3 2 2 2 3 5" xfId="24988"/>
    <cellStyle name="Comma 3 5 3 3 2 2 2 3 6" xfId="42514"/>
    <cellStyle name="Comma 3 5 3 3 2 2 2 4" xfId="24989"/>
    <cellStyle name="Comma 3 5 3 3 2 2 2 4 2" xfId="24990"/>
    <cellStyle name="Comma 3 5 3 3 2 2 2 5" xfId="24991"/>
    <cellStyle name="Comma 3 5 3 3 2 2 2 6" xfId="24992"/>
    <cellStyle name="Comma 3 5 3 3 2 2 2 7" xfId="24993"/>
    <cellStyle name="Comma 3 5 3 3 2 2 2 8" xfId="42515"/>
    <cellStyle name="Comma 3 5 3 3 2 2 3" xfId="24994"/>
    <cellStyle name="Comma 3 5 3 3 2 2 3 2" xfId="24995"/>
    <cellStyle name="Comma 3 5 3 3 2 2 3 2 2" xfId="24996"/>
    <cellStyle name="Comma 3 5 3 3 2 2 3 2 2 2" xfId="24997"/>
    <cellStyle name="Comma 3 5 3 3 2 2 3 2 3" xfId="24998"/>
    <cellStyle name="Comma 3 5 3 3 2 2 3 2 4" xfId="24999"/>
    <cellStyle name="Comma 3 5 3 3 2 2 3 2 5" xfId="25000"/>
    <cellStyle name="Comma 3 5 3 3 2 2 3 2 6" xfId="42516"/>
    <cellStyle name="Comma 3 5 3 3 2 2 3 3" xfId="25001"/>
    <cellStyle name="Comma 3 5 3 3 2 2 3 3 2" xfId="25002"/>
    <cellStyle name="Comma 3 5 3 3 2 2 3 4" xfId="25003"/>
    <cellStyle name="Comma 3 5 3 3 2 2 3 5" xfId="25004"/>
    <cellStyle name="Comma 3 5 3 3 2 2 3 6" xfId="25005"/>
    <cellStyle name="Comma 3 5 3 3 2 2 3 7" xfId="42517"/>
    <cellStyle name="Comma 3 5 3 3 2 2 4" xfId="25006"/>
    <cellStyle name="Comma 3 5 3 3 2 2 4 2" xfId="25007"/>
    <cellStyle name="Comma 3 5 3 3 2 2 4 2 2" xfId="25008"/>
    <cellStyle name="Comma 3 5 3 3 2 2 4 3" xfId="25009"/>
    <cellStyle name="Comma 3 5 3 3 2 2 4 4" xfId="25010"/>
    <cellStyle name="Comma 3 5 3 3 2 2 4 5" xfId="25011"/>
    <cellStyle name="Comma 3 5 3 3 2 2 4 6" xfId="42518"/>
    <cellStyle name="Comma 3 5 3 3 2 2 5" xfId="25012"/>
    <cellStyle name="Comma 3 5 3 3 2 2 5 2" xfId="25013"/>
    <cellStyle name="Comma 3 5 3 3 2 2 6" xfId="25014"/>
    <cellStyle name="Comma 3 5 3 3 2 2 6 2" xfId="25015"/>
    <cellStyle name="Comma 3 5 3 3 2 2 7" xfId="25016"/>
    <cellStyle name="Comma 3 5 3 3 2 2 8" xfId="25017"/>
    <cellStyle name="Comma 3 5 3 3 2 2 9" xfId="25018"/>
    <cellStyle name="Comma 3 5 3 3 2 3" xfId="25019"/>
    <cellStyle name="Comma 3 5 3 3 2 3 2" xfId="25020"/>
    <cellStyle name="Comma 3 5 3 3 2 3 2 2" xfId="25021"/>
    <cellStyle name="Comma 3 5 3 3 2 3 2 2 2" xfId="25022"/>
    <cellStyle name="Comma 3 5 3 3 2 3 2 2 2 2" xfId="25023"/>
    <cellStyle name="Comma 3 5 3 3 2 3 2 2 3" xfId="25024"/>
    <cellStyle name="Comma 3 5 3 3 2 3 2 2 4" xfId="25025"/>
    <cellStyle name="Comma 3 5 3 3 2 3 2 2 5" xfId="25026"/>
    <cellStyle name="Comma 3 5 3 3 2 3 2 2 6" xfId="42519"/>
    <cellStyle name="Comma 3 5 3 3 2 3 2 3" xfId="25027"/>
    <cellStyle name="Comma 3 5 3 3 2 3 2 3 2" xfId="25028"/>
    <cellStyle name="Comma 3 5 3 3 2 3 2 4" xfId="25029"/>
    <cellStyle name="Comma 3 5 3 3 2 3 2 5" xfId="25030"/>
    <cellStyle name="Comma 3 5 3 3 2 3 2 6" xfId="25031"/>
    <cellStyle name="Comma 3 5 3 3 2 3 2 7" xfId="42520"/>
    <cellStyle name="Comma 3 5 3 3 2 3 3" xfId="25032"/>
    <cellStyle name="Comma 3 5 3 3 2 3 3 2" xfId="25033"/>
    <cellStyle name="Comma 3 5 3 3 2 3 3 2 2" xfId="25034"/>
    <cellStyle name="Comma 3 5 3 3 2 3 3 3" xfId="25035"/>
    <cellStyle name="Comma 3 5 3 3 2 3 3 4" xfId="25036"/>
    <cellStyle name="Comma 3 5 3 3 2 3 3 5" xfId="25037"/>
    <cellStyle name="Comma 3 5 3 3 2 3 3 6" xfId="42521"/>
    <cellStyle name="Comma 3 5 3 3 2 3 4" xfId="25038"/>
    <cellStyle name="Comma 3 5 3 3 2 3 4 2" xfId="25039"/>
    <cellStyle name="Comma 3 5 3 3 2 3 5" xfId="25040"/>
    <cellStyle name="Comma 3 5 3 3 2 3 5 2" xfId="25041"/>
    <cellStyle name="Comma 3 5 3 3 2 3 6" xfId="25042"/>
    <cellStyle name="Comma 3 5 3 3 2 3 7" xfId="25043"/>
    <cellStyle name="Comma 3 5 3 3 2 3 8" xfId="25044"/>
    <cellStyle name="Comma 3 5 3 3 2 3 9" xfId="25045"/>
    <cellStyle name="Comma 3 5 3 3 2 4" xfId="25046"/>
    <cellStyle name="Comma 3 5 3 3 2 4 2" xfId="25047"/>
    <cellStyle name="Comma 3 5 3 3 2 4 2 2" xfId="25048"/>
    <cellStyle name="Comma 3 5 3 3 2 4 2 2 2" xfId="25049"/>
    <cellStyle name="Comma 3 5 3 3 2 4 2 3" xfId="25050"/>
    <cellStyle name="Comma 3 5 3 3 2 4 2 4" xfId="25051"/>
    <cellStyle name="Comma 3 5 3 3 2 4 2 5" xfId="25052"/>
    <cellStyle name="Comma 3 5 3 3 2 4 2 6" xfId="42522"/>
    <cellStyle name="Comma 3 5 3 3 2 4 3" xfId="25053"/>
    <cellStyle name="Comma 3 5 3 3 2 4 3 2" xfId="25054"/>
    <cellStyle name="Comma 3 5 3 3 2 4 4" xfId="25055"/>
    <cellStyle name="Comma 3 5 3 3 2 4 5" xfId="25056"/>
    <cellStyle name="Comma 3 5 3 3 2 4 6" xfId="25057"/>
    <cellStyle name="Comma 3 5 3 3 2 4 7" xfId="42523"/>
    <cellStyle name="Comma 3 5 3 3 2 5" xfId="25058"/>
    <cellStyle name="Comma 3 5 3 3 2 5 2" xfId="25059"/>
    <cellStyle name="Comma 3 5 3 3 2 5 2 2" xfId="25060"/>
    <cellStyle name="Comma 3 5 3 3 2 5 3" xfId="25061"/>
    <cellStyle name="Comma 3 5 3 3 2 5 4" xfId="25062"/>
    <cellStyle name="Comma 3 5 3 3 2 5 5" xfId="25063"/>
    <cellStyle name="Comma 3 5 3 3 2 5 6" xfId="42524"/>
    <cellStyle name="Comma 3 5 3 3 2 6" xfId="25064"/>
    <cellStyle name="Comma 3 5 3 3 2 6 2" xfId="25065"/>
    <cellStyle name="Comma 3 5 3 3 2 7" xfId="25066"/>
    <cellStyle name="Comma 3 5 3 3 2 7 2" xfId="25067"/>
    <cellStyle name="Comma 3 5 3 3 2 8" xfId="25068"/>
    <cellStyle name="Comma 3 5 3 3 2 9" xfId="25069"/>
    <cellStyle name="Comma 3 5 3 3 3" xfId="25070"/>
    <cellStyle name="Comma 3 5 3 3 3 10" xfId="25071"/>
    <cellStyle name="Comma 3 5 3 3 3 11" xfId="25072"/>
    <cellStyle name="Comma 3 5 3 3 3 2" xfId="25073"/>
    <cellStyle name="Comma 3 5 3 3 3 2 10" xfId="25074"/>
    <cellStyle name="Comma 3 5 3 3 3 2 2" xfId="25075"/>
    <cellStyle name="Comma 3 5 3 3 3 2 2 2" xfId="25076"/>
    <cellStyle name="Comma 3 5 3 3 3 2 2 2 2" xfId="25077"/>
    <cellStyle name="Comma 3 5 3 3 3 2 2 2 2 2" xfId="25078"/>
    <cellStyle name="Comma 3 5 3 3 3 2 2 2 2 2 2" xfId="25079"/>
    <cellStyle name="Comma 3 5 3 3 3 2 2 2 2 3" xfId="25080"/>
    <cellStyle name="Comma 3 5 3 3 3 2 2 2 2 4" xfId="25081"/>
    <cellStyle name="Comma 3 5 3 3 3 2 2 2 2 5" xfId="25082"/>
    <cellStyle name="Comma 3 5 3 3 3 2 2 2 2 6" xfId="42525"/>
    <cellStyle name="Comma 3 5 3 3 3 2 2 2 3" xfId="25083"/>
    <cellStyle name="Comma 3 5 3 3 3 2 2 2 3 2" xfId="25084"/>
    <cellStyle name="Comma 3 5 3 3 3 2 2 2 4" xfId="25085"/>
    <cellStyle name="Comma 3 5 3 3 3 2 2 2 5" xfId="25086"/>
    <cellStyle name="Comma 3 5 3 3 3 2 2 2 6" xfId="25087"/>
    <cellStyle name="Comma 3 5 3 3 3 2 2 2 7" xfId="42526"/>
    <cellStyle name="Comma 3 5 3 3 3 2 2 3" xfId="25088"/>
    <cellStyle name="Comma 3 5 3 3 3 2 2 3 2" xfId="25089"/>
    <cellStyle name="Comma 3 5 3 3 3 2 2 3 2 2" xfId="25090"/>
    <cellStyle name="Comma 3 5 3 3 3 2 2 3 3" xfId="25091"/>
    <cellStyle name="Comma 3 5 3 3 3 2 2 3 4" xfId="25092"/>
    <cellStyle name="Comma 3 5 3 3 3 2 2 3 5" xfId="25093"/>
    <cellStyle name="Comma 3 5 3 3 3 2 2 3 6" xfId="42527"/>
    <cellStyle name="Comma 3 5 3 3 3 2 2 4" xfId="25094"/>
    <cellStyle name="Comma 3 5 3 3 3 2 2 4 2" xfId="25095"/>
    <cellStyle name="Comma 3 5 3 3 3 2 2 5" xfId="25096"/>
    <cellStyle name="Comma 3 5 3 3 3 2 2 6" xfId="25097"/>
    <cellStyle name="Comma 3 5 3 3 3 2 2 7" xfId="25098"/>
    <cellStyle name="Comma 3 5 3 3 3 2 2 8" xfId="42528"/>
    <cellStyle name="Comma 3 5 3 3 3 2 3" xfId="25099"/>
    <cellStyle name="Comma 3 5 3 3 3 2 3 2" xfId="25100"/>
    <cellStyle name="Comma 3 5 3 3 3 2 3 2 2" xfId="25101"/>
    <cellStyle name="Comma 3 5 3 3 3 2 3 2 2 2" xfId="25102"/>
    <cellStyle name="Comma 3 5 3 3 3 2 3 2 2 2 2" xfId="25103"/>
    <cellStyle name="Comma 3 5 3 3 3 2 3 2 2 3" xfId="25104"/>
    <cellStyle name="Comma 3 5 3 3 3 2 3 2 2 4" xfId="25105"/>
    <cellStyle name="Comma 3 5 3 3 3 2 3 2 2 5" xfId="25106"/>
    <cellStyle name="Comma 3 5 3 3 3 2 3 2 2 6" xfId="42529"/>
    <cellStyle name="Comma 3 5 3 3 3 2 3 2 3" xfId="25107"/>
    <cellStyle name="Comma 3 5 3 3 3 2 3 2 3 2" xfId="25108"/>
    <cellStyle name="Comma 3 5 3 3 3 2 3 2 3 3" xfId="25109"/>
    <cellStyle name="Comma 3 5 3 3 3 2 3 2 4" xfId="25110"/>
    <cellStyle name="Comma 3 5 3 3 3 2 3 2 5" xfId="25111"/>
    <cellStyle name="Comma 3 5 3 3 3 2 3 2 6" xfId="25112"/>
    <cellStyle name="Comma 3 5 3 3 3 2 3 2 7" xfId="42530"/>
    <cellStyle name="Comma 3 5 3 3 3 2 3 3" xfId="25113"/>
    <cellStyle name="Comma 3 5 3 3 3 2 3 3 2" xfId="25114"/>
    <cellStyle name="Comma 3 5 3 3 3 2 3 3 2 2" xfId="25115"/>
    <cellStyle name="Comma 3 5 3 3 3 2 3 3 3" xfId="25116"/>
    <cellStyle name="Comma 3 5 3 3 3 2 3 3 4" xfId="25117"/>
    <cellStyle name="Comma 3 5 3 3 3 2 3 3 5" xfId="25118"/>
    <cellStyle name="Comma 3 5 3 3 3 2 3 3 6" xfId="42531"/>
    <cellStyle name="Comma 3 5 3 3 3 2 3 4" xfId="25119"/>
    <cellStyle name="Comma 3 5 3 3 3 2 3 4 2" xfId="25120"/>
    <cellStyle name="Comma 3 5 3 3 3 2 3 4 3" xfId="25121"/>
    <cellStyle name="Comma 3 5 3 3 3 2 3 5" xfId="25122"/>
    <cellStyle name="Comma 3 5 3 3 3 2 3 6" xfId="25123"/>
    <cellStyle name="Comma 3 5 3 3 3 2 3 7" xfId="25124"/>
    <cellStyle name="Comma 3 5 3 3 3 2 3 8" xfId="42532"/>
    <cellStyle name="Comma 3 5 3 3 3 2 4" xfId="25125"/>
    <cellStyle name="Comma 3 5 3 3 3 2 4 2" xfId="25126"/>
    <cellStyle name="Comma 3 5 3 3 3 2 4 2 2" xfId="25127"/>
    <cellStyle name="Comma 3 5 3 3 3 2 4 2 2 2" xfId="25128"/>
    <cellStyle name="Comma 3 5 3 3 3 2 4 2 3" xfId="25129"/>
    <cellStyle name="Comma 3 5 3 3 3 2 4 2 4" xfId="25130"/>
    <cellStyle name="Comma 3 5 3 3 3 2 4 2 5" xfId="25131"/>
    <cellStyle name="Comma 3 5 3 3 3 2 4 2 6" xfId="42533"/>
    <cellStyle name="Comma 3 5 3 3 3 2 4 3" xfId="25132"/>
    <cellStyle name="Comma 3 5 3 3 3 2 4 3 2" xfId="25133"/>
    <cellStyle name="Comma 3 5 3 3 3 2 4 3 3" xfId="25134"/>
    <cellStyle name="Comma 3 5 3 3 3 2 4 4" xfId="25135"/>
    <cellStyle name="Comma 3 5 3 3 3 2 4 5" xfId="25136"/>
    <cellStyle name="Comma 3 5 3 3 3 2 4 6" xfId="25137"/>
    <cellStyle name="Comma 3 5 3 3 3 2 4 7" xfId="42534"/>
    <cellStyle name="Comma 3 5 3 3 3 2 5" xfId="25138"/>
    <cellStyle name="Comma 3 5 3 3 3 2 5 2" xfId="25139"/>
    <cellStyle name="Comma 3 5 3 3 3 2 5 3" xfId="25140"/>
    <cellStyle name="Comma 3 5 3 3 3 2 6" xfId="25141"/>
    <cellStyle name="Comma 3 5 3 3 3 2 6 2" xfId="25142"/>
    <cellStyle name="Comma 3 5 3 3 3 2 7" xfId="25143"/>
    <cellStyle name="Comma 3 5 3 3 3 2 8" xfId="25144"/>
    <cellStyle name="Comma 3 5 3 3 3 2 9" xfId="25145"/>
    <cellStyle name="Comma 3 5 3 3 3 3" xfId="25146"/>
    <cellStyle name="Comma 3 5 3 3 3 3 2" xfId="25147"/>
    <cellStyle name="Comma 3 5 3 3 3 3 2 2" xfId="25148"/>
    <cellStyle name="Comma 3 5 3 3 3 3 2 2 2" xfId="25149"/>
    <cellStyle name="Comma 3 5 3 3 3 3 2 2 2 2" xfId="25150"/>
    <cellStyle name="Comma 3 5 3 3 3 3 2 2 3" xfId="25151"/>
    <cellStyle name="Comma 3 5 3 3 3 3 2 2 4" xfId="25152"/>
    <cellStyle name="Comma 3 5 3 3 3 3 2 2 5" xfId="25153"/>
    <cellStyle name="Comma 3 5 3 3 3 3 2 2 6" xfId="42535"/>
    <cellStyle name="Comma 3 5 3 3 3 3 2 3" xfId="25154"/>
    <cellStyle name="Comma 3 5 3 3 3 3 2 3 2" xfId="25155"/>
    <cellStyle name="Comma 3 5 3 3 3 3 2 4" xfId="25156"/>
    <cellStyle name="Comma 3 5 3 3 3 3 2 5" xfId="25157"/>
    <cellStyle name="Comma 3 5 3 3 3 3 2 6" xfId="25158"/>
    <cellStyle name="Comma 3 5 3 3 3 3 2 7" xfId="42536"/>
    <cellStyle name="Comma 3 5 3 3 3 3 3" xfId="25159"/>
    <cellStyle name="Comma 3 5 3 3 3 3 3 2" xfId="25160"/>
    <cellStyle name="Comma 3 5 3 3 3 3 3 2 2" xfId="25161"/>
    <cellStyle name="Comma 3 5 3 3 3 3 3 3" xfId="25162"/>
    <cellStyle name="Comma 3 5 3 3 3 3 3 4" xfId="25163"/>
    <cellStyle name="Comma 3 5 3 3 3 3 3 5" xfId="25164"/>
    <cellStyle name="Comma 3 5 3 3 3 3 3 6" xfId="42537"/>
    <cellStyle name="Comma 3 5 3 3 3 3 4" xfId="25165"/>
    <cellStyle name="Comma 3 5 3 3 3 3 4 2" xfId="25166"/>
    <cellStyle name="Comma 3 5 3 3 3 3 5" xfId="25167"/>
    <cellStyle name="Comma 3 5 3 3 3 3 5 2" xfId="25168"/>
    <cellStyle name="Comma 3 5 3 3 3 3 6" xfId="25169"/>
    <cellStyle name="Comma 3 5 3 3 3 3 7" xfId="25170"/>
    <cellStyle name="Comma 3 5 3 3 3 3 8" xfId="25171"/>
    <cellStyle name="Comma 3 5 3 3 3 3 9" xfId="25172"/>
    <cellStyle name="Comma 3 5 3 3 3 4" xfId="25173"/>
    <cellStyle name="Comma 3 5 3 3 3 4 2" xfId="25174"/>
    <cellStyle name="Comma 3 5 3 3 3 4 2 2" xfId="25175"/>
    <cellStyle name="Comma 3 5 3 3 3 4 2 2 2" xfId="25176"/>
    <cellStyle name="Comma 3 5 3 3 3 4 2 2 2 2" xfId="25177"/>
    <cellStyle name="Comma 3 5 3 3 3 4 2 2 3" xfId="25178"/>
    <cellStyle name="Comma 3 5 3 3 3 4 2 2 4" xfId="25179"/>
    <cellStyle name="Comma 3 5 3 3 3 4 2 2 5" xfId="25180"/>
    <cellStyle name="Comma 3 5 3 3 3 4 2 2 6" xfId="42538"/>
    <cellStyle name="Comma 3 5 3 3 3 4 2 3" xfId="25181"/>
    <cellStyle name="Comma 3 5 3 3 3 4 2 3 2" xfId="25182"/>
    <cellStyle name="Comma 3 5 3 3 3 4 2 3 3" xfId="25183"/>
    <cellStyle name="Comma 3 5 3 3 3 4 2 4" xfId="25184"/>
    <cellStyle name="Comma 3 5 3 3 3 4 2 5" xfId="25185"/>
    <cellStyle name="Comma 3 5 3 3 3 4 2 6" xfId="25186"/>
    <cellStyle name="Comma 3 5 3 3 3 4 2 7" xfId="42539"/>
    <cellStyle name="Comma 3 5 3 3 3 4 3" xfId="25187"/>
    <cellStyle name="Comma 3 5 3 3 3 4 3 2" xfId="25188"/>
    <cellStyle name="Comma 3 5 3 3 3 4 3 2 2" xfId="25189"/>
    <cellStyle name="Comma 3 5 3 3 3 4 3 3" xfId="25190"/>
    <cellStyle name="Comma 3 5 3 3 3 4 3 4" xfId="25191"/>
    <cellStyle name="Comma 3 5 3 3 3 4 3 5" xfId="25192"/>
    <cellStyle name="Comma 3 5 3 3 3 4 3 6" xfId="42540"/>
    <cellStyle name="Comma 3 5 3 3 3 4 4" xfId="25193"/>
    <cellStyle name="Comma 3 5 3 3 3 4 4 2" xfId="25194"/>
    <cellStyle name="Comma 3 5 3 3 3 4 4 3" xfId="25195"/>
    <cellStyle name="Comma 3 5 3 3 3 4 5" xfId="25196"/>
    <cellStyle name="Comma 3 5 3 3 3 4 6" xfId="25197"/>
    <cellStyle name="Comma 3 5 3 3 3 4 7" xfId="25198"/>
    <cellStyle name="Comma 3 5 3 3 3 4 8" xfId="42541"/>
    <cellStyle name="Comma 3 5 3 3 3 5" xfId="25199"/>
    <cellStyle name="Comma 3 5 3 3 3 5 2" xfId="25200"/>
    <cellStyle name="Comma 3 5 3 3 3 5 2 2" xfId="25201"/>
    <cellStyle name="Comma 3 5 3 3 3 5 2 2 2" xfId="25202"/>
    <cellStyle name="Comma 3 5 3 3 3 5 2 3" xfId="25203"/>
    <cellStyle name="Comma 3 5 3 3 3 5 2 4" xfId="25204"/>
    <cellStyle name="Comma 3 5 3 3 3 5 2 5" xfId="25205"/>
    <cellStyle name="Comma 3 5 3 3 3 5 2 6" xfId="42542"/>
    <cellStyle name="Comma 3 5 3 3 3 5 3" xfId="25206"/>
    <cellStyle name="Comma 3 5 3 3 3 5 3 2" xfId="25207"/>
    <cellStyle name="Comma 3 5 3 3 3 5 3 3" xfId="25208"/>
    <cellStyle name="Comma 3 5 3 3 3 5 4" xfId="25209"/>
    <cellStyle name="Comma 3 5 3 3 3 5 5" xfId="25210"/>
    <cellStyle name="Comma 3 5 3 3 3 5 6" xfId="25211"/>
    <cellStyle name="Comma 3 5 3 3 3 5 7" xfId="42543"/>
    <cellStyle name="Comma 3 5 3 3 3 6" xfId="25212"/>
    <cellStyle name="Comma 3 5 3 3 3 6 2" xfId="25213"/>
    <cellStyle name="Comma 3 5 3 3 3 6 3" xfId="25214"/>
    <cellStyle name="Comma 3 5 3 3 3 7" xfId="25215"/>
    <cellStyle name="Comma 3 5 3 3 3 7 2" xfId="25216"/>
    <cellStyle name="Comma 3 5 3 3 3 8" xfId="25217"/>
    <cellStyle name="Comma 3 5 3 3 3 9" xfId="25218"/>
    <cellStyle name="Comma 3 5 3 3 4" xfId="25219"/>
    <cellStyle name="Comma 3 5 3 3 4 10" xfId="25220"/>
    <cellStyle name="Comma 3 5 3 3 4 2" xfId="25221"/>
    <cellStyle name="Comma 3 5 3 3 4 2 2" xfId="25222"/>
    <cellStyle name="Comma 3 5 3 3 4 2 2 2" xfId="25223"/>
    <cellStyle name="Comma 3 5 3 3 4 2 2 2 2" xfId="25224"/>
    <cellStyle name="Comma 3 5 3 3 4 2 2 2 2 2" xfId="25225"/>
    <cellStyle name="Comma 3 5 3 3 4 2 2 2 3" xfId="25226"/>
    <cellStyle name="Comma 3 5 3 3 4 2 2 2 4" xfId="25227"/>
    <cellStyle name="Comma 3 5 3 3 4 2 2 2 5" xfId="25228"/>
    <cellStyle name="Comma 3 5 3 3 4 2 2 2 6" xfId="42544"/>
    <cellStyle name="Comma 3 5 3 3 4 2 2 3" xfId="25229"/>
    <cellStyle name="Comma 3 5 3 3 4 2 2 3 2" xfId="25230"/>
    <cellStyle name="Comma 3 5 3 3 4 2 2 4" xfId="25231"/>
    <cellStyle name="Comma 3 5 3 3 4 2 2 5" xfId="25232"/>
    <cellStyle name="Comma 3 5 3 3 4 2 2 6" xfId="25233"/>
    <cellStyle name="Comma 3 5 3 3 4 2 2 7" xfId="42545"/>
    <cellStyle name="Comma 3 5 3 3 4 2 3" xfId="25234"/>
    <cellStyle name="Comma 3 5 3 3 4 2 3 2" xfId="25235"/>
    <cellStyle name="Comma 3 5 3 3 4 2 3 2 2" xfId="25236"/>
    <cellStyle name="Comma 3 5 3 3 4 2 3 3" xfId="25237"/>
    <cellStyle name="Comma 3 5 3 3 4 2 3 4" xfId="25238"/>
    <cellStyle name="Comma 3 5 3 3 4 2 3 5" xfId="25239"/>
    <cellStyle name="Comma 3 5 3 3 4 2 3 6" xfId="42546"/>
    <cellStyle name="Comma 3 5 3 3 4 2 4" xfId="25240"/>
    <cellStyle name="Comma 3 5 3 3 4 2 4 2" xfId="25241"/>
    <cellStyle name="Comma 3 5 3 3 4 2 5" xfId="25242"/>
    <cellStyle name="Comma 3 5 3 3 4 2 6" xfId="25243"/>
    <cellStyle name="Comma 3 5 3 3 4 2 7" xfId="25244"/>
    <cellStyle name="Comma 3 5 3 3 4 2 8" xfId="42547"/>
    <cellStyle name="Comma 3 5 3 3 4 3" xfId="25245"/>
    <cellStyle name="Comma 3 5 3 3 4 3 2" xfId="25246"/>
    <cellStyle name="Comma 3 5 3 3 4 3 2 2" xfId="25247"/>
    <cellStyle name="Comma 3 5 3 3 4 3 2 2 2" xfId="25248"/>
    <cellStyle name="Comma 3 5 3 3 4 3 2 3" xfId="25249"/>
    <cellStyle name="Comma 3 5 3 3 4 3 2 4" xfId="25250"/>
    <cellStyle name="Comma 3 5 3 3 4 3 2 5" xfId="25251"/>
    <cellStyle name="Comma 3 5 3 3 4 3 2 6" xfId="42548"/>
    <cellStyle name="Comma 3 5 3 3 4 3 3" xfId="25252"/>
    <cellStyle name="Comma 3 5 3 3 4 3 3 2" xfId="25253"/>
    <cellStyle name="Comma 3 5 3 3 4 3 4" xfId="25254"/>
    <cellStyle name="Comma 3 5 3 3 4 3 5" xfId="25255"/>
    <cellStyle name="Comma 3 5 3 3 4 3 6" xfId="25256"/>
    <cellStyle name="Comma 3 5 3 3 4 3 7" xfId="42549"/>
    <cellStyle name="Comma 3 5 3 3 4 4" xfId="25257"/>
    <cellStyle name="Comma 3 5 3 3 4 4 2" xfId="25258"/>
    <cellStyle name="Comma 3 5 3 3 4 4 2 2" xfId="25259"/>
    <cellStyle name="Comma 3 5 3 3 4 4 3" xfId="25260"/>
    <cellStyle name="Comma 3 5 3 3 4 4 4" xfId="25261"/>
    <cellStyle name="Comma 3 5 3 3 4 4 5" xfId="25262"/>
    <cellStyle name="Comma 3 5 3 3 4 4 6" xfId="42550"/>
    <cellStyle name="Comma 3 5 3 3 4 5" xfId="25263"/>
    <cellStyle name="Comma 3 5 3 3 4 5 2" xfId="25264"/>
    <cellStyle name="Comma 3 5 3 3 4 6" xfId="25265"/>
    <cellStyle name="Comma 3 5 3 3 4 6 2" xfId="25266"/>
    <cellStyle name="Comma 3 5 3 3 4 7" xfId="25267"/>
    <cellStyle name="Comma 3 5 3 3 4 8" xfId="25268"/>
    <cellStyle name="Comma 3 5 3 3 4 9" xfId="25269"/>
    <cellStyle name="Comma 3 5 3 3 5" xfId="25270"/>
    <cellStyle name="Comma 3 5 3 3 5 2" xfId="25271"/>
    <cellStyle name="Comma 3 5 3 3 5 2 2" xfId="25272"/>
    <cellStyle name="Comma 3 5 3 3 5 2 2 2" xfId="25273"/>
    <cellStyle name="Comma 3 5 3 3 5 2 2 2 2" xfId="25274"/>
    <cellStyle name="Comma 3 5 3 3 5 2 2 3" xfId="25275"/>
    <cellStyle name="Comma 3 5 3 3 5 2 2 4" xfId="25276"/>
    <cellStyle name="Comma 3 5 3 3 5 2 2 5" xfId="25277"/>
    <cellStyle name="Comma 3 5 3 3 5 2 2 6" xfId="42551"/>
    <cellStyle name="Comma 3 5 3 3 5 2 3" xfId="25278"/>
    <cellStyle name="Comma 3 5 3 3 5 2 3 2" xfId="25279"/>
    <cellStyle name="Comma 3 5 3 3 5 2 4" xfId="25280"/>
    <cellStyle name="Comma 3 5 3 3 5 2 5" xfId="25281"/>
    <cellStyle name="Comma 3 5 3 3 5 2 6" xfId="25282"/>
    <cellStyle name="Comma 3 5 3 3 5 2 7" xfId="42552"/>
    <cellStyle name="Comma 3 5 3 3 5 3" xfId="25283"/>
    <cellStyle name="Comma 3 5 3 3 5 3 2" xfId="25284"/>
    <cellStyle name="Comma 3 5 3 3 5 3 2 2" xfId="25285"/>
    <cellStyle name="Comma 3 5 3 3 5 3 3" xfId="25286"/>
    <cellStyle name="Comma 3 5 3 3 5 3 4" xfId="25287"/>
    <cellStyle name="Comma 3 5 3 3 5 3 5" xfId="25288"/>
    <cellStyle name="Comma 3 5 3 3 5 3 6" xfId="42553"/>
    <cellStyle name="Comma 3 5 3 3 5 4" xfId="25289"/>
    <cellStyle name="Comma 3 5 3 3 5 4 2" xfId="25290"/>
    <cellStyle name="Comma 3 5 3 3 5 5" xfId="25291"/>
    <cellStyle name="Comma 3 5 3 3 5 5 2" xfId="25292"/>
    <cellStyle name="Comma 3 5 3 3 5 6" xfId="25293"/>
    <cellStyle name="Comma 3 5 3 3 5 7" xfId="25294"/>
    <cellStyle name="Comma 3 5 3 3 5 8" xfId="25295"/>
    <cellStyle name="Comma 3 5 3 3 5 9" xfId="25296"/>
    <cellStyle name="Comma 3 5 3 3 6" xfId="25297"/>
    <cellStyle name="Comma 3 5 3 3 6 2" xfId="25298"/>
    <cellStyle name="Comma 3 5 3 3 6 2 2" xfId="25299"/>
    <cellStyle name="Comma 3 5 3 3 6 2 2 2" xfId="25300"/>
    <cellStyle name="Comma 3 5 3 3 6 2 3" xfId="25301"/>
    <cellStyle name="Comma 3 5 3 3 6 2 4" xfId="25302"/>
    <cellStyle name="Comma 3 5 3 3 6 2 5" xfId="25303"/>
    <cellStyle name="Comma 3 5 3 3 6 2 6" xfId="42554"/>
    <cellStyle name="Comma 3 5 3 3 6 3" xfId="25304"/>
    <cellStyle name="Comma 3 5 3 3 6 3 2" xfId="25305"/>
    <cellStyle name="Comma 3 5 3 3 6 4" xfId="25306"/>
    <cellStyle name="Comma 3 5 3 3 6 5" xfId="25307"/>
    <cellStyle name="Comma 3 5 3 3 6 6" xfId="25308"/>
    <cellStyle name="Comma 3 5 3 3 6 7" xfId="42555"/>
    <cellStyle name="Comma 3 5 3 3 7" xfId="25309"/>
    <cellStyle name="Comma 3 5 3 3 7 2" xfId="25310"/>
    <cellStyle name="Comma 3 5 3 3 7 2 2" xfId="25311"/>
    <cellStyle name="Comma 3 5 3 3 7 3" xfId="25312"/>
    <cellStyle name="Comma 3 5 3 3 7 4" xfId="25313"/>
    <cellStyle name="Comma 3 5 3 3 7 5" xfId="25314"/>
    <cellStyle name="Comma 3 5 3 3 7 6" xfId="42556"/>
    <cellStyle name="Comma 3 5 3 3 8" xfId="25315"/>
    <cellStyle name="Comma 3 5 3 3 8 2" xfId="25316"/>
    <cellStyle name="Comma 3 5 3 3 9" xfId="25317"/>
    <cellStyle name="Comma 3 5 3 3 9 2" xfId="25318"/>
    <cellStyle name="Comma 3 5 3 4" xfId="25319"/>
    <cellStyle name="Comma 3 5 3 4 10" xfId="25320"/>
    <cellStyle name="Comma 3 5 3 4 11" xfId="25321"/>
    <cellStyle name="Comma 3 5 3 4 2" xfId="25322"/>
    <cellStyle name="Comma 3 5 3 4 2 10" xfId="25323"/>
    <cellStyle name="Comma 3 5 3 4 2 2" xfId="25324"/>
    <cellStyle name="Comma 3 5 3 4 2 2 2" xfId="25325"/>
    <cellStyle name="Comma 3 5 3 4 2 2 2 2" xfId="25326"/>
    <cellStyle name="Comma 3 5 3 4 2 2 2 2 2" xfId="25327"/>
    <cellStyle name="Comma 3 5 3 4 2 2 2 2 2 2" xfId="25328"/>
    <cellStyle name="Comma 3 5 3 4 2 2 2 2 3" xfId="25329"/>
    <cellStyle name="Comma 3 5 3 4 2 2 2 2 4" xfId="25330"/>
    <cellStyle name="Comma 3 5 3 4 2 2 2 2 5" xfId="25331"/>
    <cellStyle name="Comma 3 5 3 4 2 2 2 2 6" xfId="42557"/>
    <cellStyle name="Comma 3 5 3 4 2 2 2 3" xfId="25332"/>
    <cellStyle name="Comma 3 5 3 4 2 2 2 3 2" xfId="25333"/>
    <cellStyle name="Comma 3 5 3 4 2 2 2 4" xfId="25334"/>
    <cellStyle name="Comma 3 5 3 4 2 2 2 5" xfId="25335"/>
    <cellStyle name="Comma 3 5 3 4 2 2 2 6" xfId="25336"/>
    <cellStyle name="Comma 3 5 3 4 2 2 2 7" xfId="42558"/>
    <cellStyle name="Comma 3 5 3 4 2 2 3" xfId="25337"/>
    <cellStyle name="Comma 3 5 3 4 2 2 3 2" xfId="25338"/>
    <cellStyle name="Comma 3 5 3 4 2 2 3 2 2" xfId="25339"/>
    <cellStyle name="Comma 3 5 3 4 2 2 3 3" xfId="25340"/>
    <cellStyle name="Comma 3 5 3 4 2 2 3 4" xfId="25341"/>
    <cellStyle name="Comma 3 5 3 4 2 2 3 5" xfId="25342"/>
    <cellStyle name="Comma 3 5 3 4 2 2 3 6" xfId="42559"/>
    <cellStyle name="Comma 3 5 3 4 2 2 4" xfId="25343"/>
    <cellStyle name="Comma 3 5 3 4 2 2 4 2" xfId="25344"/>
    <cellStyle name="Comma 3 5 3 4 2 2 5" xfId="25345"/>
    <cellStyle name="Comma 3 5 3 4 2 2 6" xfId="25346"/>
    <cellStyle name="Comma 3 5 3 4 2 2 7" xfId="25347"/>
    <cellStyle name="Comma 3 5 3 4 2 2 8" xfId="42560"/>
    <cellStyle name="Comma 3 5 3 4 2 3" xfId="25348"/>
    <cellStyle name="Comma 3 5 3 4 2 3 2" xfId="25349"/>
    <cellStyle name="Comma 3 5 3 4 2 3 2 2" xfId="25350"/>
    <cellStyle name="Comma 3 5 3 4 2 3 2 2 2" xfId="25351"/>
    <cellStyle name="Comma 3 5 3 4 2 3 2 3" xfId="25352"/>
    <cellStyle name="Comma 3 5 3 4 2 3 2 4" xfId="25353"/>
    <cellStyle name="Comma 3 5 3 4 2 3 2 5" xfId="25354"/>
    <cellStyle name="Comma 3 5 3 4 2 3 2 6" xfId="42561"/>
    <cellStyle name="Comma 3 5 3 4 2 3 3" xfId="25355"/>
    <cellStyle name="Comma 3 5 3 4 2 3 3 2" xfId="25356"/>
    <cellStyle name="Comma 3 5 3 4 2 3 4" xfId="25357"/>
    <cellStyle name="Comma 3 5 3 4 2 3 5" xfId="25358"/>
    <cellStyle name="Comma 3 5 3 4 2 3 6" xfId="25359"/>
    <cellStyle name="Comma 3 5 3 4 2 3 7" xfId="42562"/>
    <cellStyle name="Comma 3 5 3 4 2 4" xfId="25360"/>
    <cellStyle name="Comma 3 5 3 4 2 4 2" xfId="25361"/>
    <cellStyle name="Comma 3 5 3 4 2 4 2 2" xfId="25362"/>
    <cellStyle name="Comma 3 5 3 4 2 4 3" xfId="25363"/>
    <cellStyle name="Comma 3 5 3 4 2 4 4" xfId="25364"/>
    <cellStyle name="Comma 3 5 3 4 2 4 5" xfId="25365"/>
    <cellStyle name="Comma 3 5 3 4 2 4 6" xfId="42563"/>
    <cellStyle name="Comma 3 5 3 4 2 5" xfId="25366"/>
    <cellStyle name="Comma 3 5 3 4 2 5 2" xfId="25367"/>
    <cellStyle name="Comma 3 5 3 4 2 6" xfId="25368"/>
    <cellStyle name="Comma 3 5 3 4 2 6 2" xfId="25369"/>
    <cellStyle name="Comma 3 5 3 4 2 7" xfId="25370"/>
    <cellStyle name="Comma 3 5 3 4 2 8" xfId="25371"/>
    <cellStyle name="Comma 3 5 3 4 2 9" xfId="25372"/>
    <cellStyle name="Comma 3 5 3 4 3" xfId="25373"/>
    <cellStyle name="Comma 3 5 3 4 3 2" xfId="25374"/>
    <cellStyle name="Comma 3 5 3 4 3 2 2" xfId="25375"/>
    <cellStyle name="Comma 3 5 3 4 3 2 2 2" xfId="25376"/>
    <cellStyle name="Comma 3 5 3 4 3 2 2 2 2" xfId="25377"/>
    <cellStyle name="Comma 3 5 3 4 3 2 2 3" xfId="25378"/>
    <cellStyle name="Comma 3 5 3 4 3 2 2 4" xfId="25379"/>
    <cellStyle name="Comma 3 5 3 4 3 2 2 5" xfId="25380"/>
    <cellStyle name="Comma 3 5 3 4 3 2 2 6" xfId="42564"/>
    <cellStyle name="Comma 3 5 3 4 3 2 3" xfId="25381"/>
    <cellStyle name="Comma 3 5 3 4 3 2 3 2" xfId="25382"/>
    <cellStyle name="Comma 3 5 3 4 3 2 4" xfId="25383"/>
    <cellStyle name="Comma 3 5 3 4 3 2 5" xfId="25384"/>
    <cellStyle name="Comma 3 5 3 4 3 2 6" xfId="25385"/>
    <cellStyle name="Comma 3 5 3 4 3 2 7" xfId="42565"/>
    <cellStyle name="Comma 3 5 3 4 3 3" xfId="25386"/>
    <cellStyle name="Comma 3 5 3 4 3 3 2" xfId="25387"/>
    <cellStyle name="Comma 3 5 3 4 3 3 2 2" xfId="25388"/>
    <cellStyle name="Comma 3 5 3 4 3 3 3" xfId="25389"/>
    <cellStyle name="Comma 3 5 3 4 3 3 4" xfId="25390"/>
    <cellStyle name="Comma 3 5 3 4 3 3 5" xfId="25391"/>
    <cellStyle name="Comma 3 5 3 4 3 3 6" xfId="42566"/>
    <cellStyle name="Comma 3 5 3 4 3 4" xfId="25392"/>
    <cellStyle name="Comma 3 5 3 4 3 4 2" xfId="25393"/>
    <cellStyle name="Comma 3 5 3 4 3 5" xfId="25394"/>
    <cellStyle name="Comma 3 5 3 4 3 6" xfId="25395"/>
    <cellStyle name="Comma 3 5 3 4 3 7" xfId="25396"/>
    <cellStyle name="Comma 3 5 3 4 3 8" xfId="42567"/>
    <cellStyle name="Comma 3 5 3 4 4" xfId="25397"/>
    <cellStyle name="Comma 3 5 3 4 4 2" xfId="25398"/>
    <cellStyle name="Comma 3 5 3 4 4 2 2" xfId="25399"/>
    <cellStyle name="Comma 3 5 3 4 4 2 2 2" xfId="25400"/>
    <cellStyle name="Comma 3 5 3 4 4 2 3" xfId="25401"/>
    <cellStyle name="Comma 3 5 3 4 4 2 4" xfId="25402"/>
    <cellStyle name="Comma 3 5 3 4 4 2 5" xfId="25403"/>
    <cellStyle name="Comma 3 5 3 4 4 2 6" xfId="42568"/>
    <cellStyle name="Comma 3 5 3 4 4 3" xfId="25404"/>
    <cellStyle name="Comma 3 5 3 4 4 3 2" xfId="25405"/>
    <cellStyle name="Comma 3 5 3 4 4 4" xfId="25406"/>
    <cellStyle name="Comma 3 5 3 4 4 5" xfId="25407"/>
    <cellStyle name="Comma 3 5 3 4 4 6" xfId="25408"/>
    <cellStyle name="Comma 3 5 3 4 4 7" xfId="42569"/>
    <cellStyle name="Comma 3 5 3 4 5" xfId="25409"/>
    <cellStyle name="Comma 3 5 3 4 5 2" xfId="25410"/>
    <cellStyle name="Comma 3 5 3 4 5 2 2" xfId="25411"/>
    <cellStyle name="Comma 3 5 3 4 5 3" xfId="25412"/>
    <cellStyle name="Comma 3 5 3 4 5 4" xfId="25413"/>
    <cellStyle name="Comma 3 5 3 4 5 5" xfId="25414"/>
    <cellStyle name="Comma 3 5 3 4 5 6" xfId="42570"/>
    <cellStyle name="Comma 3 5 3 4 6" xfId="25415"/>
    <cellStyle name="Comma 3 5 3 4 6 2" xfId="25416"/>
    <cellStyle name="Comma 3 5 3 4 7" xfId="25417"/>
    <cellStyle name="Comma 3 5 3 4 7 2" xfId="25418"/>
    <cellStyle name="Comma 3 5 3 4 8" xfId="25419"/>
    <cellStyle name="Comma 3 5 3 4 9" xfId="25420"/>
    <cellStyle name="Comma 3 5 3 5" xfId="25421"/>
    <cellStyle name="Comma 3 5 3 5 10" xfId="25422"/>
    <cellStyle name="Comma 3 5 3 5 2" xfId="25423"/>
    <cellStyle name="Comma 3 5 3 5 2 2" xfId="25424"/>
    <cellStyle name="Comma 3 5 3 5 2 2 2" xfId="25425"/>
    <cellStyle name="Comma 3 5 3 5 2 2 2 2" xfId="25426"/>
    <cellStyle name="Comma 3 5 3 5 2 2 2 2 2" xfId="25427"/>
    <cellStyle name="Comma 3 5 3 5 2 2 2 3" xfId="25428"/>
    <cellStyle name="Comma 3 5 3 5 2 2 2 4" xfId="25429"/>
    <cellStyle name="Comma 3 5 3 5 2 2 2 5" xfId="25430"/>
    <cellStyle name="Comma 3 5 3 5 2 2 2 6" xfId="42571"/>
    <cellStyle name="Comma 3 5 3 5 2 2 3" xfId="25431"/>
    <cellStyle name="Comma 3 5 3 5 2 2 3 2" xfId="25432"/>
    <cellStyle name="Comma 3 5 3 5 2 2 4" xfId="25433"/>
    <cellStyle name="Comma 3 5 3 5 2 2 5" xfId="25434"/>
    <cellStyle name="Comma 3 5 3 5 2 2 6" xfId="25435"/>
    <cellStyle name="Comma 3 5 3 5 2 2 7" xfId="42572"/>
    <cellStyle name="Comma 3 5 3 5 2 3" xfId="25436"/>
    <cellStyle name="Comma 3 5 3 5 2 3 2" xfId="25437"/>
    <cellStyle name="Comma 3 5 3 5 2 3 2 2" xfId="25438"/>
    <cellStyle name="Comma 3 5 3 5 2 3 3" xfId="25439"/>
    <cellStyle name="Comma 3 5 3 5 2 3 4" xfId="25440"/>
    <cellStyle name="Comma 3 5 3 5 2 3 5" xfId="25441"/>
    <cellStyle name="Comma 3 5 3 5 2 3 6" xfId="42573"/>
    <cellStyle name="Comma 3 5 3 5 2 4" xfId="25442"/>
    <cellStyle name="Comma 3 5 3 5 2 4 2" xfId="25443"/>
    <cellStyle name="Comma 3 5 3 5 2 5" xfId="25444"/>
    <cellStyle name="Comma 3 5 3 5 2 6" xfId="25445"/>
    <cellStyle name="Comma 3 5 3 5 2 7" xfId="25446"/>
    <cellStyle name="Comma 3 5 3 5 2 8" xfId="42574"/>
    <cellStyle name="Comma 3 5 3 5 3" xfId="25447"/>
    <cellStyle name="Comma 3 5 3 5 3 2" xfId="25448"/>
    <cellStyle name="Comma 3 5 3 5 3 2 2" xfId="25449"/>
    <cellStyle name="Comma 3 5 3 5 3 2 2 2" xfId="25450"/>
    <cellStyle name="Comma 3 5 3 5 3 2 3" xfId="25451"/>
    <cellStyle name="Comma 3 5 3 5 3 2 4" xfId="25452"/>
    <cellStyle name="Comma 3 5 3 5 3 2 5" xfId="25453"/>
    <cellStyle name="Comma 3 5 3 5 3 2 6" xfId="42575"/>
    <cellStyle name="Comma 3 5 3 5 3 3" xfId="25454"/>
    <cellStyle name="Comma 3 5 3 5 3 3 2" xfId="25455"/>
    <cellStyle name="Comma 3 5 3 5 3 4" xfId="25456"/>
    <cellStyle name="Comma 3 5 3 5 3 5" xfId="25457"/>
    <cellStyle name="Comma 3 5 3 5 3 6" xfId="25458"/>
    <cellStyle name="Comma 3 5 3 5 3 7" xfId="42576"/>
    <cellStyle name="Comma 3 5 3 5 4" xfId="25459"/>
    <cellStyle name="Comma 3 5 3 5 4 2" xfId="25460"/>
    <cellStyle name="Comma 3 5 3 5 4 2 2" xfId="25461"/>
    <cellStyle name="Comma 3 5 3 5 4 3" xfId="25462"/>
    <cellStyle name="Comma 3 5 3 5 4 4" xfId="25463"/>
    <cellStyle name="Comma 3 5 3 5 4 5" xfId="25464"/>
    <cellStyle name="Comma 3 5 3 5 4 6" xfId="42577"/>
    <cellStyle name="Comma 3 5 3 5 5" xfId="25465"/>
    <cellStyle name="Comma 3 5 3 5 5 2" xfId="25466"/>
    <cellStyle name="Comma 3 5 3 5 6" xfId="25467"/>
    <cellStyle name="Comma 3 5 3 5 6 2" xfId="25468"/>
    <cellStyle name="Comma 3 5 3 5 7" xfId="25469"/>
    <cellStyle name="Comma 3 5 3 5 8" xfId="25470"/>
    <cellStyle name="Comma 3 5 3 5 9" xfId="25471"/>
    <cellStyle name="Comma 3 5 3 6" xfId="25472"/>
    <cellStyle name="Comma 3 5 3 6 2" xfId="25473"/>
    <cellStyle name="Comma 3 5 3 6 2 2" xfId="25474"/>
    <cellStyle name="Comma 3 5 3 6 2 2 2" xfId="25475"/>
    <cellStyle name="Comma 3 5 3 6 2 2 2 2" xfId="25476"/>
    <cellStyle name="Comma 3 5 3 6 2 2 2 2 2" xfId="25477"/>
    <cellStyle name="Comma 3 5 3 6 2 2 2 3" xfId="25478"/>
    <cellStyle name="Comma 3 5 3 6 2 2 2 4" xfId="25479"/>
    <cellStyle name="Comma 3 5 3 6 2 2 2 5" xfId="25480"/>
    <cellStyle name="Comma 3 5 3 6 2 2 2 6" xfId="42578"/>
    <cellStyle name="Comma 3 5 3 6 2 2 3" xfId="25481"/>
    <cellStyle name="Comma 3 5 3 6 2 2 3 2" xfId="25482"/>
    <cellStyle name="Comma 3 5 3 6 2 2 4" xfId="25483"/>
    <cellStyle name="Comma 3 5 3 6 2 2 5" xfId="25484"/>
    <cellStyle name="Comma 3 5 3 6 2 2 6" xfId="25485"/>
    <cellStyle name="Comma 3 5 3 6 2 2 7" xfId="42579"/>
    <cellStyle name="Comma 3 5 3 6 2 3" xfId="25486"/>
    <cellStyle name="Comma 3 5 3 6 2 3 2" xfId="25487"/>
    <cellStyle name="Comma 3 5 3 6 2 3 2 2" xfId="25488"/>
    <cellStyle name="Comma 3 5 3 6 2 3 3" xfId="25489"/>
    <cellStyle name="Comma 3 5 3 6 2 3 4" xfId="25490"/>
    <cellStyle name="Comma 3 5 3 6 2 3 5" xfId="25491"/>
    <cellStyle name="Comma 3 5 3 6 2 3 6" xfId="42580"/>
    <cellStyle name="Comma 3 5 3 6 2 4" xfId="25492"/>
    <cellStyle name="Comma 3 5 3 6 2 4 2" xfId="25493"/>
    <cellStyle name="Comma 3 5 3 6 2 5" xfId="25494"/>
    <cellStyle name="Comma 3 5 3 6 2 6" xfId="25495"/>
    <cellStyle name="Comma 3 5 3 6 2 7" xfId="25496"/>
    <cellStyle name="Comma 3 5 3 6 2 8" xfId="42581"/>
    <cellStyle name="Comma 3 5 3 6 3" xfId="25497"/>
    <cellStyle name="Comma 3 5 3 6 3 2" xfId="25498"/>
    <cellStyle name="Comma 3 5 3 6 3 2 2" xfId="25499"/>
    <cellStyle name="Comma 3 5 3 6 3 2 2 2" xfId="25500"/>
    <cellStyle name="Comma 3 5 3 6 3 2 3" xfId="25501"/>
    <cellStyle name="Comma 3 5 3 6 3 2 4" xfId="25502"/>
    <cellStyle name="Comma 3 5 3 6 3 2 5" xfId="25503"/>
    <cellStyle name="Comma 3 5 3 6 3 2 6" xfId="42582"/>
    <cellStyle name="Comma 3 5 3 6 3 3" xfId="25504"/>
    <cellStyle name="Comma 3 5 3 6 3 3 2" xfId="25505"/>
    <cellStyle name="Comma 3 5 3 6 3 4" xfId="25506"/>
    <cellStyle name="Comma 3 5 3 6 3 5" xfId="25507"/>
    <cellStyle name="Comma 3 5 3 6 3 6" xfId="25508"/>
    <cellStyle name="Comma 3 5 3 6 3 7" xfId="42583"/>
    <cellStyle name="Comma 3 5 3 6 4" xfId="25509"/>
    <cellStyle name="Comma 3 5 3 6 4 2" xfId="25510"/>
    <cellStyle name="Comma 3 5 3 6 4 2 2" xfId="25511"/>
    <cellStyle name="Comma 3 5 3 6 4 3" xfId="25512"/>
    <cellStyle name="Comma 3 5 3 6 4 4" xfId="25513"/>
    <cellStyle name="Comma 3 5 3 6 4 5" xfId="25514"/>
    <cellStyle name="Comma 3 5 3 6 4 6" xfId="42584"/>
    <cellStyle name="Comma 3 5 3 6 5" xfId="25515"/>
    <cellStyle name="Comma 3 5 3 6 5 2" xfId="25516"/>
    <cellStyle name="Comma 3 5 3 6 6" xfId="25517"/>
    <cellStyle name="Comma 3 5 3 6 7" xfId="25518"/>
    <cellStyle name="Comma 3 5 3 6 8" xfId="25519"/>
    <cellStyle name="Comma 3 5 3 6 9" xfId="42585"/>
    <cellStyle name="Comma 3 5 3 7" xfId="25520"/>
    <cellStyle name="Comma 3 5 3 7 2" xfId="25521"/>
    <cellStyle name="Comma 3 5 3 7 2 2" xfId="25522"/>
    <cellStyle name="Comma 3 5 3 7 2 2 2" xfId="25523"/>
    <cellStyle name="Comma 3 5 3 7 2 2 2 2" xfId="25524"/>
    <cellStyle name="Comma 3 5 3 7 2 2 3" xfId="25525"/>
    <cellStyle name="Comma 3 5 3 7 2 2 4" xfId="25526"/>
    <cellStyle name="Comma 3 5 3 7 2 2 5" xfId="25527"/>
    <cellStyle name="Comma 3 5 3 7 2 2 6" xfId="42586"/>
    <cellStyle name="Comma 3 5 3 7 2 3" xfId="25528"/>
    <cellStyle name="Comma 3 5 3 7 2 3 2" xfId="25529"/>
    <cellStyle name="Comma 3 5 3 7 2 4" xfId="25530"/>
    <cellStyle name="Comma 3 5 3 7 2 5" xfId="25531"/>
    <cellStyle name="Comma 3 5 3 7 2 6" xfId="25532"/>
    <cellStyle name="Comma 3 5 3 7 2 7" xfId="42587"/>
    <cellStyle name="Comma 3 5 3 7 3" xfId="25533"/>
    <cellStyle name="Comma 3 5 3 7 3 2" xfId="25534"/>
    <cellStyle name="Comma 3 5 3 7 3 2 2" xfId="25535"/>
    <cellStyle name="Comma 3 5 3 7 3 3" xfId="25536"/>
    <cellStyle name="Comma 3 5 3 7 3 4" xfId="25537"/>
    <cellStyle name="Comma 3 5 3 7 3 5" xfId="25538"/>
    <cellStyle name="Comma 3 5 3 7 3 6" xfId="42588"/>
    <cellStyle name="Comma 3 5 3 7 4" xfId="25539"/>
    <cellStyle name="Comma 3 5 3 7 4 2" xfId="25540"/>
    <cellStyle name="Comma 3 5 3 7 5" xfId="25541"/>
    <cellStyle name="Comma 3 5 3 7 6" xfId="25542"/>
    <cellStyle name="Comma 3 5 3 7 7" xfId="25543"/>
    <cellStyle name="Comma 3 5 3 7 8" xfId="42589"/>
    <cellStyle name="Comma 3 5 3 8" xfId="25544"/>
    <cellStyle name="Comma 3 5 3 8 2" xfId="25545"/>
    <cellStyle name="Comma 3 5 3 8 2 2" xfId="25546"/>
    <cellStyle name="Comma 3 5 3 8 2 2 2" xfId="25547"/>
    <cellStyle name="Comma 3 5 3 8 2 2 2 2" xfId="25548"/>
    <cellStyle name="Comma 3 5 3 8 2 2 3" xfId="25549"/>
    <cellStyle name="Comma 3 5 3 8 2 2 4" xfId="25550"/>
    <cellStyle name="Comma 3 5 3 8 2 2 5" xfId="25551"/>
    <cellStyle name="Comma 3 5 3 8 2 2 6" xfId="42590"/>
    <cellStyle name="Comma 3 5 3 8 2 3" xfId="25552"/>
    <cellStyle name="Comma 3 5 3 8 2 3 2" xfId="25553"/>
    <cellStyle name="Comma 3 5 3 8 2 4" xfId="25554"/>
    <cellStyle name="Comma 3 5 3 8 2 5" xfId="25555"/>
    <cellStyle name="Comma 3 5 3 8 2 6" xfId="25556"/>
    <cellStyle name="Comma 3 5 3 8 2 7" xfId="42591"/>
    <cellStyle name="Comma 3 5 3 8 3" xfId="25557"/>
    <cellStyle name="Comma 3 5 3 8 3 2" xfId="25558"/>
    <cellStyle name="Comma 3 5 3 8 3 2 2" xfId="25559"/>
    <cellStyle name="Comma 3 5 3 8 3 3" xfId="25560"/>
    <cellStyle name="Comma 3 5 3 8 3 4" xfId="25561"/>
    <cellStyle name="Comma 3 5 3 8 3 5" xfId="25562"/>
    <cellStyle name="Comma 3 5 3 8 3 6" xfId="42592"/>
    <cellStyle name="Comma 3 5 3 8 4" xfId="25563"/>
    <cellStyle name="Comma 3 5 3 8 4 2" xfId="25564"/>
    <cellStyle name="Comma 3 5 3 8 5" xfId="25565"/>
    <cellStyle name="Comma 3 5 3 8 6" xfId="25566"/>
    <cellStyle name="Comma 3 5 3 8 7" xfId="25567"/>
    <cellStyle name="Comma 3 5 3 8 8" xfId="42593"/>
    <cellStyle name="Comma 3 5 3 9" xfId="25568"/>
    <cellStyle name="Comma 3 5 3 9 2" xfId="25569"/>
    <cellStyle name="Comma 3 5 3 9 2 2" xfId="25570"/>
    <cellStyle name="Comma 3 5 3 9 2 2 2" xfId="25571"/>
    <cellStyle name="Comma 3 5 3 9 2 3" xfId="25572"/>
    <cellStyle name="Comma 3 5 3 9 2 4" xfId="25573"/>
    <cellStyle name="Comma 3 5 3 9 2 5" xfId="25574"/>
    <cellStyle name="Comma 3 5 3 9 2 6" xfId="42594"/>
    <cellStyle name="Comma 3 5 3 9 3" xfId="25575"/>
    <cellStyle name="Comma 3 5 3 9 3 2" xfId="25576"/>
    <cellStyle name="Comma 3 5 3 9 4" xfId="25577"/>
    <cellStyle name="Comma 3 5 3 9 5" xfId="25578"/>
    <cellStyle name="Comma 3 5 3 9 6" xfId="25579"/>
    <cellStyle name="Comma 3 5 3 9 7" xfId="42595"/>
    <cellStyle name="Comma 3 5 4" xfId="25580"/>
    <cellStyle name="Comma 3 5 4 10" xfId="25581"/>
    <cellStyle name="Comma 3 5 4 11" xfId="25582"/>
    <cellStyle name="Comma 3 5 4 2" xfId="25583"/>
    <cellStyle name="Comma 3 5 4 2 10" xfId="25584"/>
    <cellStyle name="Comma 3 5 4 2 2" xfId="25585"/>
    <cellStyle name="Comma 3 5 4 2 2 2" xfId="25586"/>
    <cellStyle name="Comma 3 5 4 2 2 2 2" xfId="25587"/>
    <cellStyle name="Comma 3 5 4 2 2 2 2 2" xfId="25588"/>
    <cellStyle name="Comma 3 5 4 2 2 2 2 2 2" xfId="25589"/>
    <cellStyle name="Comma 3 5 4 2 2 2 2 3" xfId="25590"/>
    <cellStyle name="Comma 3 5 4 2 2 2 2 4" xfId="25591"/>
    <cellStyle name="Comma 3 5 4 2 2 2 2 5" xfId="25592"/>
    <cellStyle name="Comma 3 5 4 2 2 2 2 6" xfId="42596"/>
    <cellStyle name="Comma 3 5 4 2 2 2 3" xfId="25593"/>
    <cellStyle name="Comma 3 5 4 2 2 2 3 2" xfId="25594"/>
    <cellStyle name="Comma 3 5 4 2 2 2 4" xfId="25595"/>
    <cellStyle name="Comma 3 5 4 2 2 2 5" xfId="25596"/>
    <cellStyle name="Comma 3 5 4 2 2 2 6" xfId="25597"/>
    <cellStyle name="Comma 3 5 4 2 2 2 7" xfId="42597"/>
    <cellStyle name="Comma 3 5 4 2 2 3" xfId="25598"/>
    <cellStyle name="Comma 3 5 4 2 2 3 2" xfId="25599"/>
    <cellStyle name="Comma 3 5 4 2 2 3 2 2" xfId="25600"/>
    <cellStyle name="Comma 3 5 4 2 2 3 3" xfId="25601"/>
    <cellStyle name="Comma 3 5 4 2 2 3 4" xfId="25602"/>
    <cellStyle name="Comma 3 5 4 2 2 3 5" xfId="25603"/>
    <cellStyle name="Comma 3 5 4 2 2 3 6" xfId="42598"/>
    <cellStyle name="Comma 3 5 4 2 2 4" xfId="25604"/>
    <cellStyle name="Comma 3 5 4 2 2 4 2" xfId="25605"/>
    <cellStyle name="Comma 3 5 4 2 2 5" xfId="25606"/>
    <cellStyle name="Comma 3 5 4 2 2 6" xfId="25607"/>
    <cellStyle name="Comma 3 5 4 2 2 7" xfId="25608"/>
    <cellStyle name="Comma 3 5 4 2 2 8" xfId="42599"/>
    <cellStyle name="Comma 3 5 4 2 3" xfId="25609"/>
    <cellStyle name="Comma 3 5 4 2 3 2" xfId="25610"/>
    <cellStyle name="Comma 3 5 4 2 3 2 2" xfId="25611"/>
    <cellStyle name="Comma 3 5 4 2 3 2 2 2" xfId="25612"/>
    <cellStyle name="Comma 3 5 4 2 3 2 3" xfId="25613"/>
    <cellStyle name="Comma 3 5 4 2 3 2 4" xfId="25614"/>
    <cellStyle name="Comma 3 5 4 2 3 2 5" xfId="25615"/>
    <cellStyle name="Comma 3 5 4 2 3 2 6" xfId="42600"/>
    <cellStyle name="Comma 3 5 4 2 3 3" xfId="25616"/>
    <cellStyle name="Comma 3 5 4 2 3 3 2" xfId="25617"/>
    <cellStyle name="Comma 3 5 4 2 3 4" xfId="25618"/>
    <cellStyle name="Comma 3 5 4 2 3 5" xfId="25619"/>
    <cellStyle name="Comma 3 5 4 2 3 6" xfId="25620"/>
    <cellStyle name="Comma 3 5 4 2 3 7" xfId="42601"/>
    <cellStyle name="Comma 3 5 4 2 4" xfId="25621"/>
    <cellStyle name="Comma 3 5 4 2 4 2" xfId="25622"/>
    <cellStyle name="Comma 3 5 4 2 4 2 2" xfId="25623"/>
    <cellStyle name="Comma 3 5 4 2 4 3" xfId="25624"/>
    <cellStyle name="Comma 3 5 4 2 4 4" xfId="25625"/>
    <cellStyle name="Comma 3 5 4 2 4 5" xfId="25626"/>
    <cellStyle name="Comma 3 5 4 2 4 6" xfId="42602"/>
    <cellStyle name="Comma 3 5 4 2 5" xfId="25627"/>
    <cellStyle name="Comma 3 5 4 2 5 2" xfId="25628"/>
    <cellStyle name="Comma 3 5 4 2 6" xfId="25629"/>
    <cellStyle name="Comma 3 5 4 2 6 2" xfId="25630"/>
    <cellStyle name="Comma 3 5 4 2 7" xfId="25631"/>
    <cellStyle name="Comma 3 5 4 2 8" xfId="25632"/>
    <cellStyle name="Comma 3 5 4 2 9" xfId="25633"/>
    <cellStyle name="Comma 3 5 4 3" xfId="25634"/>
    <cellStyle name="Comma 3 5 4 3 2" xfId="25635"/>
    <cellStyle name="Comma 3 5 4 3 2 2" xfId="25636"/>
    <cellStyle name="Comma 3 5 4 3 2 2 2" xfId="25637"/>
    <cellStyle name="Comma 3 5 4 3 2 2 2 2" xfId="25638"/>
    <cellStyle name="Comma 3 5 4 3 2 2 3" xfId="25639"/>
    <cellStyle name="Comma 3 5 4 3 2 2 4" xfId="25640"/>
    <cellStyle name="Comma 3 5 4 3 2 2 5" xfId="25641"/>
    <cellStyle name="Comma 3 5 4 3 2 2 6" xfId="42603"/>
    <cellStyle name="Comma 3 5 4 3 2 3" xfId="25642"/>
    <cellStyle name="Comma 3 5 4 3 2 3 2" xfId="25643"/>
    <cellStyle name="Comma 3 5 4 3 2 4" xfId="25644"/>
    <cellStyle name="Comma 3 5 4 3 2 5" xfId="25645"/>
    <cellStyle name="Comma 3 5 4 3 2 6" xfId="25646"/>
    <cellStyle name="Comma 3 5 4 3 2 7" xfId="42604"/>
    <cellStyle name="Comma 3 5 4 3 3" xfId="25647"/>
    <cellStyle name="Comma 3 5 4 3 3 2" xfId="25648"/>
    <cellStyle name="Comma 3 5 4 3 3 2 2" xfId="25649"/>
    <cellStyle name="Comma 3 5 4 3 3 3" xfId="25650"/>
    <cellStyle name="Comma 3 5 4 3 3 4" xfId="25651"/>
    <cellStyle name="Comma 3 5 4 3 3 5" xfId="25652"/>
    <cellStyle name="Comma 3 5 4 3 3 6" xfId="42605"/>
    <cellStyle name="Comma 3 5 4 3 4" xfId="25653"/>
    <cellStyle name="Comma 3 5 4 3 4 2" xfId="25654"/>
    <cellStyle name="Comma 3 5 4 3 5" xfId="25655"/>
    <cellStyle name="Comma 3 5 4 3 5 2" xfId="25656"/>
    <cellStyle name="Comma 3 5 4 3 6" xfId="25657"/>
    <cellStyle name="Comma 3 5 4 3 7" xfId="25658"/>
    <cellStyle name="Comma 3 5 4 3 8" xfId="25659"/>
    <cellStyle name="Comma 3 5 4 3 9" xfId="25660"/>
    <cellStyle name="Comma 3 5 4 4" xfId="25661"/>
    <cellStyle name="Comma 3 5 4 4 2" xfId="25662"/>
    <cellStyle name="Comma 3 5 4 4 2 2" xfId="25663"/>
    <cellStyle name="Comma 3 5 4 4 2 2 2" xfId="25664"/>
    <cellStyle name="Comma 3 5 4 4 2 3" xfId="25665"/>
    <cellStyle name="Comma 3 5 4 4 2 4" xfId="25666"/>
    <cellStyle name="Comma 3 5 4 4 2 5" xfId="25667"/>
    <cellStyle name="Comma 3 5 4 4 2 6" xfId="42606"/>
    <cellStyle name="Comma 3 5 4 4 3" xfId="25668"/>
    <cellStyle name="Comma 3 5 4 4 3 2" xfId="25669"/>
    <cellStyle name="Comma 3 5 4 4 4" xfId="25670"/>
    <cellStyle name="Comma 3 5 4 4 5" xfId="25671"/>
    <cellStyle name="Comma 3 5 4 4 6" xfId="25672"/>
    <cellStyle name="Comma 3 5 4 4 7" xfId="42607"/>
    <cellStyle name="Comma 3 5 4 5" xfId="25673"/>
    <cellStyle name="Comma 3 5 4 5 2" xfId="25674"/>
    <cellStyle name="Comma 3 5 4 5 2 2" xfId="25675"/>
    <cellStyle name="Comma 3 5 4 5 3" xfId="25676"/>
    <cellStyle name="Comma 3 5 4 5 4" xfId="25677"/>
    <cellStyle name="Comma 3 5 4 5 5" xfId="25678"/>
    <cellStyle name="Comma 3 5 4 5 6" xfId="42608"/>
    <cellStyle name="Comma 3 5 4 6" xfId="25679"/>
    <cellStyle name="Comma 3 5 4 6 2" xfId="25680"/>
    <cellStyle name="Comma 3 5 4 7" xfId="25681"/>
    <cellStyle name="Comma 3 5 4 7 2" xfId="25682"/>
    <cellStyle name="Comma 3 5 4 8" xfId="25683"/>
    <cellStyle name="Comma 3 5 4 9" xfId="25684"/>
    <cellStyle name="Comma 3 5 5" xfId="25685"/>
    <cellStyle name="Comma 3 5 5 10" xfId="25686"/>
    <cellStyle name="Comma 3 5 5 11" xfId="25687"/>
    <cellStyle name="Comma 3 5 5 2" xfId="25688"/>
    <cellStyle name="Comma 3 5 5 2 10" xfId="25689"/>
    <cellStyle name="Comma 3 5 5 2 2" xfId="25690"/>
    <cellStyle name="Comma 3 5 5 2 2 2" xfId="25691"/>
    <cellStyle name="Comma 3 5 5 2 2 2 2" xfId="25692"/>
    <cellStyle name="Comma 3 5 5 2 2 2 2 2" xfId="25693"/>
    <cellStyle name="Comma 3 5 5 2 2 2 2 2 2" xfId="25694"/>
    <cellStyle name="Comma 3 5 5 2 2 2 2 3" xfId="25695"/>
    <cellStyle name="Comma 3 5 5 2 2 2 2 4" xfId="25696"/>
    <cellStyle name="Comma 3 5 5 2 2 2 2 5" xfId="25697"/>
    <cellStyle name="Comma 3 5 5 2 2 2 2 6" xfId="42609"/>
    <cellStyle name="Comma 3 5 5 2 2 2 3" xfId="25698"/>
    <cellStyle name="Comma 3 5 5 2 2 2 3 2" xfId="25699"/>
    <cellStyle name="Comma 3 5 5 2 2 2 4" xfId="25700"/>
    <cellStyle name="Comma 3 5 5 2 2 2 5" xfId="25701"/>
    <cellStyle name="Comma 3 5 5 2 2 2 6" xfId="25702"/>
    <cellStyle name="Comma 3 5 5 2 2 2 7" xfId="42610"/>
    <cellStyle name="Comma 3 5 5 2 2 3" xfId="25703"/>
    <cellStyle name="Comma 3 5 5 2 2 3 2" xfId="25704"/>
    <cellStyle name="Comma 3 5 5 2 2 3 2 2" xfId="25705"/>
    <cellStyle name="Comma 3 5 5 2 2 3 3" xfId="25706"/>
    <cellStyle name="Comma 3 5 5 2 2 3 4" xfId="25707"/>
    <cellStyle name="Comma 3 5 5 2 2 3 5" xfId="25708"/>
    <cellStyle name="Comma 3 5 5 2 2 3 6" xfId="42611"/>
    <cellStyle name="Comma 3 5 5 2 2 4" xfId="25709"/>
    <cellStyle name="Comma 3 5 5 2 2 4 2" xfId="25710"/>
    <cellStyle name="Comma 3 5 5 2 2 5" xfId="25711"/>
    <cellStyle name="Comma 3 5 5 2 2 6" xfId="25712"/>
    <cellStyle name="Comma 3 5 5 2 2 7" xfId="25713"/>
    <cellStyle name="Comma 3 5 5 2 2 8" xfId="42612"/>
    <cellStyle name="Comma 3 5 5 2 3" xfId="25714"/>
    <cellStyle name="Comma 3 5 5 2 3 2" xfId="25715"/>
    <cellStyle name="Comma 3 5 5 2 3 2 2" xfId="25716"/>
    <cellStyle name="Comma 3 5 5 2 3 2 2 2" xfId="25717"/>
    <cellStyle name="Comma 3 5 5 2 3 2 2 2 2" xfId="25718"/>
    <cellStyle name="Comma 3 5 5 2 3 2 2 3" xfId="25719"/>
    <cellStyle name="Comma 3 5 5 2 3 2 2 4" xfId="25720"/>
    <cellStyle name="Comma 3 5 5 2 3 2 2 5" xfId="25721"/>
    <cellStyle name="Comma 3 5 5 2 3 2 2 6" xfId="42613"/>
    <cellStyle name="Comma 3 5 5 2 3 2 3" xfId="25722"/>
    <cellStyle name="Comma 3 5 5 2 3 2 3 2" xfId="25723"/>
    <cellStyle name="Comma 3 5 5 2 3 2 3 3" xfId="25724"/>
    <cellStyle name="Comma 3 5 5 2 3 2 4" xfId="25725"/>
    <cellStyle name="Comma 3 5 5 2 3 2 5" xfId="25726"/>
    <cellStyle name="Comma 3 5 5 2 3 2 6" xfId="25727"/>
    <cellStyle name="Comma 3 5 5 2 3 2 7" xfId="42614"/>
    <cellStyle name="Comma 3 5 5 2 3 3" xfId="25728"/>
    <cellStyle name="Comma 3 5 5 2 3 3 2" xfId="25729"/>
    <cellStyle name="Comma 3 5 5 2 3 3 2 2" xfId="25730"/>
    <cellStyle name="Comma 3 5 5 2 3 3 3" xfId="25731"/>
    <cellStyle name="Comma 3 5 5 2 3 3 4" xfId="25732"/>
    <cellStyle name="Comma 3 5 5 2 3 3 5" xfId="25733"/>
    <cellStyle name="Comma 3 5 5 2 3 3 6" xfId="42615"/>
    <cellStyle name="Comma 3 5 5 2 3 4" xfId="25734"/>
    <cellStyle name="Comma 3 5 5 2 3 4 2" xfId="25735"/>
    <cellStyle name="Comma 3 5 5 2 3 4 3" xfId="25736"/>
    <cellStyle name="Comma 3 5 5 2 3 5" xfId="25737"/>
    <cellStyle name="Comma 3 5 5 2 3 6" xfId="25738"/>
    <cellStyle name="Comma 3 5 5 2 3 7" xfId="25739"/>
    <cellStyle name="Comma 3 5 5 2 3 8" xfId="42616"/>
    <cellStyle name="Comma 3 5 5 2 4" xfId="25740"/>
    <cellStyle name="Comma 3 5 5 2 4 2" xfId="25741"/>
    <cellStyle name="Comma 3 5 5 2 4 2 2" xfId="25742"/>
    <cellStyle name="Comma 3 5 5 2 4 2 2 2" xfId="25743"/>
    <cellStyle name="Comma 3 5 5 2 4 2 3" xfId="25744"/>
    <cellStyle name="Comma 3 5 5 2 4 2 4" xfId="25745"/>
    <cellStyle name="Comma 3 5 5 2 4 2 5" xfId="25746"/>
    <cellStyle name="Comma 3 5 5 2 4 2 6" xfId="42617"/>
    <cellStyle name="Comma 3 5 5 2 4 3" xfId="25747"/>
    <cellStyle name="Comma 3 5 5 2 4 3 2" xfId="25748"/>
    <cellStyle name="Comma 3 5 5 2 4 3 3" xfId="25749"/>
    <cellStyle name="Comma 3 5 5 2 4 4" xfId="25750"/>
    <cellStyle name="Comma 3 5 5 2 4 5" xfId="25751"/>
    <cellStyle name="Comma 3 5 5 2 4 6" xfId="25752"/>
    <cellStyle name="Comma 3 5 5 2 4 7" xfId="42618"/>
    <cellStyle name="Comma 3 5 5 2 5" xfId="25753"/>
    <cellStyle name="Comma 3 5 5 2 5 2" xfId="25754"/>
    <cellStyle name="Comma 3 5 5 2 5 3" xfId="25755"/>
    <cellStyle name="Comma 3 5 5 2 6" xfId="25756"/>
    <cellStyle name="Comma 3 5 5 2 6 2" xfId="25757"/>
    <cellStyle name="Comma 3 5 5 2 7" xfId="25758"/>
    <cellStyle name="Comma 3 5 5 2 8" xfId="25759"/>
    <cellStyle name="Comma 3 5 5 2 9" xfId="25760"/>
    <cellStyle name="Comma 3 5 5 3" xfId="25761"/>
    <cellStyle name="Comma 3 5 5 3 2" xfId="25762"/>
    <cellStyle name="Comma 3 5 5 3 2 2" xfId="25763"/>
    <cellStyle name="Comma 3 5 5 3 2 2 2" xfId="25764"/>
    <cellStyle name="Comma 3 5 5 3 2 2 2 2" xfId="25765"/>
    <cellStyle name="Comma 3 5 5 3 2 2 3" xfId="25766"/>
    <cellStyle name="Comma 3 5 5 3 2 2 4" xfId="25767"/>
    <cellStyle name="Comma 3 5 5 3 2 2 5" xfId="25768"/>
    <cellStyle name="Comma 3 5 5 3 2 2 6" xfId="42619"/>
    <cellStyle name="Comma 3 5 5 3 2 3" xfId="25769"/>
    <cellStyle name="Comma 3 5 5 3 2 3 2" xfId="25770"/>
    <cellStyle name="Comma 3 5 5 3 2 4" xfId="25771"/>
    <cellStyle name="Comma 3 5 5 3 2 5" xfId="25772"/>
    <cellStyle name="Comma 3 5 5 3 2 6" xfId="25773"/>
    <cellStyle name="Comma 3 5 5 3 2 7" xfId="42620"/>
    <cellStyle name="Comma 3 5 5 3 3" xfId="25774"/>
    <cellStyle name="Comma 3 5 5 3 3 2" xfId="25775"/>
    <cellStyle name="Comma 3 5 5 3 3 2 2" xfId="25776"/>
    <cellStyle name="Comma 3 5 5 3 3 3" xfId="25777"/>
    <cellStyle name="Comma 3 5 5 3 3 4" xfId="25778"/>
    <cellStyle name="Comma 3 5 5 3 3 5" xfId="25779"/>
    <cellStyle name="Comma 3 5 5 3 3 6" xfId="42621"/>
    <cellStyle name="Comma 3 5 5 3 4" xfId="25780"/>
    <cellStyle name="Comma 3 5 5 3 4 2" xfId="25781"/>
    <cellStyle name="Comma 3 5 5 3 5" xfId="25782"/>
    <cellStyle name="Comma 3 5 5 3 5 2" xfId="25783"/>
    <cellStyle name="Comma 3 5 5 3 6" xfId="25784"/>
    <cellStyle name="Comma 3 5 5 3 7" xfId="25785"/>
    <cellStyle name="Comma 3 5 5 3 8" xfId="25786"/>
    <cellStyle name="Comma 3 5 5 3 9" xfId="25787"/>
    <cellStyle name="Comma 3 5 5 4" xfId="25788"/>
    <cellStyle name="Comma 3 5 5 4 2" xfId="25789"/>
    <cellStyle name="Comma 3 5 5 4 2 2" xfId="25790"/>
    <cellStyle name="Comma 3 5 5 4 2 2 2" xfId="25791"/>
    <cellStyle name="Comma 3 5 5 4 2 2 2 2" xfId="25792"/>
    <cellStyle name="Comma 3 5 5 4 2 2 3" xfId="25793"/>
    <cellStyle name="Comma 3 5 5 4 2 2 4" xfId="25794"/>
    <cellStyle name="Comma 3 5 5 4 2 2 5" xfId="25795"/>
    <cellStyle name="Comma 3 5 5 4 2 2 6" xfId="42622"/>
    <cellStyle name="Comma 3 5 5 4 2 3" xfId="25796"/>
    <cellStyle name="Comma 3 5 5 4 2 3 2" xfId="25797"/>
    <cellStyle name="Comma 3 5 5 4 2 3 3" xfId="25798"/>
    <cellStyle name="Comma 3 5 5 4 2 4" xfId="25799"/>
    <cellStyle name="Comma 3 5 5 4 2 5" xfId="25800"/>
    <cellStyle name="Comma 3 5 5 4 2 6" xfId="25801"/>
    <cellStyle name="Comma 3 5 5 4 2 7" xfId="42623"/>
    <cellStyle name="Comma 3 5 5 4 3" xfId="25802"/>
    <cellStyle name="Comma 3 5 5 4 3 2" xfId="25803"/>
    <cellStyle name="Comma 3 5 5 4 3 2 2" xfId="25804"/>
    <cellStyle name="Comma 3 5 5 4 3 3" xfId="25805"/>
    <cellStyle name="Comma 3 5 5 4 3 4" xfId="25806"/>
    <cellStyle name="Comma 3 5 5 4 3 5" xfId="25807"/>
    <cellStyle name="Comma 3 5 5 4 3 6" xfId="42624"/>
    <cellStyle name="Comma 3 5 5 4 4" xfId="25808"/>
    <cellStyle name="Comma 3 5 5 4 4 2" xfId="25809"/>
    <cellStyle name="Comma 3 5 5 4 4 3" xfId="25810"/>
    <cellStyle name="Comma 3 5 5 4 5" xfId="25811"/>
    <cellStyle name="Comma 3 5 5 4 6" xfId="25812"/>
    <cellStyle name="Comma 3 5 5 4 7" xfId="25813"/>
    <cellStyle name="Comma 3 5 5 4 8" xfId="42625"/>
    <cellStyle name="Comma 3 5 5 5" xfId="25814"/>
    <cellStyle name="Comma 3 5 5 5 2" xfId="25815"/>
    <cellStyle name="Comma 3 5 5 5 2 2" xfId="25816"/>
    <cellStyle name="Comma 3 5 5 5 2 2 2" xfId="25817"/>
    <cellStyle name="Comma 3 5 5 5 2 3" xfId="25818"/>
    <cellStyle name="Comma 3 5 5 5 2 4" xfId="25819"/>
    <cellStyle name="Comma 3 5 5 5 2 5" xfId="25820"/>
    <cellStyle name="Comma 3 5 5 5 2 6" xfId="42626"/>
    <cellStyle name="Comma 3 5 5 5 3" xfId="25821"/>
    <cellStyle name="Comma 3 5 5 5 3 2" xfId="25822"/>
    <cellStyle name="Comma 3 5 5 5 3 3" xfId="25823"/>
    <cellStyle name="Comma 3 5 5 5 4" xfId="25824"/>
    <cellStyle name="Comma 3 5 5 5 5" xfId="25825"/>
    <cellStyle name="Comma 3 5 5 5 6" xfId="25826"/>
    <cellStyle name="Comma 3 5 5 5 7" xfId="42627"/>
    <cellStyle name="Comma 3 5 5 6" xfId="25827"/>
    <cellStyle name="Comma 3 5 5 6 2" xfId="25828"/>
    <cellStyle name="Comma 3 5 5 6 3" xfId="25829"/>
    <cellStyle name="Comma 3 5 5 7" xfId="25830"/>
    <cellStyle name="Comma 3 5 5 7 2" xfId="25831"/>
    <cellStyle name="Comma 3 5 5 8" xfId="25832"/>
    <cellStyle name="Comma 3 5 5 9" xfId="25833"/>
    <cellStyle name="Comma 3 5 6" xfId="25834"/>
    <cellStyle name="Comma 3 5 6 10" xfId="25835"/>
    <cellStyle name="Comma 3 5 6 2" xfId="25836"/>
    <cellStyle name="Comma 3 5 6 2 2" xfId="25837"/>
    <cellStyle name="Comma 3 5 6 2 2 2" xfId="25838"/>
    <cellStyle name="Comma 3 5 6 2 2 2 2" xfId="25839"/>
    <cellStyle name="Comma 3 5 6 2 2 2 2 2" xfId="25840"/>
    <cellStyle name="Comma 3 5 6 2 2 2 3" xfId="25841"/>
    <cellStyle name="Comma 3 5 6 2 2 2 4" xfId="25842"/>
    <cellStyle name="Comma 3 5 6 2 2 2 5" xfId="25843"/>
    <cellStyle name="Comma 3 5 6 2 2 2 6" xfId="42628"/>
    <cellStyle name="Comma 3 5 6 2 2 3" xfId="25844"/>
    <cellStyle name="Comma 3 5 6 2 2 3 2" xfId="25845"/>
    <cellStyle name="Comma 3 5 6 2 2 4" xfId="25846"/>
    <cellStyle name="Comma 3 5 6 2 2 5" xfId="25847"/>
    <cellStyle name="Comma 3 5 6 2 2 6" xfId="25848"/>
    <cellStyle name="Comma 3 5 6 2 2 7" xfId="42629"/>
    <cellStyle name="Comma 3 5 6 2 3" xfId="25849"/>
    <cellStyle name="Comma 3 5 6 2 3 2" xfId="25850"/>
    <cellStyle name="Comma 3 5 6 2 3 2 2" xfId="25851"/>
    <cellStyle name="Comma 3 5 6 2 3 3" xfId="25852"/>
    <cellStyle name="Comma 3 5 6 2 3 4" xfId="25853"/>
    <cellStyle name="Comma 3 5 6 2 3 5" xfId="25854"/>
    <cellStyle name="Comma 3 5 6 2 3 6" xfId="42630"/>
    <cellStyle name="Comma 3 5 6 2 4" xfId="25855"/>
    <cellStyle name="Comma 3 5 6 2 4 2" xfId="25856"/>
    <cellStyle name="Comma 3 5 6 2 5" xfId="25857"/>
    <cellStyle name="Comma 3 5 6 2 6" xfId="25858"/>
    <cellStyle name="Comma 3 5 6 2 7" xfId="25859"/>
    <cellStyle name="Comma 3 5 6 2 8" xfId="42631"/>
    <cellStyle name="Comma 3 5 6 3" xfId="25860"/>
    <cellStyle name="Comma 3 5 6 3 2" xfId="25861"/>
    <cellStyle name="Comma 3 5 6 3 2 2" xfId="25862"/>
    <cellStyle name="Comma 3 5 6 3 2 2 2" xfId="25863"/>
    <cellStyle name="Comma 3 5 6 3 2 3" xfId="25864"/>
    <cellStyle name="Comma 3 5 6 3 2 4" xfId="25865"/>
    <cellStyle name="Comma 3 5 6 3 2 5" xfId="25866"/>
    <cellStyle name="Comma 3 5 6 3 2 6" xfId="42632"/>
    <cellStyle name="Comma 3 5 6 3 3" xfId="25867"/>
    <cellStyle name="Comma 3 5 6 3 3 2" xfId="25868"/>
    <cellStyle name="Comma 3 5 6 3 4" xfId="25869"/>
    <cellStyle name="Comma 3 5 6 3 5" xfId="25870"/>
    <cellStyle name="Comma 3 5 6 3 6" xfId="25871"/>
    <cellStyle name="Comma 3 5 6 3 7" xfId="42633"/>
    <cellStyle name="Comma 3 5 6 4" xfId="25872"/>
    <cellStyle name="Comma 3 5 6 4 2" xfId="25873"/>
    <cellStyle name="Comma 3 5 6 4 2 2" xfId="25874"/>
    <cellStyle name="Comma 3 5 6 4 3" xfId="25875"/>
    <cellStyle name="Comma 3 5 6 4 4" xfId="25876"/>
    <cellStyle name="Comma 3 5 6 4 5" xfId="25877"/>
    <cellStyle name="Comma 3 5 6 4 6" xfId="42634"/>
    <cellStyle name="Comma 3 5 6 5" xfId="25878"/>
    <cellStyle name="Comma 3 5 6 5 2" xfId="25879"/>
    <cellStyle name="Comma 3 5 6 6" xfId="25880"/>
    <cellStyle name="Comma 3 5 6 6 2" xfId="25881"/>
    <cellStyle name="Comma 3 5 6 7" xfId="25882"/>
    <cellStyle name="Comma 3 5 6 8" xfId="25883"/>
    <cellStyle name="Comma 3 5 6 9" xfId="25884"/>
    <cellStyle name="Comma 3 5 7" xfId="25885"/>
    <cellStyle name="Comma 3 5 7 2" xfId="25886"/>
    <cellStyle name="Comma 3 5 7 2 2" xfId="25887"/>
    <cellStyle name="Comma 3 5 7 2 2 2" xfId="25888"/>
    <cellStyle name="Comma 3 5 7 2 2 2 2" xfId="25889"/>
    <cellStyle name="Comma 3 5 7 2 2 2 2 2" xfId="25890"/>
    <cellStyle name="Comma 3 5 7 2 2 2 3" xfId="25891"/>
    <cellStyle name="Comma 3 5 7 2 2 2 4" xfId="25892"/>
    <cellStyle name="Comma 3 5 7 2 2 2 5" xfId="25893"/>
    <cellStyle name="Comma 3 5 7 2 2 2 6" xfId="42635"/>
    <cellStyle name="Comma 3 5 7 2 2 3" xfId="25894"/>
    <cellStyle name="Comma 3 5 7 2 2 3 2" xfId="25895"/>
    <cellStyle name="Comma 3 5 7 2 2 4" xfId="25896"/>
    <cellStyle name="Comma 3 5 7 2 2 5" xfId="25897"/>
    <cellStyle name="Comma 3 5 7 2 2 6" xfId="25898"/>
    <cellStyle name="Comma 3 5 7 2 2 7" xfId="42636"/>
    <cellStyle name="Comma 3 5 7 2 3" xfId="25899"/>
    <cellStyle name="Comma 3 5 7 2 3 2" xfId="25900"/>
    <cellStyle name="Comma 3 5 7 2 3 2 2" xfId="25901"/>
    <cellStyle name="Comma 3 5 7 2 3 3" xfId="25902"/>
    <cellStyle name="Comma 3 5 7 2 3 4" xfId="25903"/>
    <cellStyle name="Comma 3 5 7 2 3 5" xfId="25904"/>
    <cellStyle name="Comma 3 5 7 2 3 6" xfId="42637"/>
    <cellStyle name="Comma 3 5 7 2 4" xfId="25905"/>
    <cellStyle name="Comma 3 5 7 2 4 2" xfId="25906"/>
    <cellStyle name="Comma 3 5 7 2 5" xfId="25907"/>
    <cellStyle name="Comma 3 5 7 2 6" xfId="25908"/>
    <cellStyle name="Comma 3 5 7 2 7" xfId="25909"/>
    <cellStyle name="Comma 3 5 7 2 8" xfId="42638"/>
    <cellStyle name="Comma 3 5 7 3" xfId="25910"/>
    <cellStyle name="Comma 3 5 7 3 2" xfId="25911"/>
    <cellStyle name="Comma 3 5 7 3 2 2" xfId="25912"/>
    <cellStyle name="Comma 3 5 7 3 2 2 2" xfId="25913"/>
    <cellStyle name="Comma 3 5 7 3 2 3" xfId="25914"/>
    <cellStyle name="Comma 3 5 7 3 2 4" xfId="25915"/>
    <cellStyle name="Comma 3 5 7 3 2 5" xfId="25916"/>
    <cellStyle name="Comma 3 5 7 3 2 6" xfId="42639"/>
    <cellStyle name="Comma 3 5 7 3 3" xfId="25917"/>
    <cellStyle name="Comma 3 5 7 3 3 2" xfId="25918"/>
    <cellStyle name="Comma 3 5 7 3 4" xfId="25919"/>
    <cellStyle name="Comma 3 5 7 3 5" xfId="25920"/>
    <cellStyle name="Comma 3 5 7 3 6" xfId="25921"/>
    <cellStyle name="Comma 3 5 7 3 7" xfId="42640"/>
    <cellStyle name="Comma 3 5 7 4" xfId="25922"/>
    <cellStyle name="Comma 3 5 7 4 2" xfId="25923"/>
    <cellStyle name="Comma 3 5 7 4 2 2" xfId="25924"/>
    <cellStyle name="Comma 3 5 7 4 3" xfId="25925"/>
    <cellStyle name="Comma 3 5 7 4 4" xfId="25926"/>
    <cellStyle name="Comma 3 5 7 4 5" xfId="25927"/>
    <cellStyle name="Comma 3 5 7 4 6" xfId="42641"/>
    <cellStyle name="Comma 3 5 7 5" xfId="25928"/>
    <cellStyle name="Comma 3 5 7 5 2" xfId="25929"/>
    <cellStyle name="Comma 3 5 7 6" xfId="25930"/>
    <cellStyle name="Comma 3 5 7 7" xfId="25931"/>
    <cellStyle name="Comma 3 5 7 8" xfId="25932"/>
    <cellStyle name="Comma 3 5 7 9" xfId="25933"/>
    <cellStyle name="Comma 3 5 8" xfId="25934"/>
    <cellStyle name="Comma 3 5 8 2" xfId="25935"/>
    <cellStyle name="Comma 3 5 8 2 2" xfId="25936"/>
    <cellStyle name="Comma 3 5 8 2 2 2" xfId="25937"/>
    <cellStyle name="Comma 3 5 8 2 2 2 2" xfId="25938"/>
    <cellStyle name="Comma 3 5 8 2 2 3" xfId="25939"/>
    <cellStyle name="Comma 3 5 8 2 2 4" xfId="25940"/>
    <cellStyle name="Comma 3 5 8 2 2 5" xfId="25941"/>
    <cellStyle name="Comma 3 5 8 2 2 6" xfId="42642"/>
    <cellStyle name="Comma 3 5 8 2 3" xfId="25942"/>
    <cellStyle name="Comma 3 5 8 2 3 2" xfId="25943"/>
    <cellStyle name="Comma 3 5 8 2 4" xfId="25944"/>
    <cellStyle name="Comma 3 5 8 2 5" xfId="25945"/>
    <cellStyle name="Comma 3 5 8 2 6" xfId="25946"/>
    <cellStyle name="Comma 3 5 8 2 7" xfId="42643"/>
    <cellStyle name="Comma 3 5 8 3" xfId="25947"/>
    <cellStyle name="Comma 3 5 8 3 2" xfId="25948"/>
    <cellStyle name="Comma 3 5 8 3 2 2" xfId="25949"/>
    <cellStyle name="Comma 3 5 8 3 3" xfId="25950"/>
    <cellStyle name="Comma 3 5 8 3 4" xfId="25951"/>
    <cellStyle name="Comma 3 5 8 3 5" xfId="25952"/>
    <cellStyle name="Comma 3 5 8 3 6" xfId="42644"/>
    <cellStyle name="Comma 3 5 8 4" xfId="25953"/>
    <cellStyle name="Comma 3 5 8 4 2" xfId="25954"/>
    <cellStyle name="Comma 3 5 8 5" xfId="25955"/>
    <cellStyle name="Comma 3 5 8 6" xfId="25956"/>
    <cellStyle name="Comma 3 5 8 7" xfId="25957"/>
    <cellStyle name="Comma 3 5 8 8" xfId="42645"/>
    <cellStyle name="Comma 3 5 9" xfId="25958"/>
    <cellStyle name="Comma 3 5 9 2" xfId="25959"/>
    <cellStyle name="Comma 3 5 9 2 2" xfId="25960"/>
    <cellStyle name="Comma 3 5 9 2 2 2" xfId="25961"/>
    <cellStyle name="Comma 3 5 9 2 2 2 2" xfId="25962"/>
    <cellStyle name="Comma 3 5 9 2 2 3" xfId="25963"/>
    <cellStyle name="Comma 3 5 9 2 2 4" xfId="25964"/>
    <cellStyle name="Comma 3 5 9 2 2 5" xfId="25965"/>
    <cellStyle name="Comma 3 5 9 2 2 6" xfId="42646"/>
    <cellStyle name="Comma 3 5 9 2 3" xfId="25966"/>
    <cellStyle name="Comma 3 5 9 2 3 2" xfId="25967"/>
    <cellStyle name="Comma 3 5 9 2 4" xfId="25968"/>
    <cellStyle name="Comma 3 5 9 2 5" xfId="25969"/>
    <cellStyle name="Comma 3 5 9 2 6" xfId="25970"/>
    <cellStyle name="Comma 3 5 9 2 7" xfId="42647"/>
    <cellStyle name="Comma 3 5 9 3" xfId="25971"/>
    <cellStyle name="Comma 3 5 9 3 2" xfId="25972"/>
    <cellStyle name="Comma 3 5 9 3 2 2" xfId="25973"/>
    <cellStyle name="Comma 3 5 9 3 3" xfId="25974"/>
    <cellStyle name="Comma 3 5 9 3 4" xfId="25975"/>
    <cellStyle name="Comma 3 5 9 3 5" xfId="25976"/>
    <cellStyle name="Comma 3 5 9 3 6" xfId="42648"/>
    <cellStyle name="Comma 3 5 9 4" xfId="25977"/>
    <cellStyle name="Comma 3 5 9 4 2" xfId="25978"/>
    <cellStyle name="Comma 3 5 9 5" xfId="25979"/>
    <cellStyle name="Comma 3 5 9 6" xfId="25980"/>
    <cellStyle name="Comma 3 5 9 7" xfId="25981"/>
    <cellStyle name="Comma 3 5 9 8" xfId="42649"/>
    <cellStyle name="Comma 3 6" xfId="25982"/>
    <cellStyle name="Comma 3 6 10" xfId="25983"/>
    <cellStyle name="Comma 3 6 10 2" xfId="25984"/>
    <cellStyle name="Comma 3 6 10 2 2" xfId="25985"/>
    <cellStyle name="Comma 3 6 10 2 2 2" xfId="25986"/>
    <cellStyle name="Comma 3 6 10 2 3" xfId="25987"/>
    <cellStyle name="Comma 3 6 10 2 4" xfId="25988"/>
    <cellStyle name="Comma 3 6 10 2 5" xfId="25989"/>
    <cellStyle name="Comma 3 6 10 2 6" xfId="42650"/>
    <cellStyle name="Comma 3 6 10 3" xfId="25990"/>
    <cellStyle name="Comma 3 6 10 3 2" xfId="25991"/>
    <cellStyle name="Comma 3 6 10 4" xfId="25992"/>
    <cellStyle name="Comma 3 6 10 5" xfId="25993"/>
    <cellStyle name="Comma 3 6 10 6" xfId="25994"/>
    <cellStyle name="Comma 3 6 10 7" xfId="42651"/>
    <cellStyle name="Comma 3 6 11" xfId="25995"/>
    <cellStyle name="Comma 3 6 11 2" xfId="25996"/>
    <cellStyle name="Comma 3 6 11 2 2" xfId="25997"/>
    <cellStyle name="Comma 3 6 11 3" xfId="25998"/>
    <cellStyle name="Comma 3 6 11 4" xfId="25999"/>
    <cellStyle name="Comma 3 6 11 5" xfId="26000"/>
    <cellStyle name="Comma 3 6 11 6" xfId="42652"/>
    <cellStyle name="Comma 3 6 12" xfId="26001"/>
    <cellStyle name="Comma 3 6 12 2" xfId="26002"/>
    <cellStyle name="Comma 3 6 12 2 2" xfId="26003"/>
    <cellStyle name="Comma 3 6 12 3" xfId="26004"/>
    <cellStyle name="Comma 3 6 12 4" xfId="26005"/>
    <cellStyle name="Comma 3 6 12 5" xfId="26006"/>
    <cellStyle name="Comma 3 6 12 6" xfId="42653"/>
    <cellStyle name="Comma 3 6 13" xfId="26007"/>
    <cellStyle name="Comma 3 6 13 2" xfId="26008"/>
    <cellStyle name="Comma 3 6 13 2 2" xfId="26009"/>
    <cellStyle name="Comma 3 6 13 3" xfId="26010"/>
    <cellStyle name="Comma 3 6 13 4" xfId="26011"/>
    <cellStyle name="Comma 3 6 13 5" xfId="26012"/>
    <cellStyle name="Comma 3 6 13 6" xfId="42654"/>
    <cellStyle name="Comma 3 6 14" xfId="26013"/>
    <cellStyle name="Comma 3 6 14 2" xfId="26014"/>
    <cellStyle name="Comma 3 6 15" xfId="26015"/>
    <cellStyle name="Comma 3 6 15 2" xfId="26016"/>
    <cellStyle name="Comma 3 6 16" xfId="26017"/>
    <cellStyle name="Comma 3 6 17" xfId="26018"/>
    <cellStyle name="Comma 3 6 18" xfId="26019"/>
    <cellStyle name="Comma 3 6 19" xfId="26020"/>
    <cellStyle name="Comma 3 6 2" xfId="26021"/>
    <cellStyle name="Comma 3 6 2 10" xfId="26022"/>
    <cellStyle name="Comma 3 6 2 11" xfId="26023"/>
    <cellStyle name="Comma 3 6 2 12" xfId="26024"/>
    <cellStyle name="Comma 3 6 2 2" xfId="26025"/>
    <cellStyle name="Comma 3 6 2 2 10" xfId="26026"/>
    <cellStyle name="Comma 3 6 2 2 11" xfId="26027"/>
    <cellStyle name="Comma 3 6 2 2 2" xfId="26028"/>
    <cellStyle name="Comma 3 6 2 2 2 10" xfId="26029"/>
    <cellStyle name="Comma 3 6 2 2 2 2" xfId="26030"/>
    <cellStyle name="Comma 3 6 2 2 2 2 2" xfId="26031"/>
    <cellStyle name="Comma 3 6 2 2 2 2 2 2" xfId="26032"/>
    <cellStyle name="Comma 3 6 2 2 2 2 2 2 2" xfId="26033"/>
    <cellStyle name="Comma 3 6 2 2 2 2 2 2 2 2" xfId="26034"/>
    <cellStyle name="Comma 3 6 2 2 2 2 2 2 3" xfId="26035"/>
    <cellStyle name="Comma 3 6 2 2 2 2 2 2 4" xfId="26036"/>
    <cellStyle name="Comma 3 6 2 2 2 2 2 2 5" xfId="26037"/>
    <cellStyle name="Comma 3 6 2 2 2 2 2 2 6" xfId="42655"/>
    <cellStyle name="Comma 3 6 2 2 2 2 2 3" xfId="26038"/>
    <cellStyle name="Comma 3 6 2 2 2 2 2 3 2" xfId="26039"/>
    <cellStyle name="Comma 3 6 2 2 2 2 2 4" xfId="26040"/>
    <cellStyle name="Comma 3 6 2 2 2 2 2 5" xfId="26041"/>
    <cellStyle name="Comma 3 6 2 2 2 2 2 6" xfId="26042"/>
    <cellStyle name="Comma 3 6 2 2 2 2 2 7" xfId="42656"/>
    <cellStyle name="Comma 3 6 2 2 2 2 3" xfId="26043"/>
    <cellStyle name="Comma 3 6 2 2 2 2 3 2" xfId="26044"/>
    <cellStyle name="Comma 3 6 2 2 2 2 3 2 2" xfId="26045"/>
    <cellStyle name="Comma 3 6 2 2 2 2 3 3" xfId="26046"/>
    <cellStyle name="Comma 3 6 2 2 2 2 3 4" xfId="26047"/>
    <cellStyle name="Comma 3 6 2 2 2 2 3 5" xfId="26048"/>
    <cellStyle name="Comma 3 6 2 2 2 2 3 6" xfId="42657"/>
    <cellStyle name="Comma 3 6 2 2 2 2 4" xfId="26049"/>
    <cellStyle name="Comma 3 6 2 2 2 2 4 2" xfId="26050"/>
    <cellStyle name="Comma 3 6 2 2 2 2 5" xfId="26051"/>
    <cellStyle name="Comma 3 6 2 2 2 2 6" xfId="26052"/>
    <cellStyle name="Comma 3 6 2 2 2 2 7" xfId="26053"/>
    <cellStyle name="Comma 3 6 2 2 2 2 8" xfId="42658"/>
    <cellStyle name="Comma 3 6 2 2 2 3" xfId="26054"/>
    <cellStyle name="Comma 3 6 2 2 2 3 2" xfId="26055"/>
    <cellStyle name="Comma 3 6 2 2 2 3 2 2" xfId="26056"/>
    <cellStyle name="Comma 3 6 2 2 2 3 2 2 2" xfId="26057"/>
    <cellStyle name="Comma 3 6 2 2 2 3 2 3" xfId="26058"/>
    <cellStyle name="Comma 3 6 2 2 2 3 2 4" xfId="26059"/>
    <cellStyle name="Comma 3 6 2 2 2 3 2 5" xfId="26060"/>
    <cellStyle name="Comma 3 6 2 2 2 3 2 6" xfId="42659"/>
    <cellStyle name="Comma 3 6 2 2 2 3 3" xfId="26061"/>
    <cellStyle name="Comma 3 6 2 2 2 3 3 2" xfId="26062"/>
    <cellStyle name="Comma 3 6 2 2 2 3 4" xfId="26063"/>
    <cellStyle name="Comma 3 6 2 2 2 3 5" xfId="26064"/>
    <cellStyle name="Comma 3 6 2 2 2 3 6" xfId="26065"/>
    <cellStyle name="Comma 3 6 2 2 2 3 7" xfId="42660"/>
    <cellStyle name="Comma 3 6 2 2 2 4" xfId="26066"/>
    <cellStyle name="Comma 3 6 2 2 2 4 2" xfId="26067"/>
    <cellStyle name="Comma 3 6 2 2 2 4 2 2" xfId="26068"/>
    <cellStyle name="Comma 3 6 2 2 2 4 3" xfId="26069"/>
    <cellStyle name="Comma 3 6 2 2 2 4 4" xfId="26070"/>
    <cellStyle name="Comma 3 6 2 2 2 4 5" xfId="26071"/>
    <cellStyle name="Comma 3 6 2 2 2 4 6" xfId="42661"/>
    <cellStyle name="Comma 3 6 2 2 2 5" xfId="26072"/>
    <cellStyle name="Comma 3 6 2 2 2 5 2" xfId="26073"/>
    <cellStyle name="Comma 3 6 2 2 2 6" xfId="26074"/>
    <cellStyle name="Comma 3 6 2 2 2 6 2" xfId="26075"/>
    <cellStyle name="Comma 3 6 2 2 2 7" xfId="26076"/>
    <cellStyle name="Comma 3 6 2 2 2 8" xfId="26077"/>
    <cellStyle name="Comma 3 6 2 2 2 9" xfId="26078"/>
    <cellStyle name="Comma 3 6 2 2 3" xfId="26079"/>
    <cellStyle name="Comma 3 6 2 2 3 2" xfId="26080"/>
    <cellStyle name="Comma 3 6 2 2 3 2 2" xfId="26081"/>
    <cellStyle name="Comma 3 6 2 2 3 2 2 2" xfId="26082"/>
    <cellStyle name="Comma 3 6 2 2 3 2 2 2 2" xfId="26083"/>
    <cellStyle name="Comma 3 6 2 2 3 2 2 3" xfId="26084"/>
    <cellStyle name="Comma 3 6 2 2 3 2 2 4" xfId="26085"/>
    <cellStyle name="Comma 3 6 2 2 3 2 2 5" xfId="26086"/>
    <cellStyle name="Comma 3 6 2 2 3 2 2 6" xfId="42662"/>
    <cellStyle name="Comma 3 6 2 2 3 2 3" xfId="26087"/>
    <cellStyle name="Comma 3 6 2 2 3 2 3 2" xfId="26088"/>
    <cellStyle name="Comma 3 6 2 2 3 2 4" xfId="26089"/>
    <cellStyle name="Comma 3 6 2 2 3 2 5" xfId="26090"/>
    <cellStyle name="Comma 3 6 2 2 3 2 6" xfId="26091"/>
    <cellStyle name="Comma 3 6 2 2 3 2 7" xfId="42663"/>
    <cellStyle name="Comma 3 6 2 2 3 3" xfId="26092"/>
    <cellStyle name="Comma 3 6 2 2 3 3 2" xfId="26093"/>
    <cellStyle name="Comma 3 6 2 2 3 3 2 2" xfId="26094"/>
    <cellStyle name="Comma 3 6 2 2 3 3 3" xfId="26095"/>
    <cellStyle name="Comma 3 6 2 2 3 3 4" xfId="26096"/>
    <cellStyle name="Comma 3 6 2 2 3 3 5" xfId="26097"/>
    <cellStyle name="Comma 3 6 2 2 3 3 6" xfId="42664"/>
    <cellStyle name="Comma 3 6 2 2 3 4" xfId="26098"/>
    <cellStyle name="Comma 3 6 2 2 3 4 2" xfId="26099"/>
    <cellStyle name="Comma 3 6 2 2 3 5" xfId="26100"/>
    <cellStyle name="Comma 3 6 2 2 3 6" xfId="26101"/>
    <cellStyle name="Comma 3 6 2 2 3 7" xfId="26102"/>
    <cellStyle name="Comma 3 6 2 2 3 8" xfId="42665"/>
    <cellStyle name="Comma 3 6 2 2 4" xfId="26103"/>
    <cellStyle name="Comma 3 6 2 2 4 2" xfId="26104"/>
    <cellStyle name="Comma 3 6 2 2 4 2 2" xfId="26105"/>
    <cellStyle name="Comma 3 6 2 2 4 2 2 2" xfId="26106"/>
    <cellStyle name="Comma 3 6 2 2 4 2 3" xfId="26107"/>
    <cellStyle name="Comma 3 6 2 2 4 2 4" xfId="26108"/>
    <cellStyle name="Comma 3 6 2 2 4 2 5" xfId="26109"/>
    <cellStyle name="Comma 3 6 2 2 4 2 6" xfId="42666"/>
    <cellStyle name="Comma 3 6 2 2 4 3" xfId="26110"/>
    <cellStyle name="Comma 3 6 2 2 4 3 2" xfId="26111"/>
    <cellStyle name="Comma 3 6 2 2 4 4" xfId="26112"/>
    <cellStyle name="Comma 3 6 2 2 4 5" xfId="26113"/>
    <cellStyle name="Comma 3 6 2 2 4 6" xfId="26114"/>
    <cellStyle name="Comma 3 6 2 2 4 7" xfId="42667"/>
    <cellStyle name="Comma 3 6 2 2 5" xfId="26115"/>
    <cellStyle name="Comma 3 6 2 2 5 2" xfId="26116"/>
    <cellStyle name="Comma 3 6 2 2 5 2 2" xfId="26117"/>
    <cellStyle name="Comma 3 6 2 2 5 3" xfId="26118"/>
    <cellStyle name="Comma 3 6 2 2 5 4" xfId="26119"/>
    <cellStyle name="Comma 3 6 2 2 5 5" xfId="26120"/>
    <cellStyle name="Comma 3 6 2 2 5 6" xfId="42668"/>
    <cellStyle name="Comma 3 6 2 2 6" xfId="26121"/>
    <cellStyle name="Comma 3 6 2 2 6 2" xfId="26122"/>
    <cellStyle name="Comma 3 6 2 2 7" xfId="26123"/>
    <cellStyle name="Comma 3 6 2 2 7 2" xfId="26124"/>
    <cellStyle name="Comma 3 6 2 2 8" xfId="26125"/>
    <cellStyle name="Comma 3 6 2 2 9" xfId="26126"/>
    <cellStyle name="Comma 3 6 2 3" xfId="26127"/>
    <cellStyle name="Comma 3 6 2 3 10" xfId="26128"/>
    <cellStyle name="Comma 3 6 2 3 2" xfId="26129"/>
    <cellStyle name="Comma 3 6 2 3 2 2" xfId="26130"/>
    <cellStyle name="Comma 3 6 2 3 2 2 2" xfId="26131"/>
    <cellStyle name="Comma 3 6 2 3 2 2 2 2" xfId="26132"/>
    <cellStyle name="Comma 3 6 2 3 2 2 2 2 2" xfId="26133"/>
    <cellStyle name="Comma 3 6 2 3 2 2 2 3" xfId="26134"/>
    <cellStyle name="Comma 3 6 2 3 2 2 2 4" xfId="26135"/>
    <cellStyle name="Comma 3 6 2 3 2 2 2 5" xfId="26136"/>
    <cellStyle name="Comma 3 6 2 3 2 2 2 6" xfId="42669"/>
    <cellStyle name="Comma 3 6 2 3 2 2 3" xfId="26137"/>
    <cellStyle name="Comma 3 6 2 3 2 2 3 2" xfId="26138"/>
    <cellStyle name="Comma 3 6 2 3 2 2 4" xfId="26139"/>
    <cellStyle name="Comma 3 6 2 3 2 2 5" xfId="26140"/>
    <cellStyle name="Comma 3 6 2 3 2 2 6" xfId="26141"/>
    <cellStyle name="Comma 3 6 2 3 2 2 7" xfId="42670"/>
    <cellStyle name="Comma 3 6 2 3 2 3" xfId="26142"/>
    <cellStyle name="Comma 3 6 2 3 2 3 2" xfId="26143"/>
    <cellStyle name="Comma 3 6 2 3 2 3 2 2" xfId="26144"/>
    <cellStyle name="Comma 3 6 2 3 2 3 3" xfId="26145"/>
    <cellStyle name="Comma 3 6 2 3 2 3 4" xfId="26146"/>
    <cellStyle name="Comma 3 6 2 3 2 3 5" xfId="26147"/>
    <cellStyle name="Comma 3 6 2 3 2 3 6" xfId="42671"/>
    <cellStyle name="Comma 3 6 2 3 2 4" xfId="26148"/>
    <cellStyle name="Comma 3 6 2 3 2 4 2" xfId="26149"/>
    <cellStyle name="Comma 3 6 2 3 2 5" xfId="26150"/>
    <cellStyle name="Comma 3 6 2 3 2 6" xfId="26151"/>
    <cellStyle name="Comma 3 6 2 3 2 7" xfId="26152"/>
    <cellStyle name="Comma 3 6 2 3 2 8" xfId="42672"/>
    <cellStyle name="Comma 3 6 2 3 3" xfId="26153"/>
    <cellStyle name="Comma 3 6 2 3 3 2" xfId="26154"/>
    <cellStyle name="Comma 3 6 2 3 3 2 2" xfId="26155"/>
    <cellStyle name="Comma 3 6 2 3 3 2 2 2" xfId="26156"/>
    <cellStyle name="Comma 3 6 2 3 3 2 3" xfId="26157"/>
    <cellStyle name="Comma 3 6 2 3 3 2 4" xfId="26158"/>
    <cellStyle name="Comma 3 6 2 3 3 2 5" xfId="26159"/>
    <cellStyle name="Comma 3 6 2 3 3 2 6" xfId="42673"/>
    <cellStyle name="Comma 3 6 2 3 3 3" xfId="26160"/>
    <cellStyle name="Comma 3 6 2 3 3 3 2" xfId="26161"/>
    <cellStyle name="Comma 3 6 2 3 3 4" xfId="26162"/>
    <cellStyle name="Comma 3 6 2 3 3 5" xfId="26163"/>
    <cellStyle name="Comma 3 6 2 3 3 6" xfId="26164"/>
    <cellStyle name="Comma 3 6 2 3 3 7" xfId="42674"/>
    <cellStyle name="Comma 3 6 2 3 4" xfId="26165"/>
    <cellStyle name="Comma 3 6 2 3 4 2" xfId="26166"/>
    <cellStyle name="Comma 3 6 2 3 4 2 2" xfId="26167"/>
    <cellStyle name="Comma 3 6 2 3 4 3" xfId="26168"/>
    <cellStyle name="Comma 3 6 2 3 4 4" xfId="26169"/>
    <cellStyle name="Comma 3 6 2 3 4 5" xfId="26170"/>
    <cellStyle name="Comma 3 6 2 3 4 6" xfId="42675"/>
    <cellStyle name="Comma 3 6 2 3 5" xfId="26171"/>
    <cellStyle name="Comma 3 6 2 3 5 2" xfId="26172"/>
    <cellStyle name="Comma 3 6 2 3 6" xfId="26173"/>
    <cellStyle name="Comma 3 6 2 3 6 2" xfId="26174"/>
    <cellStyle name="Comma 3 6 2 3 7" xfId="26175"/>
    <cellStyle name="Comma 3 6 2 3 8" xfId="26176"/>
    <cellStyle name="Comma 3 6 2 3 9" xfId="26177"/>
    <cellStyle name="Comma 3 6 2 4" xfId="26178"/>
    <cellStyle name="Comma 3 6 2 4 2" xfId="26179"/>
    <cellStyle name="Comma 3 6 2 4 2 2" xfId="26180"/>
    <cellStyle name="Comma 3 6 2 4 2 2 2" xfId="26181"/>
    <cellStyle name="Comma 3 6 2 4 2 2 2 2" xfId="26182"/>
    <cellStyle name="Comma 3 6 2 4 2 2 3" xfId="26183"/>
    <cellStyle name="Comma 3 6 2 4 2 2 4" xfId="26184"/>
    <cellStyle name="Comma 3 6 2 4 2 2 5" xfId="26185"/>
    <cellStyle name="Comma 3 6 2 4 2 2 6" xfId="42676"/>
    <cellStyle name="Comma 3 6 2 4 2 3" xfId="26186"/>
    <cellStyle name="Comma 3 6 2 4 2 3 2" xfId="26187"/>
    <cellStyle name="Comma 3 6 2 4 2 4" xfId="26188"/>
    <cellStyle name="Comma 3 6 2 4 2 5" xfId="26189"/>
    <cellStyle name="Comma 3 6 2 4 2 6" xfId="26190"/>
    <cellStyle name="Comma 3 6 2 4 2 7" xfId="42677"/>
    <cellStyle name="Comma 3 6 2 4 3" xfId="26191"/>
    <cellStyle name="Comma 3 6 2 4 3 2" xfId="26192"/>
    <cellStyle name="Comma 3 6 2 4 3 2 2" xfId="26193"/>
    <cellStyle name="Comma 3 6 2 4 3 3" xfId="26194"/>
    <cellStyle name="Comma 3 6 2 4 3 4" xfId="26195"/>
    <cellStyle name="Comma 3 6 2 4 3 5" xfId="26196"/>
    <cellStyle name="Comma 3 6 2 4 3 6" xfId="42678"/>
    <cellStyle name="Comma 3 6 2 4 4" xfId="26197"/>
    <cellStyle name="Comma 3 6 2 4 4 2" xfId="26198"/>
    <cellStyle name="Comma 3 6 2 4 5" xfId="26199"/>
    <cellStyle name="Comma 3 6 2 4 6" xfId="26200"/>
    <cellStyle name="Comma 3 6 2 4 7" xfId="26201"/>
    <cellStyle name="Comma 3 6 2 4 8" xfId="42679"/>
    <cellStyle name="Comma 3 6 2 5" xfId="26202"/>
    <cellStyle name="Comma 3 6 2 5 2" xfId="26203"/>
    <cellStyle name="Comma 3 6 2 5 2 2" xfId="26204"/>
    <cellStyle name="Comma 3 6 2 5 2 2 2" xfId="26205"/>
    <cellStyle name="Comma 3 6 2 5 2 3" xfId="26206"/>
    <cellStyle name="Comma 3 6 2 5 2 4" xfId="26207"/>
    <cellStyle name="Comma 3 6 2 5 2 5" xfId="26208"/>
    <cellStyle name="Comma 3 6 2 5 2 6" xfId="42680"/>
    <cellStyle name="Comma 3 6 2 5 3" xfId="26209"/>
    <cellStyle name="Comma 3 6 2 5 3 2" xfId="26210"/>
    <cellStyle name="Comma 3 6 2 5 4" xfId="26211"/>
    <cellStyle name="Comma 3 6 2 5 5" xfId="26212"/>
    <cellStyle name="Comma 3 6 2 5 6" xfId="26213"/>
    <cellStyle name="Comma 3 6 2 5 7" xfId="42681"/>
    <cellStyle name="Comma 3 6 2 6" xfId="26214"/>
    <cellStyle name="Comma 3 6 2 6 2" xfId="26215"/>
    <cellStyle name="Comma 3 6 2 6 2 2" xfId="26216"/>
    <cellStyle name="Comma 3 6 2 6 3" xfId="26217"/>
    <cellStyle name="Comma 3 6 2 6 4" xfId="26218"/>
    <cellStyle name="Comma 3 6 2 6 5" xfId="26219"/>
    <cellStyle name="Comma 3 6 2 6 6" xfId="42682"/>
    <cellStyle name="Comma 3 6 2 7" xfId="26220"/>
    <cellStyle name="Comma 3 6 2 7 2" xfId="26221"/>
    <cellStyle name="Comma 3 6 2 8" xfId="26222"/>
    <cellStyle name="Comma 3 6 2 8 2" xfId="26223"/>
    <cellStyle name="Comma 3 6 2 9" xfId="26224"/>
    <cellStyle name="Comma 3 6 3" xfId="26225"/>
    <cellStyle name="Comma 3 6 3 10" xfId="26226"/>
    <cellStyle name="Comma 3 6 3 11" xfId="26227"/>
    <cellStyle name="Comma 3 6 3 12" xfId="26228"/>
    <cellStyle name="Comma 3 6 3 13" xfId="26229"/>
    <cellStyle name="Comma 3 6 3 2" xfId="26230"/>
    <cellStyle name="Comma 3 6 3 2 10" xfId="26231"/>
    <cellStyle name="Comma 3 6 3 2 11" xfId="26232"/>
    <cellStyle name="Comma 3 6 3 2 2" xfId="26233"/>
    <cellStyle name="Comma 3 6 3 2 2 10" xfId="26234"/>
    <cellStyle name="Comma 3 6 3 2 2 2" xfId="26235"/>
    <cellStyle name="Comma 3 6 3 2 2 2 2" xfId="26236"/>
    <cellStyle name="Comma 3 6 3 2 2 2 2 2" xfId="26237"/>
    <cellStyle name="Comma 3 6 3 2 2 2 2 2 2" xfId="26238"/>
    <cellStyle name="Comma 3 6 3 2 2 2 2 2 2 2" xfId="26239"/>
    <cellStyle name="Comma 3 6 3 2 2 2 2 2 3" xfId="26240"/>
    <cellStyle name="Comma 3 6 3 2 2 2 2 2 4" xfId="26241"/>
    <cellStyle name="Comma 3 6 3 2 2 2 2 2 5" xfId="26242"/>
    <cellStyle name="Comma 3 6 3 2 2 2 2 2 6" xfId="42683"/>
    <cellStyle name="Comma 3 6 3 2 2 2 2 3" xfId="26243"/>
    <cellStyle name="Comma 3 6 3 2 2 2 2 3 2" xfId="26244"/>
    <cellStyle name="Comma 3 6 3 2 2 2 2 4" xfId="26245"/>
    <cellStyle name="Comma 3 6 3 2 2 2 2 5" xfId="26246"/>
    <cellStyle name="Comma 3 6 3 2 2 2 2 6" xfId="26247"/>
    <cellStyle name="Comma 3 6 3 2 2 2 2 7" xfId="42684"/>
    <cellStyle name="Comma 3 6 3 2 2 2 3" xfId="26248"/>
    <cellStyle name="Comma 3 6 3 2 2 2 3 2" xfId="26249"/>
    <cellStyle name="Comma 3 6 3 2 2 2 3 2 2" xfId="26250"/>
    <cellStyle name="Comma 3 6 3 2 2 2 3 3" xfId="26251"/>
    <cellStyle name="Comma 3 6 3 2 2 2 3 4" xfId="26252"/>
    <cellStyle name="Comma 3 6 3 2 2 2 3 5" xfId="26253"/>
    <cellStyle name="Comma 3 6 3 2 2 2 3 6" xfId="42685"/>
    <cellStyle name="Comma 3 6 3 2 2 2 4" xfId="26254"/>
    <cellStyle name="Comma 3 6 3 2 2 2 4 2" xfId="26255"/>
    <cellStyle name="Comma 3 6 3 2 2 2 5" xfId="26256"/>
    <cellStyle name="Comma 3 6 3 2 2 2 6" xfId="26257"/>
    <cellStyle name="Comma 3 6 3 2 2 2 7" xfId="26258"/>
    <cellStyle name="Comma 3 6 3 2 2 2 8" xfId="42686"/>
    <cellStyle name="Comma 3 6 3 2 2 3" xfId="26259"/>
    <cellStyle name="Comma 3 6 3 2 2 3 2" xfId="26260"/>
    <cellStyle name="Comma 3 6 3 2 2 3 2 2" xfId="26261"/>
    <cellStyle name="Comma 3 6 3 2 2 3 2 2 2" xfId="26262"/>
    <cellStyle name="Comma 3 6 3 2 2 3 2 3" xfId="26263"/>
    <cellStyle name="Comma 3 6 3 2 2 3 2 4" xfId="26264"/>
    <cellStyle name="Comma 3 6 3 2 2 3 2 5" xfId="26265"/>
    <cellStyle name="Comma 3 6 3 2 2 3 2 6" xfId="42687"/>
    <cellStyle name="Comma 3 6 3 2 2 3 3" xfId="26266"/>
    <cellStyle name="Comma 3 6 3 2 2 3 3 2" xfId="26267"/>
    <cellStyle name="Comma 3 6 3 2 2 3 4" xfId="26268"/>
    <cellStyle name="Comma 3 6 3 2 2 3 5" xfId="26269"/>
    <cellStyle name="Comma 3 6 3 2 2 3 6" xfId="26270"/>
    <cellStyle name="Comma 3 6 3 2 2 3 7" xfId="42688"/>
    <cellStyle name="Comma 3 6 3 2 2 4" xfId="26271"/>
    <cellStyle name="Comma 3 6 3 2 2 4 2" xfId="26272"/>
    <cellStyle name="Comma 3 6 3 2 2 4 2 2" xfId="26273"/>
    <cellStyle name="Comma 3 6 3 2 2 4 3" xfId="26274"/>
    <cellStyle name="Comma 3 6 3 2 2 4 4" xfId="26275"/>
    <cellStyle name="Comma 3 6 3 2 2 4 5" xfId="26276"/>
    <cellStyle name="Comma 3 6 3 2 2 4 6" xfId="42689"/>
    <cellStyle name="Comma 3 6 3 2 2 5" xfId="26277"/>
    <cellStyle name="Comma 3 6 3 2 2 5 2" xfId="26278"/>
    <cellStyle name="Comma 3 6 3 2 2 6" xfId="26279"/>
    <cellStyle name="Comma 3 6 3 2 2 6 2" xfId="26280"/>
    <cellStyle name="Comma 3 6 3 2 2 7" xfId="26281"/>
    <cellStyle name="Comma 3 6 3 2 2 8" xfId="26282"/>
    <cellStyle name="Comma 3 6 3 2 2 9" xfId="26283"/>
    <cellStyle name="Comma 3 6 3 2 3" xfId="26284"/>
    <cellStyle name="Comma 3 6 3 2 3 2" xfId="26285"/>
    <cellStyle name="Comma 3 6 3 2 3 2 2" xfId="26286"/>
    <cellStyle name="Comma 3 6 3 2 3 2 2 2" xfId="26287"/>
    <cellStyle name="Comma 3 6 3 2 3 2 2 2 2" xfId="26288"/>
    <cellStyle name="Comma 3 6 3 2 3 2 2 3" xfId="26289"/>
    <cellStyle name="Comma 3 6 3 2 3 2 2 4" xfId="26290"/>
    <cellStyle name="Comma 3 6 3 2 3 2 2 5" xfId="26291"/>
    <cellStyle name="Comma 3 6 3 2 3 2 2 6" xfId="42690"/>
    <cellStyle name="Comma 3 6 3 2 3 2 3" xfId="26292"/>
    <cellStyle name="Comma 3 6 3 2 3 2 3 2" xfId="26293"/>
    <cellStyle name="Comma 3 6 3 2 3 2 4" xfId="26294"/>
    <cellStyle name="Comma 3 6 3 2 3 2 5" xfId="26295"/>
    <cellStyle name="Comma 3 6 3 2 3 2 6" xfId="26296"/>
    <cellStyle name="Comma 3 6 3 2 3 2 7" xfId="42691"/>
    <cellStyle name="Comma 3 6 3 2 3 3" xfId="26297"/>
    <cellStyle name="Comma 3 6 3 2 3 3 2" xfId="26298"/>
    <cellStyle name="Comma 3 6 3 2 3 3 2 2" xfId="26299"/>
    <cellStyle name="Comma 3 6 3 2 3 3 3" xfId="26300"/>
    <cellStyle name="Comma 3 6 3 2 3 3 4" xfId="26301"/>
    <cellStyle name="Comma 3 6 3 2 3 3 5" xfId="26302"/>
    <cellStyle name="Comma 3 6 3 2 3 3 6" xfId="42692"/>
    <cellStyle name="Comma 3 6 3 2 3 4" xfId="26303"/>
    <cellStyle name="Comma 3 6 3 2 3 4 2" xfId="26304"/>
    <cellStyle name="Comma 3 6 3 2 3 5" xfId="26305"/>
    <cellStyle name="Comma 3 6 3 2 3 5 2" xfId="26306"/>
    <cellStyle name="Comma 3 6 3 2 3 6" xfId="26307"/>
    <cellStyle name="Comma 3 6 3 2 3 7" xfId="26308"/>
    <cellStyle name="Comma 3 6 3 2 3 8" xfId="26309"/>
    <cellStyle name="Comma 3 6 3 2 3 9" xfId="26310"/>
    <cellStyle name="Comma 3 6 3 2 4" xfId="26311"/>
    <cellStyle name="Comma 3 6 3 2 4 2" xfId="26312"/>
    <cellStyle name="Comma 3 6 3 2 4 2 2" xfId="26313"/>
    <cellStyle name="Comma 3 6 3 2 4 2 2 2" xfId="26314"/>
    <cellStyle name="Comma 3 6 3 2 4 2 3" xfId="26315"/>
    <cellStyle name="Comma 3 6 3 2 4 2 4" xfId="26316"/>
    <cellStyle name="Comma 3 6 3 2 4 2 5" xfId="26317"/>
    <cellStyle name="Comma 3 6 3 2 4 2 6" xfId="42693"/>
    <cellStyle name="Comma 3 6 3 2 4 3" xfId="26318"/>
    <cellStyle name="Comma 3 6 3 2 4 3 2" xfId="26319"/>
    <cellStyle name="Comma 3 6 3 2 4 4" xfId="26320"/>
    <cellStyle name="Comma 3 6 3 2 4 5" xfId="26321"/>
    <cellStyle name="Comma 3 6 3 2 4 6" xfId="26322"/>
    <cellStyle name="Comma 3 6 3 2 4 7" xfId="42694"/>
    <cellStyle name="Comma 3 6 3 2 5" xfId="26323"/>
    <cellStyle name="Comma 3 6 3 2 5 2" xfId="26324"/>
    <cellStyle name="Comma 3 6 3 2 5 2 2" xfId="26325"/>
    <cellStyle name="Comma 3 6 3 2 5 3" xfId="26326"/>
    <cellStyle name="Comma 3 6 3 2 5 4" xfId="26327"/>
    <cellStyle name="Comma 3 6 3 2 5 5" xfId="26328"/>
    <cellStyle name="Comma 3 6 3 2 5 6" xfId="42695"/>
    <cellStyle name="Comma 3 6 3 2 6" xfId="26329"/>
    <cellStyle name="Comma 3 6 3 2 6 2" xfId="26330"/>
    <cellStyle name="Comma 3 6 3 2 7" xfId="26331"/>
    <cellStyle name="Comma 3 6 3 2 7 2" xfId="26332"/>
    <cellStyle name="Comma 3 6 3 2 8" xfId="26333"/>
    <cellStyle name="Comma 3 6 3 2 9" xfId="26334"/>
    <cellStyle name="Comma 3 6 3 3" xfId="26335"/>
    <cellStyle name="Comma 3 6 3 3 10" xfId="26336"/>
    <cellStyle name="Comma 3 6 3 3 11" xfId="26337"/>
    <cellStyle name="Comma 3 6 3 3 2" xfId="26338"/>
    <cellStyle name="Comma 3 6 3 3 2 10" xfId="26339"/>
    <cellStyle name="Comma 3 6 3 3 2 2" xfId="26340"/>
    <cellStyle name="Comma 3 6 3 3 2 2 2" xfId="26341"/>
    <cellStyle name="Comma 3 6 3 3 2 2 2 2" xfId="26342"/>
    <cellStyle name="Comma 3 6 3 3 2 2 2 2 2" xfId="26343"/>
    <cellStyle name="Comma 3 6 3 3 2 2 2 2 2 2" xfId="26344"/>
    <cellStyle name="Comma 3 6 3 3 2 2 2 2 3" xfId="26345"/>
    <cellStyle name="Comma 3 6 3 3 2 2 2 2 4" xfId="26346"/>
    <cellStyle name="Comma 3 6 3 3 2 2 2 2 5" xfId="26347"/>
    <cellStyle name="Comma 3 6 3 3 2 2 2 2 6" xfId="42696"/>
    <cellStyle name="Comma 3 6 3 3 2 2 2 3" xfId="26348"/>
    <cellStyle name="Comma 3 6 3 3 2 2 2 3 2" xfId="26349"/>
    <cellStyle name="Comma 3 6 3 3 2 2 2 4" xfId="26350"/>
    <cellStyle name="Comma 3 6 3 3 2 2 2 5" xfId="26351"/>
    <cellStyle name="Comma 3 6 3 3 2 2 2 6" xfId="26352"/>
    <cellStyle name="Comma 3 6 3 3 2 2 2 7" xfId="42697"/>
    <cellStyle name="Comma 3 6 3 3 2 2 3" xfId="26353"/>
    <cellStyle name="Comma 3 6 3 3 2 2 3 2" xfId="26354"/>
    <cellStyle name="Comma 3 6 3 3 2 2 3 2 2" xfId="26355"/>
    <cellStyle name="Comma 3 6 3 3 2 2 3 3" xfId="26356"/>
    <cellStyle name="Comma 3 6 3 3 2 2 3 4" xfId="26357"/>
    <cellStyle name="Comma 3 6 3 3 2 2 3 5" xfId="26358"/>
    <cellStyle name="Comma 3 6 3 3 2 2 3 6" xfId="42698"/>
    <cellStyle name="Comma 3 6 3 3 2 2 4" xfId="26359"/>
    <cellStyle name="Comma 3 6 3 3 2 2 4 2" xfId="26360"/>
    <cellStyle name="Comma 3 6 3 3 2 2 5" xfId="26361"/>
    <cellStyle name="Comma 3 6 3 3 2 2 6" xfId="26362"/>
    <cellStyle name="Comma 3 6 3 3 2 2 7" xfId="26363"/>
    <cellStyle name="Comma 3 6 3 3 2 2 8" xfId="42699"/>
    <cellStyle name="Comma 3 6 3 3 2 3" xfId="26364"/>
    <cellStyle name="Comma 3 6 3 3 2 3 2" xfId="26365"/>
    <cellStyle name="Comma 3 6 3 3 2 3 2 2" xfId="26366"/>
    <cellStyle name="Comma 3 6 3 3 2 3 2 2 2" xfId="26367"/>
    <cellStyle name="Comma 3 6 3 3 2 3 2 2 2 2" xfId="26368"/>
    <cellStyle name="Comma 3 6 3 3 2 3 2 2 3" xfId="26369"/>
    <cellStyle name="Comma 3 6 3 3 2 3 2 2 4" xfId="26370"/>
    <cellStyle name="Comma 3 6 3 3 2 3 2 2 5" xfId="26371"/>
    <cellStyle name="Comma 3 6 3 3 2 3 2 2 6" xfId="42700"/>
    <cellStyle name="Comma 3 6 3 3 2 3 2 3" xfId="26372"/>
    <cellStyle name="Comma 3 6 3 3 2 3 2 3 2" xfId="26373"/>
    <cellStyle name="Comma 3 6 3 3 2 3 2 3 3" xfId="26374"/>
    <cellStyle name="Comma 3 6 3 3 2 3 2 4" xfId="26375"/>
    <cellStyle name="Comma 3 6 3 3 2 3 2 5" xfId="26376"/>
    <cellStyle name="Comma 3 6 3 3 2 3 2 6" xfId="26377"/>
    <cellStyle name="Comma 3 6 3 3 2 3 2 7" xfId="42701"/>
    <cellStyle name="Comma 3 6 3 3 2 3 3" xfId="26378"/>
    <cellStyle name="Comma 3 6 3 3 2 3 3 2" xfId="26379"/>
    <cellStyle name="Comma 3 6 3 3 2 3 3 2 2" xfId="26380"/>
    <cellStyle name="Comma 3 6 3 3 2 3 3 3" xfId="26381"/>
    <cellStyle name="Comma 3 6 3 3 2 3 3 4" xfId="26382"/>
    <cellStyle name="Comma 3 6 3 3 2 3 3 5" xfId="26383"/>
    <cellStyle name="Comma 3 6 3 3 2 3 3 6" xfId="42702"/>
    <cellStyle name="Comma 3 6 3 3 2 3 4" xfId="26384"/>
    <cellStyle name="Comma 3 6 3 3 2 3 4 2" xfId="26385"/>
    <cellStyle name="Comma 3 6 3 3 2 3 4 3" xfId="26386"/>
    <cellStyle name="Comma 3 6 3 3 2 3 5" xfId="26387"/>
    <cellStyle name="Comma 3 6 3 3 2 3 6" xfId="26388"/>
    <cellStyle name="Comma 3 6 3 3 2 3 7" xfId="26389"/>
    <cellStyle name="Comma 3 6 3 3 2 3 8" xfId="42703"/>
    <cellStyle name="Comma 3 6 3 3 2 4" xfId="26390"/>
    <cellStyle name="Comma 3 6 3 3 2 4 2" xfId="26391"/>
    <cellStyle name="Comma 3 6 3 3 2 4 2 2" xfId="26392"/>
    <cellStyle name="Comma 3 6 3 3 2 4 2 2 2" xfId="26393"/>
    <cellStyle name="Comma 3 6 3 3 2 4 2 3" xfId="26394"/>
    <cellStyle name="Comma 3 6 3 3 2 4 2 4" xfId="26395"/>
    <cellStyle name="Comma 3 6 3 3 2 4 2 5" xfId="26396"/>
    <cellStyle name="Comma 3 6 3 3 2 4 2 6" xfId="42704"/>
    <cellStyle name="Comma 3 6 3 3 2 4 3" xfId="26397"/>
    <cellStyle name="Comma 3 6 3 3 2 4 3 2" xfId="26398"/>
    <cellStyle name="Comma 3 6 3 3 2 4 3 3" xfId="26399"/>
    <cellStyle name="Comma 3 6 3 3 2 4 4" xfId="26400"/>
    <cellStyle name="Comma 3 6 3 3 2 4 5" xfId="26401"/>
    <cellStyle name="Comma 3 6 3 3 2 4 6" xfId="26402"/>
    <cellStyle name="Comma 3 6 3 3 2 4 7" xfId="42705"/>
    <cellStyle name="Comma 3 6 3 3 2 5" xfId="26403"/>
    <cellStyle name="Comma 3 6 3 3 2 5 2" xfId="26404"/>
    <cellStyle name="Comma 3 6 3 3 2 5 3" xfId="26405"/>
    <cellStyle name="Comma 3 6 3 3 2 6" xfId="26406"/>
    <cellStyle name="Comma 3 6 3 3 2 6 2" xfId="26407"/>
    <cellStyle name="Comma 3 6 3 3 2 7" xfId="26408"/>
    <cellStyle name="Comma 3 6 3 3 2 8" xfId="26409"/>
    <cellStyle name="Comma 3 6 3 3 2 9" xfId="26410"/>
    <cellStyle name="Comma 3 6 3 3 3" xfId="26411"/>
    <cellStyle name="Comma 3 6 3 3 3 2" xfId="26412"/>
    <cellStyle name="Comma 3 6 3 3 3 2 2" xfId="26413"/>
    <cellStyle name="Comma 3 6 3 3 3 2 2 2" xfId="26414"/>
    <cellStyle name="Comma 3 6 3 3 3 2 2 2 2" xfId="26415"/>
    <cellStyle name="Comma 3 6 3 3 3 2 2 3" xfId="26416"/>
    <cellStyle name="Comma 3 6 3 3 3 2 2 4" xfId="26417"/>
    <cellStyle name="Comma 3 6 3 3 3 2 2 5" xfId="26418"/>
    <cellStyle name="Comma 3 6 3 3 3 2 2 6" xfId="42706"/>
    <cellStyle name="Comma 3 6 3 3 3 2 3" xfId="26419"/>
    <cellStyle name="Comma 3 6 3 3 3 2 3 2" xfId="26420"/>
    <cellStyle name="Comma 3 6 3 3 3 2 4" xfId="26421"/>
    <cellStyle name="Comma 3 6 3 3 3 2 5" xfId="26422"/>
    <cellStyle name="Comma 3 6 3 3 3 2 6" xfId="26423"/>
    <cellStyle name="Comma 3 6 3 3 3 2 7" xfId="42707"/>
    <cellStyle name="Comma 3 6 3 3 3 3" xfId="26424"/>
    <cellStyle name="Comma 3 6 3 3 3 3 2" xfId="26425"/>
    <cellStyle name="Comma 3 6 3 3 3 3 2 2" xfId="26426"/>
    <cellStyle name="Comma 3 6 3 3 3 3 3" xfId="26427"/>
    <cellStyle name="Comma 3 6 3 3 3 3 4" xfId="26428"/>
    <cellStyle name="Comma 3 6 3 3 3 3 5" xfId="26429"/>
    <cellStyle name="Comma 3 6 3 3 3 3 6" xfId="42708"/>
    <cellStyle name="Comma 3 6 3 3 3 4" xfId="26430"/>
    <cellStyle name="Comma 3 6 3 3 3 4 2" xfId="26431"/>
    <cellStyle name="Comma 3 6 3 3 3 5" xfId="26432"/>
    <cellStyle name="Comma 3 6 3 3 3 5 2" xfId="26433"/>
    <cellStyle name="Comma 3 6 3 3 3 6" xfId="26434"/>
    <cellStyle name="Comma 3 6 3 3 3 7" xfId="26435"/>
    <cellStyle name="Comma 3 6 3 3 3 8" xfId="26436"/>
    <cellStyle name="Comma 3 6 3 3 3 9" xfId="26437"/>
    <cellStyle name="Comma 3 6 3 3 4" xfId="26438"/>
    <cellStyle name="Comma 3 6 3 3 4 2" xfId="26439"/>
    <cellStyle name="Comma 3 6 3 3 4 2 2" xfId="26440"/>
    <cellStyle name="Comma 3 6 3 3 4 2 2 2" xfId="26441"/>
    <cellStyle name="Comma 3 6 3 3 4 2 2 2 2" xfId="26442"/>
    <cellStyle name="Comma 3 6 3 3 4 2 2 3" xfId="26443"/>
    <cellStyle name="Comma 3 6 3 3 4 2 2 4" xfId="26444"/>
    <cellStyle name="Comma 3 6 3 3 4 2 2 5" xfId="26445"/>
    <cellStyle name="Comma 3 6 3 3 4 2 2 6" xfId="42709"/>
    <cellStyle name="Comma 3 6 3 3 4 2 3" xfId="26446"/>
    <cellStyle name="Comma 3 6 3 3 4 2 3 2" xfId="26447"/>
    <cellStyle name="Comma 3 6 3 3 4 2 3 3" xfId="26448"/>
    <cellStyle name="Comma 3 6 3 3 4 2 4" xfId="26449"/>
    <cellStyle name="Comma 3 6 3 3 4 2 5" xfId="26450"/>
    <cellStyle name="Comma 3 6 3 3 4 2 6" xfId="26451"/>
    <cellStyle name="Comma 3 6 3 3 4 2 7" xfId="42710"/>
    <cellStyle name="Comma 3 6 3 3 4 3" xfId="26452"/>
    <cellStyle name="Comma 3 6 3 3 4 3 2" xfId="26453"/>
    <cellStyle name="Comma 3 6 3 3 4 3 2 2" xfId="26454"/>
    <cellStyle name="Comma 3 6 3 3 4 3 3" xfId="26455"/>
    <cellStyle name="Comma 3 6 3 3 4 3 4" xfId="26456"/>
    <cellStyle name="Comma 3 6 3 3 4 3 5" xfId="26457"/>
    <cellStyle name="Comma 3 6 3 3 4 3 6" xfId="42711"/>
    <cellStyle name="Comma 3 6 3 3 4 4" xfId="26458"/>
    <cellStyle name="Comma 3 6 3 3 4 4 2" xfId="26459"/>
    <cellStyle name="Comma 3 6 3 3 4 4 3" xfId="26460"/>
    <cellStyle name="Comma 3 6 3 3 4 5" xfId="26461"/>
    <cellStyle name="Comma 3 6 3 3 4 6" xfId="26462"/>
    <cellStyle name="Comma 3 6 3 3 4 7" xfId="26463"/>
    <cellStyle name="Comma 3 6 3 3 4 8" xfId="42712"/>
    <cellStyle name="Comma 3 6 3 3 5" xfId="26464"/>
    <cellStyle name="Comma 3 6 3 3 5 2" xfId="26465"/>
    <cellStyle name="Comma 3 6 3 3 5 2 2" xfId="26466"/>
    <cellStyle name="Comma 3 6 3 3 5 2 2 2" xfId="26467"/>
    <cellStyle name="Comma 3 6 3 3 5 2 3" xfId="26468"/>
    <cellStyle name="Comma 3 6 3 3 5 2 4" xfId="26469"/>
    <cellStyle name="Comma 3 6 3 3 5 2 5" xfId="26470"/>
    <cellStyle name="Comma 3 6 3 3 5 2 6" xfId="42713"/>
    <cellStyle name="Comma 3 6 3 3 5 3" xfId="26471"/>
    <cellStyle name="Comma 3 6 3 3 5 3 2" xfId="26472"/>
    <cellStyle name="Comma 3 6 3 3 5 3 3" xfId="26473"/>
    <cellStyle name="Comma 3 6 3 3 5 4" xfId="26474"/>
    <cellStyle name="Comma 3 6 3 3 5 5" xfId="26475"/>
    <cellStyle name="Comma 3 6 3 3 5 6" xfId="26476"/>
    <cellStyle name="Comma 3 6 3 3 5 7" xfId="42714"/>
    <cellStyle name="Comma 3 6 3 3 6" xfId="26477"/>
    <cellStyle name="Comma 3 6 3 3 6 2" xfId="26478"/>
    <cellStyle name="Comma 3 6 3 3 6 3" xfId="26479"/>
    <cellStyle name="Comma 3 6 3 3 7" xfId="26480"/>
    <cellStyle name="Comma 3 6 3 3 7 2" xfId="26481"/>
    <cellStyle name="Comma 3 6 3 3 8" xfId="26482"/>
    <cellStyle name="Comma 3 6 3 3 9" xfId="26483"/>
    <cellStyle name="Comma 3 6 3 4" xfId="26484"/>
    <cellStyle name="Comma 3 6 3 4 10" xfId="26485"/>
    <cellStyle name="Comma 3 6 3 4 2" xfId="26486"/>
    <cellStyle name="Comma 3 6 3 4 2 2" xfId="26487"/>
    <cellStyle name="Comma 3 6 3 4 2 2 2" xfId="26488"/>
    <cellStyle name="Comma 3 6 3 4 2 2 2 2" xfId="26489"/>
    <cellStyle name="Comma 3 6 3 4 2 2 2 2 2" xfId="26490"/>
    <cellStyle name="Comma 3 6 3 4 2 2 2 3" xfId="26491"/>
    <cellStyle name="Comma 3 6 3 4 2 2 2 4" xfId="26492"/>
    <cellStyle name="Comma 3 6 3 4 2 2 2 5" xfId="26493"/>
    <cellStyle name="Comma 3 6 3 4 2 2 2 6" xfId="42715"/>
    <cellStyle name="Comma 3 6 3 4 2 2 3" xfId="26494"/>
    <cellStyle name="Comma 3 6 3 4 2 2 3 2" xfId="26495"/>
    <cellStyle name="Comma 3 6 3 4 2 2 4" xfId="26496"/>
    <cellStyle name="Comma 3 6 3 4 2 2 5" xfId="26497"/>
    <cellStyle name="Comma 3 6 3 4 2 2 6" xfId="26498"/>
    <cellStyle name="Comma 3 6 3 4 2 2 7" xfId="42716"/>
    <cellStyle name="Comma 3 6 3 4 2 3" xfId="26499"/>
    <cellStyle name="Comma 3 6 3 4 2 3 2" xfId="26500"/>
    <cellStyle name="Comma 3 6 3 4 2 3 2 2" xfId="26501"/>
    <cellStyle name="Comma 3 6 3 4 2 3 3" xfId="26502"/>
    <cellStyle name="Comma 3 6 3 4 2 3 4" xfId="26503"/>
    <cellStyle name="Comma 3 6 3 4 2 3 5" xfId="26504"/>
    <cellStyle name="Comma 3 6 3 4 2 3 6" xfId="42717"/>
    <cellStyle name="Comma 3 6 3 4 2 4" xfId="26505"/>
    <cellStyle name="Comma 3 6 3 4 2 4 2" xfId="26506"/>
    <cellStyle name="Comma 3 6 3 4 2 5" xfId="26507"/>
    <cellStyle name="Comma 3 6 3 4 2 6" xfId="26508"/>
    <cellStyle name="Comma 3 6 3 4 2 7" xfId="26509"/>
    <cellStyle name="Comma 3 6 3 4 2 8" xfId="42718"/>
    <cellStyle name="Comma 3 6 3 4 3" xfId="26510"/>
    <cellStyle name="Comma 3 6 3 4 3 2" xfId="26511"/>
    <cellStyle name="Comma 3 6 3 4 3 2 2" xfId="26512"/>
    <cellStyle name="Comma 3 6 3 4 3 2 2 2" xfId="26513"/>
    <cellStyle name="Comma 3 6 3 4 3 2 3" xfId="26514"/>
    <cellStyle name="Comma 3 6 3 4 3 2 4" xfId="26515"/>
    <cellStyle name="Comma 3 6 3 4 3 2 5" xfId="26516"/>
    <cellStyle name="Comma 3 6 3 4 3 2 6" xfId="42719"/>
    <cellStyle name="Comma 3 6 3 4 3 3" xfId="26517"/>
    <cellStyle name="Comma 3 6 3 4 3 3 2" xfId="26518"/>
    <cellStyle name="Comma 3 6 3 4 3 4" xfId="26519"/>
    <cellStyle name="Comma 3 6 3 4 3 5" xfId="26520"/>
    <cellStyle name="Comma 3 6 3 4 3 6" xfId="26521"/>
    <cellStyle name="Comma 3 6 3 4 3 7" xfId="42720"/>
    <cellStyle name="Comma 3 6 3 4 4" xfId="26522"/>
    <cellStyle name="Comma 3 6 3 4 4 2" xfId="26523"/>
    <cellStyle name="Comma 3 6 3 4 4 2 2" xfId="26524"/>
    <cellStyle name="Comma 3 6 3 4 4 3" xfId="26525"/>
    <cellStyle name="Comma 3 6 3 4 4 4" xfId="26526"/>
    <cellStyle name="Comma 3 6 3 4 4 5" xfId="26527"/>
    <cellStyle name="Comma 3 6 3 4 4 6" xfId="42721"/>
    <cellStyle name="Comma 3 6 3 4 5" xfId="26528"/>
    <cellStyle name="Comma 3 6 3 4 5 2" xfId="26529"/>
    <cellStyle name="Comma 3 6 3 4 6" xfId="26530"/>
    <cellStyle name="Comma 3 6 3 4 6 2" xfId="26531"/>
    <cellStyle name="Comma 3 6 3 4 7" xfId="26532"/>
    <cellStyle name="Comma 3 6 3 4 8" xfId="26533"/>
    <cellStyle name="Comma 3 6 3 4 9" xfId="26534"/>
    <cellStyle name="Comma 3 6 3 5" xfId="26535"/>
    <cellStyle name="Comma 3 6 3 5 2" xfId="26536"/>
    <cellStyle name="Comma 3 6 3 5 2 2" xfId="26537"/>
    <cellStyle name="Comma 3 6 3 5 2 2 2" xfId="26538"/>
    <cellStyle name="Comma 3 6 3 5 2 2 2 2" xfId="26539"/>
    <cellStyle name="Comma 3 6 3 5 2 2 3" xfId="26540"/>
    <cellStyle name="Comma 3 6 3 5 2 2 4" xfId="26541"/>
    <cellStyle name="Comma 3 6 3 5 2 2 5" xfId="26542"/>
    <cellStyle name="Comma 3 6 3 5 2 2 6" xfId="42722"/>
    <cellStyle name="Comma 3 6 3 5 2 3" xfId="26543"/>
    <cellStyle name="Comma 3 6 3 5 2 3 2" xfId="26544"/>
    <cellStyle name="Comma 3 6 3 5 2 4" xfId="26545"/>
    <cellStyle name="Comma 3 6 3 5 2 5" xfId="26546"/>
    <cellStyle name="Comma 3 6 3 5 2 6" xfId="26547"/>
    <cellStyle name="Comma 3 6 3 5 2 7" xfId="42723"/>
    <cellStyle name="Comma 3 6 3 5 3" xfId="26548"/>
    <cellStyle name="Comma 3 6 3 5 3 2" xfId="26549"/>
    <cellStyle name="Comma 3 6 3 5 3 2 2" xfId="26550"/>
    <cellStyle name="Comma 3 6 3 5 3 3" xfId="26551"/>
    <cellStyle name="Comma 3 6 3 5 3 4" xfId="26552"/>
    <cellStyle name="Comma 3 6 3 5 3 5" xfId="26553"/>
    <cellStyle name="Comma 3 6 3 5 3 6" xfId="42724"/>
    <cellStyle name="Comma 3 6 3 5 4" xfId="26554"/>
    <cellStyle name="Comma 3 6 3 5 4 2" xfId="26555"/>
    <cellStyle name="Comma 3 6 3 5 5" xfId="26556"/>
    <cellStyle name="Comma 3 6 3 5 5 2" xfId="26557"/>
    <cellStyle name="Comma 3 6 3 5 6" xfId="26558"/>
    <cellStyle name="Comma 3 6 3 5 7" xfId="26559"/>
    <cellStyle name="Comma 3 6 3 5 8" xfId="26560"/>
    <cellStyle name="Comma 3 6 3 5 9" xfId="26561"/>
    <cellStyle name="Comma 3 6 3 6" xfId="26562"/>
    <cellStyle name="Comma 3 6 3 6 2" xfId="26563"/>
    <cellStyle name="Comma 3 6 3 6 2 2" xfId="26564"/>
    <cellStyle name="Comma 3 6 3 6 2 2 2" xfId="26565"/>
    <cellStyle name="Comma 3 6 3 6 2 3" xfId="26566"/>
    <cellStyle name="Comma 3 6 3 6 2 4" xfId="26567"/>
    <cellStyle name="Comma 3 6 3 6 2 5" xfId="26568"/>
    <cellStyle name="Comma 3 6 3 6 2 6" xfId="42725"/>
    <cellStyle name="Comma 3 6 3 6 3" xfId="26569"/>
    <cellStyle name="Comma 3 6 3 6 3 2" xfId="26570"/>
    <cellStyle name="Comma 3 6 3 6 4" xfId="26571"/>
    <cellStyle name="Comma 3 6 3 6 5" xfId="26572"/>
    <cellStyle name="Comma 3 6 3 6 6" xfId="26573"/>
    <cellStyle name="Comma 3 6 3 6 7" xfId="42726"/>
    <cellStyle name="Comma 3 6 3 7" xfId="26574"/>
    <cellStyle name="Comma 3 6 3 7 2" xfId="26575"/>
    <cellStyle name="Comma 3 6 3 7 2 2" xfId="26576"/>
    <cellStyle name="Comma 3 6 3 7 3" xfId="26577"/>
    <cellStyle name="Comma 3 6 3 7 4" xfId="26578"/>
    <cellStyle name="Comma 3 6 3 7 5" xfId="26579"/>
    <cellStyle name="Comma 3 6 3 7 6" xfId="42727"/>
    <cellStyle name="Comma 3 6 3 8" xfId="26580"/>
    <cellStyle name="Comma 3 6 3 8 2" xfId="26581"/>
    <cellStyle name="Comma 3 6 3 9" xfId="26582"/>
    <cellStyle name="Comma 3 6 3 9 2" xfId="26583"/>
    <cellStyle name="Comma 3 6 4" xfId="26584"/>
    <cellStyle name="Comma 3 6 4 10" xfId="26585"/>
    <cellStyle name="Comma 3 6 4 11" xfId="26586"/>
    <cellStyle name="Comma 3 6 4 2" xfId="26587"/>
    <cellStyle name="Comma 3 6 4 2 10" xfId="26588"/>
    <cellStyle name="Comma 3 6 4 2 2" xfId="26589"/>
    <cellStyle name="Comma 3 6 4 2 2 2" xfId="26590"/>
    <cellStyle name="Comma 3 6 4 2 2 2 2" xfId="26591"/>
    <cellStyle name="Comma 3 6 4 2 2 2 2 2" xfId="26592"/>
    <cellStyle name="Comma 3 6 4 2 2 2 2 2 2" xfId="26593"/>
    <cellStyle name="Comma 3 6 4 2 2 2 2 3" xfId="26594"/>
    <cellStyle name="Comma 3 6 4 2 2 2 2 4" xfId="26595"/>
    <cellStyle name="Comma 3 6 4 2 2 2 2 5" xfId="26596"/>
    <cellStyle name="Comma 3 6 4 2 2 2 2 6" xfId="42728"/>
    <cellStyle name="Comma 3 6 4 2 2 2 3" xfId="26597"/>
    <cellStyle name="Comma 3 6 4 2 2 2 3 2" xfId="26598"/>
    <cellStyle name="Comma 3 6 4 2 2 2 4" xfId="26599"/>
    <cellStyle name="Comma 3 6 4 2 2 2 5" xfId="26600"/>
    <cellStyle name="Comma 3 6 4 2 2 2 6" xfId="26601"/>
    <cellStyle name="Comma 3 6 4 2 2 2 7" xfId="42729"/>
    <cellStyle name="Comma 3 6 4 2 2 3" xfId="26602"/>
    <cellStyle name="Comma 3 6 4 2 2 3 2" xfId="26603"/>
    <cellStyle name="Comma 3 6 4 2 2 3 2 2" xfId="26604"/>
    <cellStyle name="Comma 3 6 4 2 2 3 3" xfId="26605"/>
    <cellStyle name="Comma 3 6 4 2 2 3 4" xfId="26606"/>
    <cellStyle name="Comma 3 6 4 2 2 3 5" xfId="26607"/>
    <cellStyle name="Comma 3 6 4 2 2 3 6" xfId="42730"/>
    <cellStyle name="Comma 3 6 4 2 2 4" xfId="26608"/>
    <cellStyle name="Comma 3 6 4 2 2 4 2" xfId="26609"/>
    <cellStyle name="Comma 3 6 4 2 2 5" xfId="26610"/>
    <cellStyle name="Comma 3 6 4 2 2 6" xfId="26611"/>
    <cellStyle name="Comma 3 6 4 2 2 7" xfId="26612"/>
    <cellStyle name="Comma 3 6 4 2 2 8" xfId="42731"/>
    <cellStyle name="Comma 3 6 4 2 3" xfId="26613"/>
    <cellStyle name="Comma 3 6 4 2 3 2" xfId="26614"/>
    <cellStyle name="Comma 3 6 4 2 3 2 2" xfId="26615"/>
    <cellStyle name="Comma 3 6 4 2 3 2 2 2" xfId="26616"/>
    <cellStyle name="Comma 3 6 4 2 3 2 3" xfId="26617"/>
    <cellStyle name="Comma 3 6 4 2 3 2 4" xfId="26618"/>
    <cellStyle name="Comma 3 6 4 2 3 2 5" xfId="26619"/>
    <cellStyle name="Comma 3 6 4 2 3 2 6" xfId="42732"/>
    <cellStyle name="Comma 3 6 4 2 3 3" xfId="26620"/>
    <cellStyle name="Comma 3 6 4 2 3 3 2" xfId="26621"/>
    <cellStyle name="Comma 3 6 4 2 3 4" xfId="26622"/>
    <cellStyle name="Comma 3 6 4 2 3 5" xfId="26623"/>
    <cellStyle name="Comma 3 6 4 2 3 6" xfId="26624"/>
    <cellStyle name="Comma 3 6 4 2 3 7" xfId="42733"/>
    <cellStyle name="Comma 3 6 4 2 4" xfId="26625"/>
    <cellStyle name="Comma 3 6 4 2 4 2" xfId="26626"/>
    <cellStyle name="Comma 3 6 4 2 4 2 2" xfId="26627"/>
    <cellStyle name="Comma 3 6 4 2 4 3" xfId="26628"/>
    <cellStyle name="Comma 3 6 4 2 4 4" xfId="26629"/>
    <cellStyle name="Comma 3 6 4 2 4 5" xfId="26630"/>
    <cellStyle name="Comma 3 6 4 2 4 6" xfId="42734"/>
    <cellStyle name="Comma 3 6 4 2 5" xfId="26631"/>
    <cellStyle name="Comma 3 6 4 2 5 2" xfId="26632"/>
    <cellStyle name="Comma 3 6 4 2 6" xfId="26633"/>
    <cellStyle name="Comma 3 6 4 2 6 2" xfId="26634"/>
    <cellStyle name="Comma 3 6 4 2 7" xfId="26635"/>
    <cellStyle name="Comma 3 6 4 2 8" xfId="26636"/>
    <cellStyle name="Comma 3 6 4 2 9" xfId="26637"/>
    <cellStyle name="Comma 3 6 4 3" xfId="26638"/>
    <cellStyle name="Comma 3 6 4 3 2" xfId="26639"/>
    <cellStyle name="Comma 3 6 4 3 2 2" xfId="26640"/>
    <cellStyle name="Comma 3 6 4 3 2 2 2" xfId="26641"/>
    <cellStyle name="Comma 3 6 4 3 2 2 2 2" xfId="26642"/>
    <cellStyle name="Comma 3 6 4 3 2 2 3" xfId="26643"/>
    <cellStyle name="Comma 3 6 4 3 2 2 4" xfId="26644"/>
    <cellStyle name="Comma 3 6 4 3 2 2 5" xfId="26645"/>
    <cellStyle name="Comma 3 6 4 3 2 2 6" xfId="42735"/>
    <cellStyle name="Comma 3 6 4 3 2 3" xfId="26646"/>
    <cellStyle name="Comma 3 6 4 3 2 3 2" xfId="26647"/>
    <cellStyle name="Comma 3 6 4 3 2 4" xfId="26648"/>
    <cellStyle name="Comma 3 6 4 3 2 5" xfId="26649"/>
    <cellStyle name="Comma 3 6 4 3 2 6" xfId="26650"/>
    <cellStyle name="Comma 3 6 4 3 2 7" xfId="42736"/>
    <cellStyle name="Comma 3 6 4 3 3" xfId="26651"/>
    <cellStyle name="Comma 3 6 4 3 3 2" xfId="26652"/>
    <cellStyle name="Comma 3 6 4 3 3 2 2" xfId="26653"/>
    <cellStyle name="Comma 3 6 4 3 3 3" xfId="26654"/>
    <cellStyle name="Comma 3 6 4 3 3 4" xfId="26655"/>
    <cellStyle name="Comma 3 6 4 3 3 5" xfId="26656"/>
    <cellStyle name="Comma 3 6 4 3 3 6" xfId="42737"/>
    <cellStyle name="Comma 3 6 4 3 4" xfId="26657"/>
    <cellStyle name="Comma 3 6 4 3 4 2" xfId="26658"/>
    <cellStyle name="Comma 3 6 4 3 5" xfId="26659"/>
    <cellStyle name="Comma 3 6 4 3 6" xfId="26660"/>
    <cellStyle name="Comma 3 6 4 3 7" xfId="26661"/>
    <cellStyle name="Comma 3 6 4 3 8" xfId="42738"/>
    <cellStyle name="Comma 3 6 4 4" xfId="26662"/>
    <cellStyle name="Comma 3 6 4 4 2" xfId="26663"/>
    <cellStyle name="Comma 3 6 4 4 2 2" xfId="26664"/>
    <cellStyle name="Comma 3 6 4 4 2 2 2" xfId="26665"/>
    <cellStyle name="Comma 3 6 4 4 2 3" xfId="26666"/>
    <cellStyle name="Comma 3 6 4 4 2 4" xfId="26667"/>
    <cellStyle name="Comma 3 6 4 4 2 5" xfId="26668"/>
    <cellStyle name="Comma 3 6 4 4 2 6" xfId="42739"/>
    <cellStyle name="Comma 3 6 4 4 3" xfId="26669"/>
    <cellStyle name="Comma 3 6 4 4 3 2" xfId="26670"/>
    <cellStyle name="Comma 3 6 4 4 4" xfId="26671"/>
    <cellStyle name="Comma 3 6 4 4 5" xfId="26672"/>
    <cellStyle name="Comma 3 6 4 4 6" xfId="26673"/>
    <cellStyle name="Comma 3 6 4 4 7" xfId="42740"/>
    <cellStyle name="Comma 3 6 4 5" xfId="26674"/>
    <cellStyle name="Comma 3 6 4 5 2" xfId="26675"/>
    <cellStyle name="Comma 3 6 4 5 2 2" xfId="26676"/>
    <cellStyle name="Comma 3 6 4 5 3" xfId="26677"/>
    <cellStyle name="Comma 3 6 4 5 4" xfId="26678"/>
    <cellStyle name="Comma 3 6 4 5 5" xfId="26679"/>
    <cellStyle name="Comma 3 6 4 5 6" xfId="42741"/>
    <cellStyle name="Comma 3 6 4 6" xfId="26680"/>
    <cellStyle name="Comma 3 6 4 6 2" xfId="26681"/>
    <cellStyle name="Comma 3 6 4 7" xfId="26682"/>
    <cellStyle name="Comma 3 6 4 7 2" xfId="26683"/>
    <cellStyle name="Comma 3 6 4 8" xfId="26684"/>
    <cellStyle name="Comma 3 6 4 9" xfId="26685"/>
    <cellStyle name="Comma 3 6 5" xfId="26686"/>
    <cellStyle name="Comma 3 6 5 10" xfId="26687"/>
    <cellStyle name="Comma 3 6 5 2" xfId="26688"/>
    <cellStyle name="Comma 3 6 5 2 2" xfId="26689"/>
    <cellStyle name="Comma 3 6 5 2 2 2" xfId="26690"/>
    <cellStyle name="Comma 3 6 5 2 2 2 2" xfId="26691"/>
    <cellStyle name="Comma 3 6 5 2 2 2 2 2" xfId="26692"/>
    <cellStyle name="Comma 3 6 5 2 2 2 3" xfId="26693"/>
    <cellStyle name="Comma 3 6 5 2 2 2 4" xfId="26694"/>
    <cellStyle name="Comma 3 6 5 2 2 2 5" xfId="26695"/>
    <cellStyle name="Comma 3 6 5 2 2 2 6" xfId="42742"/>
    <cellStyle name="Comma 3 6 5 2 2 3" xfId="26696"/>
    <cellStyle name="Comma 3 6 5 2 2 3 2" xfId="26697"/>
    <cellStyle name="Comma 3 6 5 2 2 4" xfId="26698"/>
    <cellStyle name="Comma 3 6 5 2 2 5" xfId="26699"/>
    <cellStyle name="Comma 3 6 5 2 2 6" xfId="26700"/>
    <cellStyle name="Comma 3 6 5 2 2 7" xfId="42743"/>
    <cellStyle name="Comma 3 6 5 2 3" xfId="26701"/>
    <cellStyle name="Comma 3 6 5 2 3 2" xfId="26702"/>
    <cellStyle name="Comma 3 6 5 2 3 2 2" xfId="26703"/>
    <cellStyle name="Comma 3 6 5 2 3 3" xfId="26704"/>
    <cellStyle name="Comma 3 6 5 2 3 4" xfId="26705"/>
    <cellStyle name="Comma 3 6 5 2 3 5" xfId="26706"/>
    <cellStyle name="Comma 3 6 5 2 3 6" xfId="42744"/>
    <cellStyle name="Comma 3 6 5 2 4" xfId="26707"/>
    <cellStyle name="Comma 3 6 5 2 4 2" xfId="26708"/>
    <cellStyle name="Comma 3 6 5 2 5" xfId="26709"/>
    <cellStyle name="Comma 3 6 5 2 6" xfId="26710"/>
    <cellStyle name="Comma 3 6 5 2 7" xfId="26711"/>
    <cellStyle name="Comma 3 6 5 2 8" xfId="42745"/>
    <cellStyle name="Comma 3 6 5 3" xfId="26712"/>
    <cellStyle name="Comma 3 6 5 3 2" xfId="26713"/>
    <cellStyle name="Comma 3 6 5 3 2 2" xfId="26714"/>
    <cellStyle name="Comma 3 6 5 3 2 2 2" xfId="26715"/>
    <cellStyle name="Comma 3 6 5 3 2 3" xfId="26716"/>
    <cellStyle name="Comma 3 6 5 3 2 4" xfId="26717"/>
    <cellStyle name="Comma 3 6 5 3 2 5" xfId="26718"/>
    <cellStyle name="Comma 3 6 5 3 2 6" xfId="42746"/>
    <cellStyle name="Comma 3 6 5 3 3" xfId="26719"/>
    <cellStyle name="Comma 3 6 5 3 3 2" xfId="26720"/>
    <cellStyle name="Comma 3 6 5 3 4" xfId="26721"/>
    <cellStyle name="Comma 3 6 5 3 5" xfId="26722"/>
    <cellStyle name="Comma 3 6 5 3 6" xfId="26723"/>
    <cellStyle name="Comma 3 6 5 3 7" xfId="42747"/>
    <cellStyle name="Comma 3 6 5 4" xfId="26724"/>
    <cellStyle name="Comma 3 6 5 4 2" xfId="26725"/>
    <cellStyle name="Comma 3 6 5 4 2 2" xfId="26726"/>
    <cellStyle name="Comma 3 6 5 4 3" xfId="26727"/>
    <cellStyle name="Comma 3 6 5 4 4" xfId="26728"/>
    <cellStyle name="Comma 3 6 5 4 5" xfId="26729"/>
    <cellStyle name="Comma 3 6 5 4 6" xfId="42748"/>
    <cellStyle name="Comma 3 6 5 5" xfId="26730"/>
    <cellStyle name="Comma 3 6 5 5 2" xfId="26731"/>
    <cellStyle name="Comma 3 6 5 6" xfId="26732"/>
    <cellStyle name="Comma 3 6 5 6 2" xfId="26733"/>
    <cellStyle name="Comma 3 6 5 7" xfId="26734"/>
    <cellStyle name="Comma 3 6 5 8" xfId="26735"/>
    <cellStyle name="Comma 3 6 5 9" xfId="26736"/>
    <cellStyle name="Comma 3 6 6" xfId="26737"/>
    <cellStyle name="Comma 3 6 6 2" xfId="26738"/>
    <cellStyle name="Comma 3 6 6 2 2" xfId="26739"/>
    <cellStyle name="Comma 3 6 6 2 2 2" xfId="26740"/>
    <cellStyle name="Comma 3 6 6 2 2 2 2" xfId="26741"/>
    <cellStyle name="Comma 3 6 6 2 2 2 2 2" xfId="26742"/>
    <cellStyle name="Comma 3 6 6 2 2 2 3" xfId="26743"/>
    <cellStyle name="Comma 3 6 6 2 2 2 4" xfId="26744"/>
    <cellStyle name="Comma 3 6 6 2 2 2 5" xfId="26745"/>
    <cellStyle name="Comma 3 6 6 2 2 2 6" xfId="42749"/>
    <cellStyle name="Comma 3 6 6 2 2 3" xfId="26746"/>
    <cellStyle name="Comma 3 6 6 2 2 3 2" xfId="26747"/>
    <cellStyle name="Comma 3 6 6 2 2 4" xfId="26748"/>
    <cellStyle name="Comma 3 6 6 2 2 5" xfId="26749"/>
    <cellStyle name="Comma 3 6 6 2 2 6" xfId="26750"/>
    <cellStyle name="Comma 3 6 6 2 2 7" xfId="42750"/>
    <cellStyle name="Comma 3 6 6 2 3" xfId="26751"/>
    <cellStyle name="Comma 3 6 6 2 3 2" xfId="26752"/>
    <cellStyle name="Comma 3 6 6 2 3 2 2" xfId="26753"/>
    <cellStyle name="Comma 3 6 6 2 3 3" xfId="26754"/>
    <cellStyle name="Comma 3 6 6 2 3 4" xfId="26755"/>
    <cellStyle name="Comma 3 6 6 2 3 5" xfId="26756"/>
    <cellStyle name="Comma 3 6 6 2 3 6" xfId="42751"/>
    <cellStyle name="Comma 3 6 6 2 4" xfId="26757"/>
    <cellStyle name="Comma 3 6 6 2 4 2" xfId="26758"/>
    <cellStyle name="Comma 3 6 6 2 5" xfId="26759"/>
    <cellStyle name="Comma 3 6 6 2 6" xfId="26760"/>
    <cellStyle name="Comma 3 6 6 2 7" xfId="26761"/>
    <cellStyle name="Comma 3 6 6 2 8" xfId="42752"/>
    <cellStyle name="Comma 3 6 6 3" xfId="26762"/>
    <cellStyle name="Comma 3 6 6 3 2" xfId="26763"/>
    <cellStyle name="Comma 3 6 6 3 2 2" xfId="26764"/>
    <cellStyle name="Comma 3 6 6 3 2 2 2" xfId="26765"/>
    <cellStyle name="Comma 3 6 6 3 2 3" xfId="26766"/>
    <cellStyle name="Comma 3 6 6 3 2 4" xfId="26767"/>
    <cellStyle name="Comma 3 6 6 3 2 5" xfId="26768"/>
    <cellStyle name="Comma 3 6 6 3 2 6" xfId="42753"/>
    <cellStyle name="Comma 3 6 6 3 3" xfId="26769"/>
    <cellStyle name="Comma 3 6 6 3 3 2" xfId="26770"/>
    <cellStyle name="Comma 3 6 6 3 4" xfId="26771"/>
    <cellStyle name="Comma 3 6 6 3 5" xfId="26772"/>
    <cellStyle name="Comma 3 6 6 3 6" xfId="26773"/>
    <cellStyle name="Comma 3 6 6 3 7" xfId="42754"/>
    <cellStyle name="Comma 3 6 6 4" xfId="26774"/>
    <cellStyle name="Comma 3 6 6 4 2" xfId="26775"/>
    <cellStyle name="Comma 3 6 6 4 2 2" xfId="26776"/>
    <cellStyle name="Comma 3 6 6 4 3" xfId="26777"/>
    <cellStyle name="Comma 3 6 6 4 4" xfId="26778"/>
    <cellStyle name="Comma 3 6 6 4 5" xfId="26779"/>
    <cellStyle name="Comma 3 6 6 4 6" xfId="42755"/>
    <cellStyle name="Comma 3 6 6 5" xfId="26780"/>
    <cellStyle name="Comma 3 6 6 5 2" xfId="26781"/>
    <cellStyle name="Comma 3 6 6 6" xfId="26782"/>
    <cellStyle name="Comma 3 6 6 7" xfId="26783"/>
    <cellStyle name="Comma 3 6 6 8" xfId="26784"/>
    <cellStyle name="Comma 3 6 6 9" xfId="42756"/>
    <cellStyle name="Comma 3 6 7" xfId="26785"/>
    <cellStyle name="Comma 3 6 7 2" xfId="26786"/>
    <cellStyle name="Comma 3 6 7 2 2" xfId="26787"/>
    <cellStyle name="Comma 3 6 7 2 2 2" xfId="26788"/>
    <cellStyle name="Comma 3 6 7 2 2 2 2" xfId="26789"/>
    <cellStyle name="Comma 3 6 7 2 2 3" xfId="26790"/>
    <cellStyle name="Comma 3 6 7 2 2 4" xfId="26791"/>
    <cellStyle name="Comma 3 6 7 2 2 5" xfId="26792"/>
    <cellStyle name="Comma 3 6 7 2 2 6" xfId="42757"/>
    <cellStyle name="Comma 3 6 7 2 3" xfId="26793"/>
    <cellStyle name="Comma 3 6 7 2 3 2" xfId="26794"/>
    <cellStyle name="Comma 3 6 7 2 4" xfId="26795"/>
    <cellStyle name="Comma 3 6 7 2 5" xfId="26796"/>
    <cellStyle name="Comma 3 6 7 2 6" xfId="26797"/>
    <cellStyle name="Comma 3 6 7 2 7" xfId="42758"/>
    <cellStyle name="Comma 3 6 7 3" xfId="26798"/>
    <cellStyle name="Comma 3 6 7 3 2" xfId="26799"/>
    <cellStyle name="Comma 3 6 7 3 2 2" xfId="26800"/>
    <cellStyle name="Comma 3 6 7 3 3" xfId="26801"/>
    <cellStyle name="Comma 3 6 7 3 4" xfId="26802"/>
    <cellStyle name="Comma 3 6 7 3 5" xfId="26803"/>
    <cellStyle name="Comma 3 6 7 3 6" xfId="42759"/>
    <cellStyle name="Comma 3 6 7 4" xfId="26804"/>
    <cellStyle name="Comma 3 6 7 4 2" xfId="26805"/>
    <cellStyle name="Comma 3 6 7 5" xfId="26806"/>
    <cellStyle name="Comma 3 6 7 6" xfId="26807"/>
    <cellStyle name="Comma 3 6 7 7" xfId="26808"/>
    <cellStyle name="Comma 3 6 7 8" xfId="42760"/>
    <cellStyle name="Comma 3 6 8" xfId="26809"/>
    <cellStyle name="Comma 3 6 8 2" xfId="26810"/>
    <cellStyle name="Comma 3 6 8 2 2" xfId="26811"/>
    <cellStyle name="Comma 3 6 8 2 2 2" xfId="26812"/>
    <cellStyle name="Comma 3 6 8 2 2 2 2" xfId="26813"/>
    <cellStyle name="Comma 3 6 8 2 2 3" xfId="26814"/>
    <cellStyle name="Comma 3 6 8 2 2 4" xfId="26815"/>
    <cellStyle name="Comma 3 6 8 2 2 5" xfId="26816"/>
    <cellStyle name="Comma 3 6 8 2 2 6" xfId="42761"/>
    <cellStyle name="Comma 3 6 8 2 3" xfId="26817"/>
    <cellStyle name="Comma 3 6 8 2 3 2" xfId="26818"/>
    <cellStyle name="Comma 3 6 8 2 4" xfId="26819"/>
    <cellStyle name="Comma 3 6 8 2 5" xfId="26820"/>
    <cellStyle name="Comma 3 6 8 2 6" xfId="26821"/>
    <cellStyle name="Comma 3 6 8 2 7" xfId="42762"/>
    <cellStyle name="Comma 3 6 8 3" xfId="26822"/>
    <cellStyle name="Comma 3 6 8 3 2" xfId="26823"/>
    <cellStyle name="Comma 3 6 8 3 2 2" xfId="26824"/>
    <cellStyle name="Comma 3 6 8 3 3" xfId="26825"/>
    <cellStyle name="Comma 3 6 8 3 4" xfId="26826"/>
    <cellStyle name="Comma 3 6 8 3 5" xfId="26827"/>
    <cellStyle name="Comma 3 6 8 3 6" xfId="42763"/>
    <cellStyle name="Comma 3 6 8 4" xfId="26828"/>
    <cellStyle name="Comma 3 6 8 4 2" xfId="26829"/>
    <cellStyle name="Comma 3 6 8 5" xfId="26830"/>
    <cellStyle name="Comma 3 6 8 6" xfId="26831"/>
    <cellStyle name="Comma 3 6 8 7" xfId="26832"/>
    <cellStyle name="Comma 3 6 8 8" xfId="42764"/>
    <cellStyle name="Comma 3 6 9" xfId="26833"/>
    <cellStyle name="Comma 3 6 9 2" xfId="26834"/>
    <cellStyle name="Comma 3 6 9 2 2" xfId="26835"/>
    <cellStyle name="Comma 3 6 9 2 2 2" xfId="26836"/>
    <cellStyle name="Comma 3 6 9 2 3" xfId="26837"/>
    <cellStyle name="Comma 3 6 9 2 4" xfId="26838"/>
    <cellStyle name="Comma 3 6 9 2 5" xfId="26839"/>
    <cellStyle name="Comma 3 6 9 2 6" xfId="42765"/>
    <cellStyle name="Comma 3 6 9 3" xfId="26840"/>
    <cellStyle name="Comma 3 6 9 3 2" xfId="26841"/>
    <cellStyle name="Comma 3 6 9 4" xfId="26842"/>
    <cellStyle name="Comma 3 6 9 5" xfId="26843"/>
    <cellStyle name="Comma 3 6 9 6" xfId="26844"/>
    <cellStyle name="Comma 3 6 9 7" xfId="42766"/>
    <cellStyle name="Comma 3 7" xfId="26845"/>
    <cellStyle name="Comma 3 7 10" xfId="26846"/>
    <cellStyle name="Comma 3 7 10 2" xfId="26847"/>
    <cellStyle name="Comma 3 7 11" xfId="26848"/>
    <cellStyle name="Comma 3 7 12" xfId="26849"/>
    <cellStyle name="Comma 3 7 13" xfId="26850"/>
    <cellStyle name="Comma 3 7 14" xfId="26851"/>
    <cellStyle name="Comma 3 7 2" xfId="26852"/>
    <cellStyle name="Comma 3 7 2 10" xfId="26853"/>
    <cellStyle name="Comma 3 7 2 11" xfId="26854"/>
    <cellStyle name="Comma 3 7 2 12" xfId="26855"/>
    <cellStyle name="Comma 3 7 2 13" xfId="26856"/>
    <cellStyle name="Comma 3 7 2 2" xfId="26857"/>
    <cellStyle name="Comma 3 7 2 2 2" xfId="26858"/>
    <cellStyle name="Comma 3 7 2 2 2 2" xfId="26859"/>
    <cellStyle name="Comma 3 7 2 2 2 2 2" xfId="26860"/>
    <cellStyle name="Comma 3 7 2 2 2 2 2 2" xfId="26861"/>
    <cellStyle name="Comma 3 7 2 2 2 2 3" xfId="26862"/>
    <cellStyle name="Comma 3 7 2 2 2 2 4" xfId="26863"/>
    <cellStyle name="Comma 3 7 2 2 2 2 5" xfId="26864"/>
    <cellStyle name="Comma 3 7 2 2 2 2 6" xfId="42767"/>
    <cellStyle name="Comma 3 7 2 2 2 3" xfId="26865"/>
    <cellStyle name="Comma 3 7 2 2 2 3 2" xfId="26866"/>
    <cellStyle name="Comma 3 7 2 2 2 4" xfId="26867"/>
    <cellStyle name="Comma 3 7 2 2 2 5" xfId="26868"/>
    <cellStyle name="Comma 3 7 2 2 2 6" xfId="26869"/>
    <cellStyle name="Comma 3 7 2 2 2 7" xfId="42768"/>
    <cellStyle name="Comma 3 7 2 2 3" xfId="26870"/>
    <cellStyle name="Comma 3 7 2 2 3 2" xfId="26871"/>
    <cellStyle name="Comma 3 7 2 2 3 2 2" xfId="26872"/>
    <cellStyle name="Comma 3 7 2 2 3 3" xfId="26873"/>
    <cellStyle name="Comma 3 7 2 2 3 4" xfId="26874"/>
    <cellStyle name="Comma 3 7 2 2 3 5" xfId="26875"/>
    <cellStyle name="Comma 3 7 2 2 3 6" xfId="42769"/>
    <cellStyle name="Comma 3 7 2 2 4" xfId="26876"/>
    <cellStyle name="Comma 3 7 2 2 4 2" xfId="26877"/>
    <cellStyle name="Comma 3 7 2 2 5" xfId="26878"/>
    <cellStyle name="Comma 3 7 2 2 6" xfId="26879"/>
    <cellStyle name="Comma 3 7 2 2 7" xfId="26880"/>
    <cellStyle name="Comma 3 7 2 2 8" xfId="42770"/>
    <cellStyle name="Comma 3 7 2 3" xfId="26881"/>
    <cellStyle name="Comma 3 7 2 3 2" xfId="26882"/>
    <cellStyle name="Comma 3 7 2 3 2 2" xfId="26883"/>
    <cellStyle name="Comma 3 7 2 3 2 2 2" xfId="26884"/>
    <cellStyle name="Comma 3 7 2 3 2 3" xfId="26885"/>
    <cellStyle name="Comma 3 7 2 3 2 4" xfId="26886"/>
    <cellStyle name="Comma 3 7 2 3 2 5" xfId="26887"/>
    <cellStyle name="Comma 3 7 2 3 2 6" xfId="42771"/>
    <cellStyle name="Comma 3 7 2 3 3" xfId="26888"/>
    <cellStyle name="Comma 3 7 2 3 3 2" xfId="26889"/>
    <cellStyle name="Comma 3 7 2 3 4" xfId="26890"/>
    <cellStyle name="Comma 3 7 2 3 5" xfId="26891"/>
    <cellStyle name="Comma 3 7 2 3 6" xfId="26892"/>
    <cellStyle name="Comma 3 7 2 3 7" xfId="42772"/>
    <cellStyle name="Comma 3 7 2 4" xfId="26893"/>
    <cellStyle name="Comma 3 7 2 4 2" xfId="26894"/>
    <cellStyle name="Comma 3 7 2 4 2 2" xfId="26895"/>
    <cellStyle name="Comma 3 7 2 4 2 2 2" xfId="26896"/>
    <cellStyle name="Comma 3 7 2 4 2 3" xfId="26897"/>
    <cellStyle name="Comma 3 7 2 4 2 4" xfId="26898"/>
    <cellStyle name="Comma 3 7 2 4 2 5" xfId="26899"/>
    <cellStyle name="Comma 3 7 2 4 2 6" xfId="42773"/>
    <cellStyle name="Comma 3 7 2 4 3" xfId="26900"/>
    <cellStyle name="Comma 3 7 2 4 3 2" xfId="26901"/>
    <cellStyle name="Comma 3 7 2 4 4" xfId="26902"/>
    <cellStyle name="Comma 3 7 2 4 5" xfId="26903"/>
    <cellStyle name="Comma 3 7 2 4 6" xfId="26904"/>
    <cellStyle name="Comma 3 7 2 4 7" xfId="42774"/>
    <cellStyle name="Comma 3 7 2 5" xfId="26905"/>
    <cellStyle name="Comma 3 7 2 5 2" xfId="26906"/>
    <cellStyle name="Comma 3 7 2 5 2 2" xfId="26907"/>
    <cellStyle name="Comma 3 7 2 5 3" xfId="26908"/>
    <cellStyle name="Comma 3 7 2 5 4" xfId="26909"/>
    <cellStyle name="Comma 3 7 2 5 5" xfId="26910"/>
    <cellStyle name="Comma 3 7 2 5 6" xfId="42775"/>
    <cellStyle name="Comma 3 7 2 6" xfId="26911"/>
    <cellStyle name="Comma 3 7 2 6 2" xfId="26912"/>
    <cellStyle name="Comma 3 7 2 6 2 2" xfId="26913"/>
    <cellStyle name="Comma 3 7 2 6 3" xfId="26914"/>
    <cellStyle name="Comma 3 7 2 6 4" xfId="26915"/>
    <cellStyle name="Comma 3 7 2 6 5" xfId="26916"/>
    <cellStyle name="Comma 3 7 2 6 6" xfId="42776"/>
    <cellStyle name="Comma 3 7 2 7" xfId="26917"/>
    <cellStyle name="Comma 3 7 2 7 2" xfId="26918"/>
    <cellStyle name="Comma 3 7 2 7 2 2" xfId="26919"/>
    <cellStyle name="Comma 3 7 2 7 3" xfId="26920"/>
    <cellStyle name="Comma 3 7 2 7 4" xfId="26921"/>
    <cellStyle name="Comma 3 7 2 7 5" xfId="26922"/>
    <cellStyle name="Comma 3 7 2 7 6" xfId="42777"/>
    <cellStyle name="Comma 3 7 2 8" xfId="26923"/>
    <cellStyle name="Comma 3 7 2 8 2" xfId="26924"/>
    <cellStyle name="Comma 3 7 2 9" xfId="26925"/>
    <cellStyle name="Comma 3 7 2 9 2" xfId="26926"/>
    <cellStyle name="Comma 3 7 3" xfId="26927"/>
    <cellStyle name="Comma 3 7 3 10" xfId="26928"/>
    <cellStyle name="Comma 3 7 3 11" xfId="26929"/>
    <cellStyle name="Comma 3 7 3 12" xfId="26930"/>
    <cellStyle name="Comma 3 7 3 2" xfId="26931"/>
    <cellStyle name="Comma 3 7 3 2 2" xfId="26932"/>
    <cellStyle name="Comma 3 7 3 2 2 2" xfId="26933"/>
    <cellStyle name="Comma 3 7 3 2 2 2 2" xfId="26934"/>
    <cellStyle name="Comma 3 7 3 2 2 3" xfId="26935"/>
    <cellStyle name="Comma 3 7 3 2 2 4" xfId="26936"/>
    <cellStyle name="Comma 3 7 3 2 2 5" xfId="26937"/>
    <cellStyle name="Comma 3 7 3 2 2 6" xfId="42778"/>
    <cellStyle name="Comma 3 7 3 2 3" xfId="26938"/>
    <cellStyle name="Comma 3 7 3 2 3 2" xfId="26939"/>
    <cellStyle name="Comma 3 7 3 2 4" xfId="26940"/>
    <cellStyle name="Comma 3 7 3 2 5" xfId="26941"/>
    <cellStyle name="Comma 3 7 3 2 6" xfId="26942"/>
    <cellStyle name="Comma 3 7 3 2 7" xfId="42779"/>
    <cellStyle name="Comma 3 7 3 3" xfId="26943"/>
    <cellStyle name="Comma 3 7 3 3 2" xfId="26944"/>
    <cellStyle name="Comma 3 7 3 3 2 2" xfId="26945"/>
    <cellStyle name="Comma 3 7 3 3 2 2 2" xfId="26946"/>
    <cellStyle name="Comma 3 7 3 3 2 3" xfId="26947"/>
    <cellStyle name="Comma 3 7 3 3 2 4" xfId="26948"/>
    <cellStyle name="Comma 3 7 3 3 2 5" xfId="26949"/>
    <cellStyle name="Comma 3 7 3 3 2 6" xfId="42780"/>
    <cellStyle name="Comma 3 7 3 3 3" xfId="26950"/>
    <cellStyle name="Comma 3 7 3 3 3 2" xfId="26951"/>
    <cellStyle name="Comma 3 7 3 3 4" xfId="26952"/>
    <cellStyle name="Comma 3 7 3 3 5" xfId="26953"/>
    <cellStyle name="Comma 3 7 3 3 6" xfId="26954"/>
    <cellStyle name="Comma 3 7 3 3 7" xfId="42781"/>
    <cellStyle name="Comma 3 7 3 4" xfId="26955"/>
    <cellStyle name="Comma 3 7 3 4 2" xfId="26956"/>
    <cellStyle name="Comma 3 7 3 4 2 2" xfId="26957"/>
    <cellStyle name="Comma 3 7 3 4 3" xfId="26958"/>
    <cellStyle name="Comma 3 7 3 4 4" xfId="26959"/>
    <cellStyle name="Comma 3 7 3 4 5" xfId="26960"/>
    <cellStyle name="Comma 3 7 3 4 6" xfId="42782"/>
    <cellStyle name="Comma 3 7 3 5" xfId="26961"/>
    <cellStyle name="Comma 3 7 3 5 2" xfId="26962"/>
    <cellStyle name="Comma 3 7 3 5 2 2" xfId="26963"/>
    <cellStyle name="Comma 3 7 3 5 3" xfId="26964"/>
    <cellStyle name="Comma 3 7 3 5 4" xfId="26965"/>
    <cellStyle name="Comma 3 7 3 5 5" xfId="26966"/>
    <cellStyle name="Comma 3 7 3 5 6" xfId="42783"/>
    <cellStyle name="Comma 3 7 3 6" xfId="26967"/>
    <cellStyle name="Comma 3 7 3 6 2" xfId="26968"/>
    <cellStyle name="Comma 3 7 3 6 2 2" xfId="26969"/>
    <cellStyle name="Comma 3 7 3 6 3" xfId="26970"/>
    <cellStyle name="Comma 3 7 3 6 4" xfId="26971"/>
    <cellStyle name="Comma 3 7 3 6 5" xfId="26972"/>
    <cellStyle name="Comma 3 7 3 6 6" xfId="42784"/>
    <cellStyle name="Comma 3 7 3 7" xfId="26973"/>
    <cellStyle name="Comma 3 7 3 7 2" xfId="26974"/>
    <cellStyle name="Comma 3 7 3 8" xfId="26975"/>
    <cellStyle name="Comma 3 7 3 8 2" xfId="26976"/>
    <cellStyle name="Comma 3 7 3 9" xfId="26977"/>
    <cellStyle name="Comma 3 7 4" xfId="26978"/>
    <cellStyle name="Comma 3 7 4 2" xfId="26979"/>
    <cellStyle name="Comma 3 7 4 2 2" xfId="26980"/>
    <cellStyle name="Comma 3 7 4 2 2 2" xfId="26981"/>
    <cellStyle name="Comma 3 7 4 2 3" xfId="26982"/>
    <cellStyle name="Comma 3 7 4 2 4" xfId="26983"/>
    <cellStyle name="Comma 3 7 4 2 5" xfId="26984"/>
    <cellStyle name="Comma 3 7 4 2 6" xfId="42785"/>
    <cellStyle name="Comma 3 7 4 3" xfId="26985"/>
    <cellStyle name="Comma 3 7 4 3 2" xfId="26986"/>
    <cellStyle name="Comma 3 7 4 4" xfId="26987"/>
    <cellStyle name="Comma 3 7 4 5" xfId="26988"/>
    <cellStyle name="Comma 3 7 4 6" xfId="26989"/>
    <cellStyle name="Comma 3 7 4 7" xfId="42786"/>
    <cellStyle name="Comma 3 7 5" xfId="26990"/>
    <cellStyle name="Comma 3 7 5 2" xfId="26991"/>
    <cellStyle name="Comma 3 7 5 2 2" xfId="26992"/>
    <cellStyle name="Comma 3 7 5 2 2 2" xfId="26993"/>
    <cellStyle name="Comma 3 7 5 2 3" xfId="26994"/>
    <cellStyle name="Comma 3 7 5 2 4" xfId="26995"/>
    <cellStyle name="Comma 3 7 5 2 5" xfId="26996"/>
    <cellStyle name="Comma 3 7 5 2 6" xfId="42787"/>
    <cellStyle name="Comma 3 7 5 3" xfId="26997"/>
    <cellStyle name="Comma 3 7 5 3 2" xfId="26998"/>
    <cellStyle name="Comma 3 7 5 4" xfId="26999"/>
    <cellStyle name="Comma 3 7 5 5" xfId="27000"/>
    <cellStyle name="Comma 3 7 5 6" xfId="27001"/>
    <cellStyle name="Comma 3 7 5 7" xfId="42788"/>
    <cellStyle name="Comma 3 7 6" xfId="27002"/>
    <cellStyle name="Comma 3 7 6 2" xfId="27003"/>
    <cellStyle name="Comma 3 7 6 2 2" xfId="27004"/>
    <cellStyle name="Comma 3 7 6 3" xfId="27005"/>
    <cellStyle name="Comma 3 7 6 4" xfId="27006"/>
    <cellStyle name="Comma 3 7 6 5" xfId="27007"/>
    <cellStyle name="Comma 3 7 6 6" xfId="42789"/>
    <cellStyle name="Comma 3 7 7" xfId="27008"/>
    <cellStyle name="Comma 3 7 7 2" xfId="27009"/>
    <cellStyle name="Comma 3 7 7 2 2" xfId="27010"/>
    <cellStyle name="Comma 3 7 7 3" xfId="27011"/>
    <cellStyle name="Comma 3 7 7 4" xfId="27012"/>
    <cellStyle name="Comma 3 7 7 5" xfId="27013"/>
    <cellStyle name="Comma 3 7 7 6" xfId="42790"/>
    <cellStyle name="Comma 3 7 8" xfId="27014"/>
    <cellStyle name="Comma 3 7 8 2" xfId="27015"/>
    <cellStyle name="Comma 3 7 8 2 2" xfId="27016"/>
    <cellStyle name="Comma 3 7 8 3" xfId="27017"/>
    <cellStyle name="Comma 3 7 8 4" xfId="27018"/>
    <cellStyle name="Comma 3 7 8 5" xfId="27019"/>
    <cellStyle name="Comma 3 7 8 6" xfId="42791"/>
    <cellStyle name="Comma 3 7 9" xfId="27020"/>
    <cellStyle name="Comma 3 7 9 2" xfId="27021"/>
    <cellStyle name="Comma 3 8" xfId="27022"/>
    <cellStyle name="Comma 3 8 10" xfId="27023"/>
    <cellStyle name="Comma 3 8 10 2" xfId="27024"/>
    <cellStyle name="Comma 3 8 11" xfId="27025"/>
    <cellStyle name="Comma 3 8 12" xfId="27026"/>
    <cellStyle name="Comma 3 8 13" xfId="27027"/>
    <cellStyle name="Comma 3 8 14" xfId="27028"/>
    <cellStyle name="Comma 3 8 2" xfId="27029"/>
    <cellStyle name="Comma 3 8 2 10" xfId="27030"/>
    <cellStyle name="Comma 3 8 2 2" xfId="27031"/>
    <cellStyle name="Comma 3 8 2 2 2" xfId="27032"/>
    <cellStyle name="Comma 3 8 2 2 2 2" xfId="27033"/>
    <cellStyle name="Comma 3 8 2 2 2 2 2" xfId="27034"/>
    <cellStyle name="Comma 3 8 2 2 2 2 2 2" xfId="27035"/>
    <cellStyle name="Comma 3 8 2 2 2 2 3" xfId="27036"/>
    <cellStyle name="Comma 3 8 2 2 2 2 4" xfId="27037"/>
    <cellStyle name="Comma 3 8 2 2 2 2 5" xfId="27038"/>
    <cellStyle name="Comma 3 8 2 2 2 2 6" xfId="42792"/>
    <cellStyle name="Comma 3 8 2 2 2 3" xfId="27039"/>
    <cellStyle name="Comma 3 8 2 2 2 3 2" xfId="27040"/>
    <cellStyle name="Comma 3 8 2 2 2 4" xfId="27041"/>
    <cellStyle name="Comma 3 8 2 2 2 5" xfId="27042"/>
    <cellStyle name="Comma 3 8 2 2 2 6" xfId="27043"/>
    <cellStyle name="Comma 3 8 2 2 2 7" xfId="42793"/>
    <cellStyle name="Comma 3 8 2 2 3" xfId="27044"/>
    <cellStyle name="Comma 3 8 2 2 3 2" xfId="27045"/>
    <cellStyle name="Comma 3 8 2 2 3 2 2" xfId="27046"/>
    <cellStyle name="Comma 3 8 2 2 3 3" xfId="27047"/>
    <cellStyle name="Comma 3 8 2 2 3 4" xfId="27048"/>
    <cellStyle name="Comma 3 8 2 2 3 5" xfId="27049"/>
    <cellStyle name="Comma 3 8 2 2 3 6" xfId="42794"/>
    <cellStyle name="Comma 3 8 2 2 4" xfId="27050"/>
    <cellStyle name="Comma 3 8 2 2 4 2" xfId="27051"/>
    <cellStyle name="Comma 3 8 2 2 5" xfId="27052"/>
    <cellStyle name="Comma 3 8 2 2 6" xfId="27053"/>
    <cellStyle name="Comma 3 8 2 2 7" xfId="27054"/>
    <cellStyle name="Comma 3 8 2 2 8" xfId="42795"/>
    <cellStyle name="Comma 3 8 2 3" xfId="27055"/>
    <cellStyle name="Comma 3 8 2 3 2" xfId="27056"/>
    <cellStyle name="Comma 3 8 2 3 2 2" xfId="27057"/>
    <cellStyle name="Comma 3 8 2 3 2 2 2" xfId="27058"/>
    <cellStyle name="Comma 3 8 2 3 2 2 2 2" xfId="27059"/>
    <cellStyle name="Comma 3 8 2 3 2 2 3" xfId="27060"/>
    <cellStyle name="Comma 3 8 2 3 2 2 4" xfId="27061"/>
    <cellStyle name="Comma 3 8 2 3 2 2 5" xfId="27062"/>
    <cellStyle name="Comma 3 8 2 3 2 2 6" xfId="42796"/>
    <cellStyle name="Comma 3 8 2 3 2 3" xfId="27063"/>
    <cellStyle name="Comma 3 8 2 3 2 3 2" xfId="27064"/>
    <cellStyle name="Comma 3 8 2 3 2 3 3" xfId="27065"/>
    <cellStyle name="Comma 3 8 2 3 2 4" xfId="27066"/>
    <cellStyle name="Comma 3 8 2 3 2 5" xfId="27067"/>
    <cellStyle name="Comma 3 8 2 3 2 6" xfId="27068"/>
    <cellStyle name="Comma 3 8 2 3 2 7" xfId="42797"/>
    <cellStyle name="Comma 3 8 2 3 3" xfId="27069"/>
    <cellStyle name="Comma 3 8 2 3 3 2" xfId="27070"/>
    <cellStyle name="Comma 3 8 2 3 3 2 2" xfId="27071"/>
    <cellStyle name="Comma 3 8 2 3 3 3" xfId="27072"/>
    <cellStyle name="Comma 3 8 2 3 3 4" xfId="27073"/>
    <cellStyle name="Comma 3 8 2 3 3 5" xfId="27074"/>
    <cellStyle name="Comma 3 8 2 3 3 6" xfId="42798"/>
    <cellStyle name="Comma 3 8 2 3 4" xfId="27075"/>
    <cellStyle name="Comma 3 8 2 3 4 2" xfId="27076"/>
    <cellStyle name="Comma 3 8 2 3 4 3" xfId="27077"/>
    <cellStyle name="Comma 3 8 2 3 5" xfId="27078"/>
    <cellStyle name="Comma 3 8 2 3 6" xfId="27079"/>
    <cellStyle name="Comma 3 8 2 3 7" xfId="27080"/>
    <cellStyle name="Comma 3 8 2 3 8" xfId="42799"/>
    <cellStyle name="Comma 3 8 2 4" xfId="27081"/>
    <cellStyle name="Comma 3 8 2 4 2" xfId="27082"/>
    <cellStyle name="Comma 3 8 2 4 2 2" xfId="27083"/>
    <cellStyle name="Comma 3 8 2 4 2 2 2" xfId="27084"/>
    <cellStyle name="Comma 3 8 2 4 2 3" xfId="27085"/>
    <cellStyle name="Comma 3 8 2 4 2 4" xfId="27086"/>
    <cellStyle name="Comma 3 8 2 4 2 5" xfId="27087"/>
    <cellStyle name="Comma 3 8 2 4 2 6" xfId="42800"/>
    <cellStyle name="Comma 3 8 2 4 3" xfId="27088"/>
    <cellStyle name="Comma 3 8 2 4 3 2" xfId="27089"/>
    <cellStyle name="Comma 3 8 2 4 3 3" xfId="27090"/>
    <cellStyle name="Comma 3 8 2 4 4" xfId="27091"/>
    <cellStyle name="Comma 3 8 2 4 5" xfId="27092"/>
    <cellStyle name="Comma 3 8 2 4 6" xfId="27093"/>
    <cellStyle name="Comma 3 8 2 4 7" xfId="42801"/>
    <cellStyle name="Comma 3 8 2 5" xfId="27094"/>
    <cellStyle name="Comma 3 8 2 5 2" xfId="27095"/>
    <cellStyle name="Comma 3 8 2 5 3" xfId="27096"/>
    <cellStyle name="Comma 3 8 2 6" xfId="27097"/>
    <cellStyle name="Comma 3 8 2 6 2" xfId="27098"/>
    <cellStyle name="Comma 3 8 2 7" xfId="27099"/>
    <cellStyle name="Comma 3 8 2 8" xfId="27100"/>
    <cellStyle name="Comma 3 8 2 9" xfId="27101"/>
    <cellStyle name="Comma 3 8 3" xfId="27102"/>
    <cellStyle name="Comma 3 8 3 2" xfId="27103"/>
    <cellStyle name="Comma 3 8 3 2 2" xfId="27104"/>
    <cellStyle name="Comma 3 8 3 2 2 2" xfId="27105"/>
    <cellStyle name="Comma 3 8 3 2 2 2 2" xfId="27106"/>
    <cellStyle name="Comma 3 8 3 2 2 3" xfId="27107"/>
    <cellStyle name="Comma 3 8 3 2 2 4" xfId="27108"/>
    <cellStyle name="Comma 3 8 3 2 2 5" xfId="27109"/>
    <cellStyle name="Comma 3 8 3 2 2 6" xfId="42802"/>
    <cellStyle name="Comma 3 8 3 2 3" xfId="27110"/>
    <cellStyle name="Comma 3 8 3 2 3 2" xfId="27111"/>
    <cellStyle name="Comma 3 8 3 2 4" xfId="27112"/>
    <cellStyle name="Comma 3 8 3 2 5" xfId="27113"/>
    <cellStyle name="Comma 3 8 3 2 6" xfId="27114"/>
    <cellStyle name="Comma 3 8 3 2 7" xfId="42803"/>
    <cellStyle name="Comma 3 8 3 3" xfId="27115"/>
    <cellStyle name="Comma 3 8 3 3 2" xfId="27116"/>
    <cellStyle name="Comma 3 8 3 3 2 2" xfId="27117"/>
    <cellStyle name="Comma 3 8 3 3 3" xfId="27118"/>
    <cellStyle name="Comma 3 8 3 3 4" xfId="27119"/>
    <cellStyle name="Comma 3 8 3 3 5" xfId="27120"/>
    <cellStyle name="Comma 3 8 3 3 6" xfId="42804"/>
    <cellStyle name="Comma 3 8 3 4" xfId="27121"/>
    <cellStyle name="Comma 3 8 3 4 2" xfId="27122"/>
    <cellStyle name="Comma 3 8 3 5" xfId="27123"/>
    <cellStyle name="Comma 3 8 3 5 2" xfId="27124"/>
    <cellStyle name="Comma 3 8 3 6" xfId="27125"/>
    <cellStyle name="Comma 3 8 3 7" xfId="27126"/>
    <cellStyle name="Comma 3 8 3 8" xfId="27127"/>
    <cellStyle name="Comma 3 8 3 9" xfId="27128"/>
    <cellStyle name="Comma 3 8 4" xfId="27129"/>
    <cellStyle name="Comma 3 8 4 2" xfId="27130"/>
    <cellStyle name="Comma 3 8 4 2 2" xfId="27131"/>
    <cellStyle name="Comma 3 8 4 2 2 2" xfId="27132"/>
    <cellStyle name="Comma 3 8 4 2 2 2 2" xfId="27133"/>
    <cellStyle name="Comma 3 8 4 2 2 3" xfId="27134"/>
    <cellStyle name="Comma 3 8 4 2 2 4" xfId="27135"/>
    <cellStyle name="Comma 3 8 4 2 2 5" xfId="27136"/>
    <cellStyle name="Comma 3 8 4 2 2 6" xfId="42805"/>
    <cellStyle name="Comma 3 8 4 2 3" xfId="27137"/>
    <cellStyle name="Comma 3 8 4 2 3 2" xfId="27138"/>
    <cellStyle name="Comma 3 8 4 2 3 3" xfId="27139"/>
    <cellStyle name="Comma 3 8 4 2 4" xfId="27140"/>
    <cellStyle name="Comma 3 8 4 2 5" xfId="27141"/>
    <cellStyle name="Comma 3 8 4 2 6" xfId="27142"/>
    <cellStyle name="Comma 3 8 4 2 7" xfId="42806"/>
    <cellStyle name="Comma 3 8 4 3" xfId="27143"/>
    <cellStyle name="Comma 3 8 4 3 2" xfId="27144"/>
    <cellStyle name="Comma 3 8 4 3 2 2" xfId="27145"/>
    <cellStyle name="Comma 3 8 4 3 3" xfId="27146"/>
    <cellStyle name="Comma 3 8 4 3 4" xfId="27147"/>
    <cellStyle name="Comma 3 8 4 3 5" xfId="27148"/>
    <cellStyle name="Comma 3 8 4 3 6" xfId="42807"/>
    <cellStyle name="Comma 3 8 4 4" xfId="27149"/>
    <cellStyle name="Comma 3 8 4 4 2" xfId="27150"/>
    <cellStyle name="Comma 3 8 4 4 3" xfId="27151"/>
    <cellStyle name="Comma 3 8 4 5" xfId="27152"/>
    <cellStyle name="Comma 3 8 4 6" xfId="27153"/>
    <cellStyle name="Comma 3 8 4 7" xfId="27154"/>
    <cellStyle name="Comma 3 8 4 8" xfId="42808"/>
    <cellStyle name="Comma 3 8 5" xfId="27155"/>
    <cellStyle name="Comma 3 8 5 2" xfId="27156"/>
    <cellStyle name="Comma 3 8 5 2 2" xfId="27157"/>
    <cellStyle name="Comma 3 8 5 2 2 2" xfId="27158"/>
    <cellStyle name="Comma 3 8 5 2 3" xfId="27159"/>
    <cellStyle name="Comma 3 8 5 2 4" xfId="27160"/>
    <cellStyle name="Comma 3 8 5 2 5" xfId="27161"/>
    <cellStyle name="Comma 3 8 5 2 6" xfId="42809"/>
    <cellStyle name="Comma 3 8 5 3" xfId="27162"/>
    <cellStyle name="Comma 3 8 5 3 2" xfId="27163"/>
    <cellStyle name="Comma 3 8 5 4" xfId="27164"/>
    <cellStyle name="Comma 3 8 5 5" xfId="27165"/>
    <cellStyle name="Comma 3 8 5 6" xfId="27166"/>
    <cellStyle name="Comma 3 8 5 7" xfId="42810"/>
    <cellStyle name="Comma 3 8 6" xfId="27167"/>
    <cellStyle name="Comma 3 8 6 2" xfId="27168"/>
    <cellStyle name="Comma 3 8 6 2 2" xfId="27169"/>
    <cellStyle name="Comma 3 8 6 3" xfId="27170"/>
    <cellStyle name="Comma 3 8 6 4" xfId="27171"/>
    <cellStyle name="Comma 3 8 6 5" xfId="27172"/>
    <cellStyle name="Comma 3 8 6 6" xfId="42811"/>
    <cellStyle name="Comma 3 8 7" xfId="27173"/>
    <cellStyle name="Comma 3 8 7 2" xfId="27174"/>
    <cellStyle name="Comma 3 8 7 2 2" xfId="27175"/>
    <cellStyle name="Comma 3 8 7 2 2 2" xfId="27176"/>
    <cellStyle name="Comma 3 8 7 2 3" xfId="27177"/>
    <cellStyle name="Comma 3 8 7 2 4" xfId="27178"/>
    <cellStyle name="Comma 3 8 7 2 5" xfId="27179"/>
    <cellStyle name="Comma 3 8 7 2 6" xfId="42812"/>
    <cellStyle name="Comma 3 8 7 3" xfId="27180"/>
    <cellStyle name="Comma 3 8 7 3 2" xfId="27181"/>
    <cellStyle name="Comma 3 8 7 3 3" xfId="27182"/>
    <cellStyle name="Comma 3 8 7 4" xfId="27183"/>
    <cellStyle name="Comma 3 8 7 5" xfId="27184"/>
    <cellStyle name="Comma 3 8 7 6" xfId="27185"/>
    <cellStyle name="Comma 3 8 7 7" xfId="42813"/>
    <cellStyle name="Comma 3 8 8" xfId="27186"/>
    <cellStyle name="Comma 3 8 8 2" xfId="27187"/>
    <cellStyle name="Comma 3 8 8 2 2" xfId="27188"/>
    <cellStyle name="Comma 3 8 8 3" xfId="27189"/>
    <cellStyle name="Comma 3 8 8 4" xfId="27190"/>
    <cellStyle name="Comma 3 8 8 5" xfId="27191"/>
    <cellStyle name="Comma 3 8 8 6" xfId="42814"/>
    <cellStyle name="Comma 3 8 9" xfId="27192"/>
    <cellStyle name="Comma 3 8 9 2" xfId="27193"/>
    <cellStyle name="Comma 3 8 9 3" xfId="27194"/>
    <cellStyle name="Comma 3 9" xfId="27195"/>
    <cellStyle name="Comma 3 9 10" xfId="27196"/>
    <cellStyle name="Comma 3 9 2" xfId="27197"/>
    <cellStyle name="Comma 3 9 2 2" xfId="27198"/>
    <cellStyle name="Comma 3 9 2 2 2" xfId="27199"/>
    <cellStyle name="Comma 3 9 2 2 2 2" xfId="27200"/>
    <cellStyle name="Comma 3 9 2 2 2 2 2" xfId="27201"/>
    <cellStyle name="Comma 3 9 2 2 2 3" xfId="27202"/>
    <cellStyle name="Comma 3 9 2 2 2 4" xfId="27203"/>
    <cellStyle name="Comma 3 9 2 2 2 5" xfId="27204"/>
    <cellStyle name="Comma 3 9 2 2 2 6" xfId="42815"/>
    <cellStyle name="Comma 3 9 2 2 3" xfId="27205"/>
    <cellStyle name="Comma 3 9 2 2 3 2" xfId="27206"/>
    <cellStyle name="Comma 3 9 2 2 4" xfId="27207"/>
    <cellStyle name="Comma 3 9 2 2 5" xfId="27208"/>
    <cellStyle name="Comma 3 9 2 2 6" xfId="27209"/>
    <cellStyle name="Comma 3 9 2 2 7" xfId="42816"/>
    <cellStyle name="Comma 3 9 2 3" xfId="27210"/>
    <cellStyle name="Comma 3 9 2 3 2" xfId="27211"/>
    <cellStyle name="Comma 3 9 2 3 2 2" xfId="27212"/>
    <cellStyle name="Comma 3 9 2 3 3" xfId="27213"/>
    <cellStyle name="Comma 3 9 2 3 4" xfId="27214"/>
    <cellStyle name="Comma 3 9 2 3 5" xfId="27215"/>
    <cellStyle name="Comma 3 9 2 3 6" xfId="42817"/>
    <cellStyle name="Comma 3 9 2 4" xfId="27216"/>
    <cellStyle name="Comma 3 9 2 4 2" xfId="27217"/>
    <cellStyle name="Comma 3 9 2 5" xfId="27218"/>
    <cellStyle name="Comma 3 9 2 6" xfId="27219"/>
    <cellStyle name="Comma 3 9 2 7" xfId="27220"/>
    <cellStyle name="Comma 3 9 2 8" xfId="42818"/>
    <cellStyle name="Comma 3 9 3" xfId="27221"/>
    <cellStyle name="Comma 3 9 3 2" xfId="27222"/>
    <cellStyle name="Comma 3 9 3 2 2" xfId="27223"/>
    <cellStyle name="Comma 3 9 3 2 2 2" xfId="27224"/>
    <cellStyle name="Comma 3 9 3 2 3" xfId="27225"/>
    <cellStyle name="Comma 3 9 3 2 4" xfId="27226"/>
    <cellStyle name="Comma 3 9 3 2 5" xfId="27227"/>
    <cellStyle name="Comma 3 9 3 2 6" xfId="42819"/>
    <cellStyle name="Comma 3 9 3 3" xfId="27228"/>
    <cellStyle name="Comma 3 9 3 3 2" xfId="27229"/>
    <cellStyle name="Comma 3 9 3 4" xfId="27230"/>
    <cellStyle name="Comma 3 9 3 5" xfId="27231"/>
    <cellStyle name="Comma 3 9 3 6" xfId="27232"/>
    <cellStyle name="Comma 3 9 3 7" xfId="42820"/>
    <cellStyle name="Comma 3 9 4" xfId="27233"/>
    <cellStyle name="Comma 3 9 4 2" xfId="27234"/>
    <cellStyle name="Comma 3 9 4 2 2" xfId="27235"/>
    <cellStyle name="Comma 3 9 4 3" xfId="27236"/>
    <cellStyle name="Comma 3 9 4 4" xfId="27237"/>
    <cellStyle name="Comma 3 9 4 5" xfId="27238"/>
    <cellStyle name="Comma 3 9 4 6" xfId="42821"/>
    <cellStyle name="Comma 3 9 5" xfId="27239"/>
    <cellStyle name="Comma 3 9 5 2" xfId="27240"/>
    <cellStyle name="Comma 3 9 6" xfId="27241"/>
    <cellStyle name="Comma 3 9 6 2" xfId="27242"/>
    <cellStyle name="Comma 3 9 7" xfId="27243"/>
    <cellStyle name="Comma 3 9 8" xfId="27244"/>
    <cellStyle name="Comma 3 9 9" xfId="27245"/>
    <cellStyle name="Comma 4" xfId="27246"/>
    <cellStyle name="Comma 4 10" xfId="27247"/>
    <cellStyle name="Comma 4 10 2" xfId="27248"/>
    <cellStyle name="Comma 4 10 2 2" xfId="27249"/>
    <cellStyle name="Comma 4 10 2 2 2" xfId="27250"/>
    <cellStyle name="Comma 4 10 2 3" xfId="27251"/>
    <cellStyle name="Comma 4 10 2 4" xfId="27252"/>
    <cellStyle name="Comma 4 10 2 5" xfId="27253"/>
    <cellStyle name="Comma 4 10 2 6" xfId="42822"/>
    <cellStyle name="Comma 4 10 3" xfId="27254"/>
    <cellStyle name="Comma 4 10 3 2" xfId="27255"/>
    <cellStyle name="Comma 4 10 4" xfId="27256"/>
    <cellStyle name="Comma 4 10 5" xfId="27257"/>
    <cellStyle name="Comma 4 10 6" xfId="27258"/>
    <cellStyle name="Comma 4 10 7" xfId="42823"/>
    <cellStyle name="Comma 4 11" xfId="27259"/>
    <cellStyle name="Comma 4 11 2" xfId="27260"/>
    <cellStyle name="Comma 4 11 2 2" xfId="27261"/>
    <cellStyle name="Comma 4 11 2 2 2" xfId="27262"/>
    <cellStyle name="Comma 4 11 2 3" xfId="27263"/>
    <cellStyle name="Comma 4 11 2 4" xfId="27264"/>
    <cellStyle name="Comma 4 11 2 5" xfId="27265"/>
    <cellStyle name="Comma 4 11 2 6" xfId="42824"/>
    <cellStyle name="Comma 4 11 2 7" xfId="42825"/>
    <cellStyle name="Comma 4 11 3" xfId="27266"/>
    <cellStyle name="Comma 4 11 3 2" xfId="27267"/>
    <cellStyle name="Comma 4 11 4" xfId="27268"/>
    <cellStyle name="Comma 4 11 5" xfId="27269"/>
    <cellStyle name="Comma 4 11 6" xfId="27270"/>
    <cellStyle name="Comma 4 11 7" xfId="42826"/>
    <cellStyle name="Comma 4 11 8" xfId="42827"/>
    <cellStyle name="Comma 4 12" xfId="27271"/>
    <cellStyle name="Comma 4 12 2" xfId="27272"/>
    <cellStyle name="Comma 4 12 2 2" xfId="27273"/>
    <cellStyle name="Comma 4 12 3" xfId="27274"/>
    <cellStyle name="Comma 4 12 4" xfId="27275"/>
    <cellStyle name="Comma 4 12 5" xfId="27276"/>
    <cellStyle name="Comma 4 12 6" xfId="42828"/>
    <cellStyle name="Comma 4 12 7" xfId="42829"/>
    <cellStyle name="Comma 4 13" xfId="27277"/>
    <cellStyle name="Comma 4 13 2" xfId="27278"/>
    <cellStyle name="Comma 4 13 2 2" xfId="27279"/>
    <cellStyle name="Comma 4 13 3" xfId="27280"/>
    <cellStyle name="Comma 4 13 4" xfId="27281"/>
    <cellStyle name="Comma 4 13 5" xfId="27282"/>
    <cellStyle name="Comma 4 13 6" xfId="42830"/>
    <cellStyle name="Comma 4 14" xfId="27283"/>
    <cellStyle name="Comma 4 14 2" xfId="27284"/>
    <cellStyle name="Comma 4 14 2 2" xfId="27285"/>
    <cellStyle name="Comma 4 14 3" xfId="27286"/>
    <cellStyle name="Comma 4 14 4" xfId="27287"/>
    <cellStyle name="Comma 4 14 5" xfId="27288"/>
    <cellStyle name="Comma 4 14 6" xfId="42831"/>
    <cellStyle name="Comma 4 14 7" xfId="42832"/>
    <cellStyle name="Comma 4 15" xfId="27289"/>
    <cellStyle name="Comma 4 15 2" xfId="27290"/>
    <cellStyle name="Comma 4 16" xfId="27291"/>
    <cellStyle name="Comma 4 16 2" xfId="27292"/>
    <cellStyle name="Comma 4 17" xfId="27293"/>
    <cellStyle name="Comma 4 18" xfId="27294"/>
    <cellStyle name="Comma 4 19" xfId="27295"/>
    <cellStyle name="Comma 4 2" xfId="27296"/>
    <cellStyle name="Comma 4 2 10" xfId="27297"/>
    <cellStyle name="Comma 4 2 10 2" xfId="27298"/>
    <cellStyle name="Comma 4 2 10 2 2" xfId="27299"/>
    <cellStyle name="Comma 4 2 10 3" xfId="27300"/>
    <cellStyle name="Comma 4 2 10 4" xfId="27301"/>
    <cellStyle name="Comma 4 2 10 5" xfId="27302"/>
    <cellStyle name="Comma 4 2 10 6" xfId="42833"/>
    <cellStyle name="Comma 4 2 11" xfId="27303"/>
    <cellStyle name="Comma 4 2 11 2" xfId="27304"/>
    <cellStyle name="Comma 4 2 11 2 2" xfId="27305"/>
    <cellStyle name="Comma 4 2 11 3" xfId="27306"/>
    <cellStyle name="Comma 4 2 11 4" xfId="27307"/>
    <cellStyle name="Comma 4 2 11 5" xfId="27308"/>
    <cellStyle name="Comma 4 2 11 6" xfId="42834"/>
    <cellStyle name="Comma 4 2 12" xfId="27309"/>
    <cellStyle name="Comma 4 2 12 2" xfId="27310"/>
    <cellStyle name="Comma 4 2 12 2 2" xfId="27311"/>
    <cellStyle name="Comma 4 2 12 3" xfId="27312"/>
    <cellStyle name="Comma 4 2 12 4" xfId="27313"/>
    <cellStyle name="Comma 4 2 12 5" xfId="27314"/>
    <cellStyle name="Comma 4 2 12 6" xfId="42835"/>
    <cellStyle name="Comma 4 2 13" xfId="27315"/>
    <cellStyle name="Comma 4 2 13 2" xfId="27316"/>
    <cellStyle name="Comma 4 2 14" xfId="27317"/>
    <cellStyle name="Comma 4 2 14 2" xfId="27318"/>
    <cellStyle name="Comma 4 2 15" xfId="27319"/>
    <cellStyle name="Comma 4 2 16" xfId="27320"/>
    <cellStyle name="Comma 4 2 17" xfId="27321"/>
    <cellStyle name="Comma 4 2 18" xfId="27322"/>
    <cellStyle name="Comma 4 2 2" xfId="27323"/>
    <cellStyle name="Comma 4 2 2 10" xfId="27324"/>
    <cellStyle name="Comma 4 2 2 10 2" xfId="27325"/>
    <cellStyle name="Comma 4 2 2 10 2 2" xfId="27326"/>
    <cellStyle name="Comma 4 2 2 10 3" xfId="27327"/>
    <cellStyle name="Comma 4 2 2 10 4" xfId="27328"/>
    <cellStyle name="Comma 4 2 2 10 5" xfId="27329"/>
    <cellStyle name="Comma 4 2 2 10 6" xfId="42836"/>
    <cellStyle name="Comma 4 2 2 11" xfId="27330"/>
    <cellStyle name="Comma 4 2 2 11 2" xfId="27331"/>
    <cellStyle name="Comma 4 2 2 11 2 2" xfId="27332"/>
    <cellStyle name="Comma 4 2 2 11 3" xfId="27333"/>
    <cellStyle name="Comma 4 2 2 11 4" xfId="27334"/>
    <cellStyle name="Comma 4 2 2 11 5" xfId="27335"/>
    <cellStyle name="Comma 4 2 2 11 6" xfId="42837"/>
    <cellStyle name="Comma 4 2 2 12" xfId="27336"/>
    <cellStyle name="Comma 4 2 2 12 2" xfId="27337"/>
    <cellStyle name="Comma 4 2 2 13" xfId="27338"/>
    <cellStyle name="Comma 4 2 2 13 2" xfId="27339"/>
    <cellStyle name="Comma 4 2 2 14" xfId="27340"/>
    <cellStyle name="Comma 4 2 2 15" xfId="27341"/>
    <cellStyle name="Comma 4 2 2 16" xfId="27342"/>
    <cellStyle name="Comma 4 2 2 17" xfId="27343"/>
    <cellStyle name="Comma 4 2 2 2" xfId="27344"/>
    <cellStyle name="Comma 4 2 2 2 10" xfId="27345"/>
    <cellStyle name="Comma 4 2 2 2 11" xfId="27346"/>
    <cellStyle name="Comma 4 2 2 2 2" xfId="27347"/>
    <cellStyle name="Comma 4 2 2 2 2 10" xfId="27348"/>
    <cellStyle name="Comma 4 2 2 2 2 2" xfId="27349"/>
    <cellStyle name="Comma 4 2 2 2 2 2 2" xfId="27350"/>
    <cellStyle name="Comma 4 2 2 2 2 2 2 2" xfId="27351"/>
    <cellStyle name="Comma 4 2 2 2 2 2 2 2 2" xfId="27352"/>
    <cellStyle name="Comma 4 2 2 2 2 2 2 2 2 2" xfId="27353"/>
    <cellStyle name="Comma 4 2 2 2 2 2 2 2 3" xfId="27354"/>
    <cellStyle name="Comma 4 2 2 2 2 2 2 2 4" xfId="27355"/>
    <cellStyle name="Comma 4 2 2 2 2 2 2 2 5" xfId="27356"/>
    <cellStyle name="Comma 4 2 2 2 2 2 2 2 6" xfId="42838"/>
    <cellStyle name="Comma 4 2 2 2 2 2 2 3" xfId="27357"/>
    <cellStyle name="Comma 4 2 2 2 2 2 2 3 2" xfId="27358"/>
    <cellStyle name="Comma 4 2 2 2 2 2 2 4" xfId="27359"/>
    <cellStyle name="Comma 4 2 2 2 2 2 2 5" xfId="27360"/>
    <cellStyle name="Comma 4 2 2 2 2 2 2 6" xfId="27361"/>
    <cellStyle name="Comma 4 2 2 2 2 2 2 7" xfId="42839"/>
    <cellStyle name="Comma 4 2 2 2 2 2 3" xfId="27362"/>
    <cellStyle name="Comma 4 2 2 2 2 2 3 2" xfId="27363"/>
    <cellStyle name="Comma 4 2 2 2 2 2 3 2 2" xfId="27364"/>
    <cellStyle name="Comma 4 2 2 2 2 2 3 3" xfId="27365"/>
    <cellStyle name="Comma 4 2 2 2 2 2 3 4" xfId="27366"/>
    <cellStyle name="Comma 4 2 2 2 2 2 3 5" xfId="27367"/>
    <cellStyle name="Comma 4 2 2 2 2 2 3 6" xfId="42840"/>
    <cellStyle name="Comma 4 2 2 2 2 2 4" xfId="27368"/>
    <cellStyle name="Comma 4 2 2 2 2 2 4 2" xfId="27369"/>
    <cellStyle name="Comma 4 2 2 2 2 2 5" xfId="27370"/>
    <cellStyle name="Comma 4 2 2 2 2 2 6" xfId="27371"/>
    <cellStyle name="Comma 4 2 2 2 2 2 7" xfId="27372"/>
    <cellStyle name="Comma 4 2 2 2 2 2 8" xfId="42841"/>
    <cellStyle name="Comma 4 2 2 2 2 3" xfId="27373"/>
    <cellStyle name="Comma 4 2 2 2 2 3 2" xfId="27374"/>
    <cellStyle name="Comma 4 2 2 2 2 3 2 2" xfId="27375"/>
    <cellStyle name="Comma 4 2 2 2 2 3 2 2 2" xfId="27376"/>
    <cellStyle name="Comma 4 2 2 2 2 3 2 3" xfId="27377"/>
    <cellStyle name="Comma 4 2 2 2 2 3 2 4" xfId="27378"/>
    <cellStyle name="Comma 4 2 2 2 2 3 2 5" xfId="27379"/>
    <cellStyle name="Comma 4 2 2 2 2 3 2 6" xfId="42842"/>
    <cellStyle name="Comma 4 2 2 2 2 3 3" xfId="27380"/>
    <cellStyle name="Comma 4 2 2 2 2 3 3 2" xfId="27381"/>
    <cellStyle name="Comma 4 2 2 2 2 3 4" xfId="27382"/>
    <cellStyle name="Comma 4 2 2 2 2 3 5" xfId="27383"/>
    <cellStyle name="Comma 4 2 2 2 2 3 6" xfId="27384"/>
    <cellStyle name="Comma 4 2 2 2 2 3 7" xfId="42843"/>
    <cellStyle name="Comma 4 2 2 2 2 4" xfId="27385"/>
    <cellStyle name="Comma 4 2 2 2 2 4 2" xfId="27386"/>
    <cellStyle name="Comma 4 2 2 2 2 4 2 2" xfId="27387"/>
    <cellStyle name="Comma 4 2 2 2 2 4 3" xfId="27388"/>
    <cellStyle name="Comma 4 2 2 2 2 4 4" xfId="27389"/>
    <cellStyle name="Comma 4 2 2 2 2 4 5" xfId="27390"/>
    <cellStyle name="Comma 4 2 2 2 2 4 6" xfId="42844"/>
    <cellStyle name="Comma 4 2 2 2 2 5" xfId="27391"/>
    <cellStyle name="Comma 4 2 2 2 2 5 2" xfId="27392"/>
    <cellStyle name="Comma 4 2 2 2 2 6" xfId="27393"/>
    <cellStyle name="Comma 4 2 2 2 2 6 2" xfId="27394"/>
    <cellStyle name="Comma 4 2 2 2 2 7" xfId="27395"/>
    <cellStyle name="Comma 4 2 2 2 2 8" xfId="27396"/>
    <cellStyle name="Comma 4 2 2 2 2 9" xfId="27397"/>
    <cellStyle name="Comma 4 2 2 2 3" xfId="27398"/>
    <cellStyle name="Comma 4 2 2 2 3 2" xfId="27399"/>
    <cellStyle name="Comma 4 2 2 2 3 2 2" xfId="27400"/>
    <cellStyle name="Comma 4 2 2 2 3 2 2 2" xfId="27401"/>
    <cellStyle name="Comma 4 2 2 2 3 2 2 2 2" xfId="27402"/>
    <cellStyle name="Comma 4 2 2 2 3 2 2 3" xfId="27403"/>
    <cellStyle name="Comma 4 2 2 2 3 2 2 4" xfId="27404"/>
    <cellStyle name="Comma 4 2 2 2 3 2 2 5" xfId="27405"/>
    <cellStyle name="Comma 4 2 2 2 3 2 2 6" xfId="42845"/>
    <cellStyle name="Comma 4 2 2 2 3 2 3" xfId="27406"/>
    <cellStyle name="Comma 4 2 2 2 3 2 3 2" xfId="27407"/>
    <cellStyle name="Comma 4 2 2 2 3 2 4" xfId="27408"/>
    <cellStyle name="Comma 4 2 2 2 3 2 5" xfId="27409"/>
    <cellStyle name="Comma 4 2 2 2 3 2 6" xfId="27410"/>
    <cellStyle name="Comma 4 2 2 2 3 2 7" xfId="42846"/>
    <cellStyle name="Comma 4 2 2 2 3 3" xfId="27411"/>
    <cellStyle name="Comma 4 2 2 2 3 3 2" xfId="27412"/>
    <cellStyle name="Comma 4 2 2 2 3 3 2 2" xfId="27413"/>
    <cellStyle name="Comma 4 2 2 2 3 3 3" xfId="27414"/>
    <cellStyle name="Comma 4 2 2 2 3 3 4" xfId="27415"/>
    <cellStyle name="Comma 4 2 2 2 3 3 5" xfId="27416"/>
    <cellStyle name="Comma 4 2 2 2 3 3 6" xfId="42847"/>
    <cellStyle name="Comma 4 2 2 2 3 4" xfId="27417"/>
    <cellStyle name="Comma 4 2 2 2 3 4 2" xfId="27418"/>
    <cellStyle name="Comma 4 2 2 2 3 5" xfId="27419"/>
    <cellStyle name="Comma 4 2 2 2 3 6" xfId="27420"/>
    <cellStyle name="Comma 4 2 2 2 3 7" xfId="27421"/>
    <cellStyle name="Comma 4 2 2 2 3 8" xfId="42848"/>
    <cellStyle name="Comma 4 2 2 2 4" xfId="27422"/>
    <cellStyle name="Comma 4 2 2 2 4 2" xfId="27423"/>
    <cellStyle name="Comma 4 2 2 2 4 2 2" xfId="27424"/>
    <cellStyle name="Comma 4 2 2 2 4 2 2 2" xfId="27425"/>
    <cellStyle name="Comma 4 2 2 2 4 2 3" xfId="27426"/>
    <cellStyle name="Comma 4 2 2 2 4 2 4" xfId="27427"/>
    <cellStyle name="Comma 4 2 2 2 4 2 5" xfId="27428"/>
    <cellStyle name="Comma 4 2 2 2 4 2 6" xfId="42849"/>
    <cellStyle name="Comma 4 2 2 2 4 3" xfId="27429"/>
    <cellStyle name="Comma 4 2 2 2 4 3 2" xfId="27430"/>
    <cellStyle name="Comma 4 2 2 2 4 4" xfId="27431"/>
    <cellStyle name="Comma 4 2 2 2 4 5" xfId="27432"/>
    <cellStyle name="Comma 4 2 2 2 4 6" xfId="27433"/>
    <cellStyle name="Comma 4 2 2 2 4 7" xfId="42850"/>
    <cellStyle name="Comma 4 2 2 2 5" xfId="27434"/>
    <cellStyle name="Comma 4 2 2 2 5 2" xfId="27435"/>
    <cellStyle name="Comma 4 2 2 2 5 2 2" xfId="27436"/>
    <cellStyle name="Comma 4 2 2 2 5 3" xfId="27437"/>
    <cellStyle name="Comma 4 2 2 2 5 4" xfId="27438"/>
    <cellStyle name="Comma 4 2 2 2 5 5" xfId="27439"/>
    <cellStyle name="Comma 4 2 2 2 5 6" xfId="42851"/>
    <cellStyle name="Comma 4 2 2 2 6" xfId="27440"/>
    <cellStyle name="Comma 4 2 2 2 6 2" xfId="27441"/>
    <cellStyle name="Comma 4 2 2 2 7" xfId="27442"/>
    <cellStyle name="Comma 4 2 2 2 7 2" xfId="27443"/>
    <cellStyle name="Comma 4 2 2 2 8" xfId="27444"/>
    <cellStyle name="Comma 4 2 2 2 9" xfId="27445"/>
    <cellStyle name="Comma 4 2 2 3" xfId="27446"/>
    <cellStyle name="Comma 4 2 2 3 10" xfId="27447"/>
    <cellStyle name="Comma 4 2 2 3 2" xfId="27448"/>
    <cellStyle name="Comma 4 2 2 3 2 2" xfId="27449"/>
    <cellStyle name="Comma 4 2 2 3 2 2 2" xfId="27450"/>
    <cellStyle name="Comma 4 2 2 3 2 2 2 2" xfId="27451"/>
    <cellStyle name="Comma 4 2 2 3 2 2 2 2 2" xfId="27452"/>
    <cellStyle name="Comma 4 2 2 3 2 2 2 3" xfId="27453"/>
    <cellStyle name="Comma 4 2 2 3 2 2 2 4" xfId="27454"/>
    <cellStyle name="Comma 4 2 2 3 2 2 2 5" xfId="27455"/>
    <cellStyle name="Comma 4 2 2 3 2 2 2 6" xfId="42852"/>
    <cellStyle name="Comma 4 2 2 3 2 2 3" xfId="27456"/>
    <cellStyle name="Comma 4 2 2 3 2 2 3 2" xfId="27457"/>
    <cellStyle name="Comma 4 2 2 3 2 2 4" xfId="27458"/>
    <cellStyle name="Comma 4 2 2 3 2 2 5" xfId="27459"/>
    <cellStyle name="Comma 4 2 2 3 2 2 6" xfId="27460"/>
    <cellStyle name="Comma 4 2 2 3 2 2 7" xfId="42853"/>
    <cellStyle name="Comma 4 2 2 3 2 3" xfId="27461"/>
    <cellStyle name="Comma 4 2 2 3 2 3 2" xfId="27462"/>
    <cellStyle name="Comma 4 2 2 3 2 3 2 2" xfId="27463"/>
    <cellStyle name="Comma 4 2 2 3 2 3 3" xfId="27464"/>
    <cellStyle name="Comma 4 2 2 3 2 3 4" xfId="27465"/>
    <cellStyle name="Comma 4 2 2 3 2 3 5" xfId="27466"/>
    <cellStyle name="Comma 4 2 2 3 2 3 6" xfId="42854"/>
    <cellStyle name="Comma 4 2 2 3 2 4" xfId="27467"/>
    <cellStyle name="Comma 4 2 2 3 2 4 2" xfId="27468"/>
    <cellStyle name="Comma 4 2 2 3 2 5" xfId="27469"/>
    <cellStyle name="Comma 4 2 2 3 2 6" xfId="27470"/>
    <cellStyle name="Comma 4 2 2 3 2 7" xfId="27471"/>
    <cellStyle name="Comma 4 2 2 3 2 8" xfId="42855"/>
    <cellStyle name="Comma 4 2 2 3 3" xfId="27472"/>
    <cellStyle name="Comma 4 2 2 3 3 2" xfId="27473"/>
    <cellStyle name="Comma 4 2 2 3 3 2 2" xfId="27474"/>
    <cellStyle name="Comma 4 2 2 3 3 2 2 2" xfId="27475"/>
    <cellStyle name="Comma 4 2 2 3 3 2 3" xfId="27476"/>
    <cellStyle name="Comma 4 2 2 3 3 2 4" xfId="27477"/>
    <cellStyle name="Comma 4 2 2 3 3 2 5" xfId="27478"/>
    <cellStyle name="Comma 4 2 2 3 3 2 6" xfId="42856"/>
    <cellStyle name="Comma 4 2 2 3 3 3" xfId="27479"/>
    <cellStyle name="Comma 4 2 2 3 3 3 2" xfId="27480"/>
    <cellStyle name="Comma 4 2 2 3 3 4" xfId="27481"/>
    <cellStyle name="Comma 4 2 2 3 3 5" xfId="27482"/>
    <cellStyle name="Comma 4 2 2 3 3 6" xfId="27483"/>
    <cellStyle name="Comma 4 2 2 3 3 7" xfId="42857"/>
    <cellStyle name="Comma 4 2 2 3 4" xfId="27484"/>
    <cellStyle name="Comma 4 2 2 3 4 2" xfId="27485"/>
    <cellStyle name="Comma 4 2 2 3 4 2 2" xfId="27486"/>
    <cellStyle name="Comma 4 2 2 3 4 3" xfId="27487"/>
    <cellStyle name="Comma 4 2 2 3 4 4" xfId="27488"/>
    <cellStyle name="Comma 4 2 2 3 4 5" xfId="27489"/>
    <cellStyle name="Comma 4 2 2 3 4 6" xfId="42858"/>
    <cellStyle name="Comma 4 2 2 3 5" xfId="27490"/>
    <cellStyle name="Comma 4 2 2 3 5 2" xfId="27491"/>
    <cellStyle name="Comma 4 2 2 3 6" xfId="27492"/>
    <cellStyle name="Comma 4 2 2 3 6 2" xfId="27493"/>
    <cellStyle name="Comma 4 2 2 3 7" xfId="27494"/>
    <cellStyle name="Comma 4 2 2 3 8" xfId="27495"/>
    <cellStyle name="Comma 4 2 2 3 9" xfId="27496"/>
    <cellStyle name="Comma 4 2 2 4" xfId="27497"/>
    <cellStyle name="Comma 4 2 2 4 2" xfId="27498"/>
    <cellStyle name="Comma 4 2 2 4 2 2" xfId="27499"/>
    <cellStyle name="Comma 4 2 2 4 2 2 2" xfId="27500"/>
    <cellStyle name="Comma 4 2 2 4 2 2 2 2" xfId="27501"/>
    <cellStyle name="Comma 4 2 2 4 2 2 2 2 2" xfId="27502"/>
    <cellStyle name="Comma 4 2 2 4 2 2 2 3" xfId="27503"/>
    <cellStyle name="Comma 4 2 2 4 2 2 2 4" xfId="27504"/>
    <cellStyle name="Comma 4 2 2 4 2 2 2 5" xfId="27505"/>
    <cellStyle name="Comma 4 2 2 4 2 2 2 6" xfId="42859"/>
    <cellStyle name="Comma 4 2 2 4 2 2 3" xfId="27506"/>
    <cellStyle name="Comma 4 2 2 4 2 2 3 2" xfId="27507"/>
    <cellStyle name="Comma 4 2 2 4 2 2 4" xfId="27508"/>
    <cellStyle name="Comma 4 2 2 4 2 2 5" xfId="27509"/>
    <cellStyle name="Comma 4 2 2 4 2 2 6" xfId="27510"/>
    <cellStyle name="Comma 4 2 2 4 2 2 7" xfId="42860"/>
    <cellStyle name="Comma 4 2 2 4 2 3" xfId="27511"/>
    <cellStyle name="Comma 4 2 2 4 2 3 2" xfId="27512"/>
    <cellStyle name="Comma 4 2 2 4 2 3 2 2" xfId="27513"/>
    <cellStyle name="Comma 4 2 2 4 2 3 3" xfId="27514"/>
    <cellStyle name="Comma 4 2 2 4 2 3 4" xfId="27515"/>
    <cellStyle name="Comma 4 2 2 4 2 3 5" xfId="27516"/>
    <cellStyle name="Comma 4 2 2 4 2 3 6" xfId="42861"/>
    <cellStyle name="Comma 4 2 2 4 2 4" xfId="27517"/>
    <cellStyle name="Comma 4 2 2 4 2 4 2" xfId="27518"/>
    <cellStyle name="Comma 4 2 2 4 2 5" xfId="27519"/>
    <cellStyle name="Comma 4 2 2 4 2 6" xfId="27520"/>
    <cellStyle name="Comma 4 2 2 4 2 7" xfId="27521"/>
    <cellStyle name="Comma 4 2 2 4 2 8" xfId="42862"/>
    <cellStyle name="Comma 4 2 2 4 3" xfId="27522"/>
    <cellStyle name="Comma 4 2 2 4 3 2" xfId="27523"/>
    <cellStyle name="Comma 4 2 2 4 3 2 2" xfId="27524"/>
    <cellStyle name="Comma 4 2 2 4 3 2 2 2" xfId="27525"/>
    <cellStyle name="Comma 4 2 2 4 3 2 3" xfId="27526"/>
    <cellStyle name="Comma 4 2 2 4 3 2 4" xfId="27527"/>
    <cellStyle name="Comma 4 2 2 4 3 2 5" xfId="27528"/>
    <cellStyle name="Comma 4 2 2 4 3 2 6" xfId="42863"/>
    <cellStyle name="Comma 4 2 2 4 3 3" xfId="27529"/>
    <cellStyle name="Comma 4 2 2 4 3 3 2" xfId="27530"/>
    <cellStyle name="Comma 4 2 2 4 3 4" xfId="27531"/>
    <cellStyle name="Comma 4 2 2 4 3 5" xfId="27532"/>
    <cellStyle name="Comma 4 2 2 4 3 6" xfId="27533"/>
    <cellStyle name="Comma 4 2 2 4 3 7" xfId="42864"/>
    <cellStyle name="Comma 4 2 2 4 4" xfId="27534"/>
    <cellStyle name="Comma 4 2 2 4 4 2" xfId="27535"/>
    <cellStyle name="Comma 4 2 2 4 4 2 2" xfId="27536"/>
    <cellStyle name="Comma 4 2 2 4 4 3" xfId="27537"/>
    <cellStyle name="Comma 4 2 2 4 4 4" xfId="27538"/>
    <cellStyle name="Comma 4 2 2 4 4 5" xfId="27539"/>
    <cellStyle name="Comma 4 2 2 4 4 6" xfId="42865"/>
    <cellStyle name="Comma 4 2 2 4 5" xfId="27540"/>
    <cellStyle name="Comma 4 2 2 4 5 2" xfId="27541"/>
    <cellStyle name="Comma 4 2 2 4 6" xfId="27542"/>
    <cellStyle name="Comma 4 2 2 4 7" xfId="27543"/>
    <cellStyle name="Comma 4 2 2 4 8" xfId="27544"/>
    <cellStyle name="Comma 4 2 2 4 9" xfId="42866"/>
    <cellStyle name="Comma 4 2 2 5" xfId="27545"/>
    <cellStyle name="Comma 4 2 2 5 2" xfId="27546"/>
    <cellStyle name="Comma 4 2 2 5 2 2" xfId="27547"/>
    <cellStyle name="Comma 4 2 2 5 2 2 2" xfId="27548"/>
    <cellStyle name="Comma 4 2 2 5 2 2 2 2" xfId="27549"/>
    <cellStyle name="Comma 4 2 2 5 2 2 3" xfId="27550"/>
    <cellStyle name="Comma 4 2 2 5 2 2 4" xfId="27551"/>
    <cellStyle name="Comma 4 2 2 5 2 2 5" xfId="27552"/>
    <cellStyle name="Comma 4 2 2 5 2 2 6" xfId="42867"/>
    <cellStyle name="Comma 4 2 2 5 2 3" xfId="27553"/>
    <cellStyle name="Comma 4 2 2 5 2 3 2" xfId="27554"/>
    <cellStyle name="Comma 4 2 2 5 2 4" xfId="27555"/>
    <cellStyle name="Comma 4 2 2 5 2 5" xfId="27556"/>
    <cellStyle name="Comma 4 2 2 5 2 6" xfId="27557"/>
    <cellStyle name="Comma 4 2 2 5 2 7" xfId="42868"/>
    <cellStyle name="Comma 4 2 2 5 3" xfId="27558"/>
    <cellStyle name="Comma 4 2 2 5 3 2" xfId="27559"/>
    <cellStyle name="Comma 4 2 2 5 3 2 2" xfId="27560"/>
    <cellStyle name="Comma 4 2 2 5 3 3" xfId="27561"/>
    <cellStyle name="Comma 4 2 2 5 3 4" xfId="27562"/>
    <cellStyle name="Comma 4 2 2 5 3 5" xfId="27563"/>
    <cellStyle name="Comma 4 2 2 5 3 6" xfId="42869"/>
    <cellStyle name="Comma 4 2 2 5 4" xfId="27564"/>
    <cellStyle name="Comma 4 2 2 5 4 2" xfId="27565"/>
    <cellStyle name="Comma 4 2 2 5 5" xfId="27566"/>
    <cellStyle name="Comma 4 2 2 5 6" xfId="27567"/>
    <cellStyle name="Comma 4 2 2 5 7" xfId="27568"/>
    <cellStyle name="Comma 4 2 2 5 8" xfId="42870"/>
    <cellStyle name="Comma 4 2 2 6" xfId="27569"/>
    <cellStyle name="Comma 4 2 2 6 2" xfId="27570"/>
    <cellStyle name="Comma 4 2 2 6 2 2" xfId="27571"/>
    <cellStyle name="Comma 4 2 2 6 2 2 2" xfId="27572"/>
    <cellStyle name="Comma 4 2 2 6 2 2 2 2" xfId="27573"/>
    <cellStyle name="Comma 4 2 2 6 2 2 3" xfId="27574"/>
    <cellStyle name="Comma 4 2 2 6 2 2 4" xfId="27575"/>
    <cellStyle name="Comma 4 2 2 6 2 2 5" xfId="27576"/>
    <cellStyle name="Comma 4 2 2 6 2 2 6" xfId="42871"/>
    <cellStyle name="Comma 4 2 2 6 2 3" xfId="27577"/>
    <cellStyle name="Comma 4 2 2 6 2 3 2" xfId="27578"/>
    <cellStyle name="Comma 4 2 2 6 2 4" xfId="27579"/>
    <cellStyle name="Comma 4 2 2 6 2 5" xfId="27580"/>
    <cellStyle name="Comma 4 2 2 6 2 6" xfId="27581"/>
    <cellStyle name="Comma 4 2 2 6 2 7" xfId="42872"/>
    <cellStyle name="Comma 4 2 2 6 3" xfId="27582"/>
    <cellStyle name="Comma 4 2 2 6 3 2" xfId="27583"/>
    <cellStyle name="Comma 4 2 2 6 3 2 2" xfId="27584"/>
    <cellStyle name="Comma 4 2 2 6 3 3" xfId="27585"/>
    <cellStyle name="Comma 4 2 2 6 3 4" xfId="27586"/>
    <cellStyle name="Comma 4 2 2 6 3 5" xfId="27587"/>
    <cellStyle name="Comma 4 2 2 6 3 6" xfId="42873"/>
    <cellStyle name="Comma 4 2 2 6 4" xfId="27588"/>
    <cellStyle name="Comma 4 2 2 6 4 2" xfId="27589"/>
    <cellStyle name="Comma 4 2 2 6 5" xfId="27590"/>
    <cellStyle name="Comma 4 2 2 6 6" xfId="27591"/>
    <cellStyle name="Comma 4 2 2 6 7" xfId="27592"/>
    <cellStyle name="Comma 4 2 2 6 8" xfId="42874"/>
    <cellStyle name="Comma 4 2 2 7" xfId="27593"/>
    <cellStyle name="Comma 4 2 2 7 2" xfId="27594"/>
    <cellStyle name="Comma 4 2 2 7 2 2" xfId="27595"/>
    <cellStyle name="Comma 4 2 2 7 2 2 2" xfId="27596"/>
    <cellStyle name="Comma 4 2 2 7 2 3" xfId="27597"/>
    <cellStyle name="Comma 4 2 2 7 2 4" xfId="27598"/>
    <cellStyle name="Comma 4 2 2 7 2 5" xfId="27599"/>
    <cellStyle name="Comma 4 2 2 7 2 6" xfId="42875"/>
    <cellStyle name="Comma 4 2 2 7 3" xfId="27600"/>
    <cellStyle name="Comma 4 2 2 7 3 2" xfId="27601"/>
    <cellStyle name="Comma 4 2 2 7 4" xfId="27602"/>
    <cellStyle name="Comma 4 2 2 7 5" xfId="27603"/>
    <cellStyle name="Comma 4 2 2 7 6" xfId="27604"/>
    <cellStyle name="Comma 4 2 2 7 7" xfId="42876"/>
    <cellStyle name="Comma 4 2 2 8" xfId="27605"/>
    <cellStyle name="Comma 4 2 2 8 2" xfId="27606"/>
    <cellStyle name="Comma 4 2 2 8 2 2" xfId="27607"/>
    <cellStyle name="Comma 4 2 2 8 2 2 2" xfId="27608"/>
    <cellStyle name="Comma 4 2 2 8 2 3" xfId="27609"/>
    <cellStyle name="Comma 4 2 2 8 2 4" xfId="27610"/>
    <cellStyle name="Comma 4 2 2 8 2 5" xfId="27611"/>
    <cellStyle name="Comma 4 2 2 8 2 6" xfId="42877"/>
    <cellStyle name="Comma 4 2 2 8 3" xfId="27612"/>
    <cellStyle name="Comma 4 2 2 8 3 2" xfId="27613"/>
    <cellStyle name="Comma 4 2 2 8 4" xfId="27614"/>
    <cellStyle name="Comma 4 2 2 8 5" xfId="27615"/>
    <cellStyle name="Comma 4 2 2 8 6" xfId="27616"/>
    <cellStyle name="Comma 4 2 2 8 7" xfId="42878"/>
    <cellStyle name="Comma 4 2 2 9" xfId="27617"/>
    <cellStyle name="Comma 4 2 2 9 2" xfId="27618"/>
    <cellStyle name="Comma 4 2 2 9 2 2" xfId="27619"/>
    <cellStyle name="Comma 4 2 2 9 3" xfId="27620"/>
    <cellStyle name="Comma 4 2 2 9 4" xfId="27621"/>
    <cellStyle name="Comma 4 2 2 9 5" xfId="27622"/>
    <cellStyle name="Comma 4 2 2 9 6" xfId="42879"/>
    <cellStyle name="Comma 4 2 3" xfId="27623"/>
    <cellStyle name="Comma 4 2 3 10" xfId="27624"/>
    <cellStyle name="Comma 4 2 3 10 2" xfId="27625"/>
    <cellStyle name="Comma 4 2 3 11" xfId="27626"/>
    <cellStyle name="Comma 4 2 3 12" xfId="27627"/>
    <cellStyle name="Comma 4 2 3 13" xfId="27628"/>
    <cellStyle name="Comma 4 2 3 14" xfId="27629"/>
    <cellStyle name="Comma 4 2 3 2" xfId="27630"/>
    <cellStyle name="Comma 4 2 3 2 10" xfId="27631"/>
    <cellStyle name="Comma 4 2 3 2 2" xfId="27632"/>
    <cellStyle name="Comma 4 2 3 2 2 2" xfId="27633"/>
    <cellStyle name="Comma 4 2 3 2 2 2 2" xfId="27634"/>
    <cellStyle name="Comma 4 2 3 2 2 2 2 2" xfId="27635"/>
    <cellStyle name="Comma 4 2 3 2 2 2 2 2 2" xfId="27636"/>
    <cellStyle name="Comma 4 2 3 2 2 2 2 3" xfId="27637"/>
    <cellStyle name="Comma 4 2 3 2 2 2 2 4" xfId="27638"/>
    <cellStyle name="Comma 4 2 3 2 2 2 2 5" xfId="27639"/>
    <cellStyle name="Comma 4 2 3 2 2 2 2 6" xfId="42880"/>
    <cellStyle name="Comma 4 2 3 2 2 2 3" xfId="27640"/>
    <cellStyle name="Comma 4 2 3 2 2 2 3 2" xfId="27641"/>
    <cellStyle name="Comma 4 2 3 2 2 2 4" xfId="27642"/>
    <cellStyle name="Comma 4 2 3 2 2 2 5" xfId="27643"/>
    <cellStyle name="Comma 4 2 3 2 2 2 6" xfId="27644"/>
    <cellStyle name="Comma 4 2 3 2 2 2 7" xfId="42881"/>
    <cellStyle name="Comma 4 2 3 2 2 3" xfId="27645"/>
    <cellStyle name="Comma 4 2 3 2 2 3 2" xfId="27646"/>
    <cellStyle name="Comma 4 2 3 2 2 3 2 2" xfId="27647"/>
    <cellStyle name="Comma 4 2 3 2 2 3 3" xfId="27648"/>
    <cellStyle name="Comma 4 2 3 2 2 3 4" xfId="27649"/>
    <cellStyle name="Comma 4 2 3 2 2 3 5" xfId="27650"/>
    <cellStyle name="Comma 4 2 3 2 2 3 6" xfId="42882"/>
    <cellStyle name="Comma 4 2 3 2 2 4" xfId="27651"/>
    <cellStyle name="Comma 4 2 3 2 2 4 2" xfId="27652"/>
    <cellStyle name="Comma 4 2 3 2 2 5" xfId="27653"/>
    <cellStyle name="Comma 4 2 3 2 2 6" xfId="27654"/>
    <cellStyle name="Comma 4 2 3 2 2 7" xfId="27655"/>
    <cellStyle name="Comma 4 2 3 2 2 8" xfId="42883"/>
    <cellStyle name="Comma 4 2 3 2 3" xfId="27656"/>
    <cellStyle name="Comma 4 2 3 2 3 2" xfId="27657"/>
    <cellStyle name="Comma 4 2 3 2 3 2 2" xfId="27658"/>
    <cellStyle name="Comma 4 2 3 2 3 2 2 2" xfId="27659"/>
    <cellStyle name="Comma 4 2 3 2 3 2 3" xfId="27660"/>
    <cellStyle name="Comma 4 2 3 2 3 2 4" xfId="27661"/>
    <cellStyle name="Comma 4 2 3 2 3 2 5" xfId="27662"/>
    <cellStyle name="Comma 4 2 3 2 3 2 6" xfId="42884"/>
    <cellStyle name="Comma 4 2 3 2 3 3" xfId="27663"/>
    <cellStyle name="Comma 4 2 3 2 3 3 2" xfId="27664"/>
    <cellStyle name="Comma 4 2 3 2 3 4" xfId="27665"/>
    <cellStyle name="Comma 4 2 3 2 3 5" xfId="27666"/>
    <cellStyle name="Comma 4 2 3 2 3 6" xfId="27667"/>
    <cellStyle name="Comma 4 2 3 2 3 7" xfId="42885"/>
    <cellStyle name="Comma 4 2 3 2 4" xfId="27668"/>
    <cellStyle name="Comma 4 2 3 2 4 2" xfId="27669"/>
    <cellStyle name="Comma 4 2 3 2 4 2 2" xfId="27670"/>
    <cellStyle name="Comma 4 2 3 2 4 3" xfId="27671"/>
    <cellStyle name="Comma 4 2 3 2 4 4" xfId="27672"/>
    <cellStyle name="Comma 4 2 3 2 4 5" xfId="27673"/>
    <cellStyle name="Comma 4 2 3 2 4 6" xfId="42886"/>
    <cellStyle name="Comma 4 2 3 2 5" xfId="27674"/>
    <cellStyle name="Comma 4 2 3 2 5 2" xfId="27675"/>
    <cellStyle name="Comma 4 2 3 2 6" xfId="27676"/>
    <cellStyle name="Comma 4 2 3 2 6 2" xfId="27677"/>
    <cellStyle name="Comma 4 2 3 2 7" xfId="27678"/>
    <cellStyle name="Comma 4 2 3 2 8" xfId="27679"/>
    <cellStyle name="Comma 4 2 3 2 9" xfId="27680"/>
    <cellStyle name="Comma 4 2 3 3" xfId="27681"/>
    <cellStyle name="Comma 4 2 3 3 2" xfId="27682"/>
    <cellStyle name="Comma 4 2 3 3 2 2" xfId="27683"/>
    <cellStyle name="Comma 4 2 3 3 2 2 2" xfId="27684"/>
    <cellStyle name="Comma 4 2 3 3 2 2 2 2" xfId="27685"/>
    <cellStyle name="Comma 4 2 3 3 2 2 3" xfId="27686"/>
    <cellStyle name="Comma 4 2 3 3 2 2 4" xfId="27687"/>
    <cellStyle name="Comma 4 2 3 3 2 2 5" xfId="27688"/>
    <cellStyle name="Comma 4 2 3 3 2 2 6" xfId="42887"/>
    <cellStyle name="Comma 4 2 3 3 2 3" xfId="27689"/>
    <cellStyle name="Comma 4 2 3 3 2 3 2" xfId="27690"/>
    <cellStyle name="Comma 4 2 3 3 2 4" xfId="27691"/>
    <cellStyle name="Comma 4 2 3 3 2 5" xfId="27692"/>
    <cellStyle name="Comma 4 2 3 3 2 6" xfId="27693"/>
    <cellStyle name="Comma 4 2 3 3 2 7" xfId="42888"/>
    <cellStyle name="Comma 4 2 3 3 3" xfId="27694"/>
    <cellStyle name="Comma 4 2 3 3 3 2" xfId="27695"/>
    <cellStyle name="Comma 4 2 3 3 3 2 2" xfId="27696"/>
    <cellStyle name="Comma 4 2 3 3 3 3" xfId="27697"/>
    <cellStyle name="Comma 4 2 3 3 3 4" xfId="27698"/>
    <cellStyle name="Comma 4 2 3 3 3 5" xfId="27699"/>
    <cellStyle name="Comma 4 2 3 3 3 6" xfId="42889"/>
    <cellStyle name="Comma 4 2 3 3 4" xfId="27700"/>
    <cellStyle name="Comma 4 2 3 3 4 2" xfId="27701"/>
    <cellStyle name="Comma 4 2 3 3 5" xfId="27702"/>
    <cellStyle name="Comma 4 2 3 3 6" xfId="27703"/>
    <cellStyle name="Comma 4 2 3 3 7" xfId="27704"/>
    <cellStyle name="Comma 4 2 3 3 8" xfId="42890"/>
    <cellStyle name="Comma 4 2 3 4" xfId="27705"/>
    <cellStyle name="Comma 4 2 3 4 2" xfId="27706"/>
    <cellStyle name="Comma 4 2 3 4 2 2" xfId="27707"/>
    <cellStyle name="Comma 4 2 3 4 2 2 2" xfId="27708"/>
    <cellStyle name="Comma 4 2 3 4 2 3" xfId="27709"/>
    <cellStyle name="Comma 4 2 3 4 2 4" xfId="27710"/>
    <cellStyle name="Comma 4 2 3 4 2 5" xfId="27711"/>
    <cellStyle name="Comma 4 2 3 4 2 6" xfId="42891"/>
    <cellStyle name="Comma 4 2 3 4 3" xfId="27712"/>
    <cellStyle name="Comma 4 2 3 4 3 2" xfId="27713"/>
    <cellStyle name="Comma 4 2 3 4 4" xfId="27714"/>
    <cellStyle name="Comma 4 2 3 4 5" xfId="27715"/>
    <cellStyle name="Comma 4 2 3 4 6" xfId="27716"/>
    <cellStyle name="Comma 4 2 3 4 7" xfId="42892"/>
    <cellStyle name="Comma 4 2 3 5" xfId="27717"/>
    <cellStyle name="Comma 4 2 3 5 2" xfId="27718"/>
    <cellStyle name="Comma 4 2 3 5 2 2" xfId="27719"/>
    <cellStyle name="Comma 4 2 3 5 2 2 2" xfId="27720"/>
    <cellStyle name="Comma 4 2 3 5 2 3" xfId="27721"/>
    <cellStyle name="Comma 4 2 3 5 2 4" xfId="27722"/>
    <cellStyle name="Comma 4 2 3 5 2 5" xfId="27723"/>
    <cellStyle name="Comma 4 2 3 5 2 6" xfId="42893"/>
    <cellStyle name="Comma 4 2 3 5 3" xfId="27724"/>
    <cellStyle name="Comma 4 2 3 5 3 2" xfId="27725"/>
    <cellStyle name="Comma 4 2 3 5 4" xfId="27726"/>
    <cellStyle name="Comma 4 2 3 5 5" xfId="27727"/>
    <cellStyle name="Comma 4 2 3 5 6" xfId="27728"/>
    <cellStyle name="Comma 4 2 3 5 7" xfId="42894"/>
    <cellStyle name="Comma 4 2 3 6" xfId="27729"/>
    <cellStyle name="Comma 4 2 3 6 2" xfId="27730"/>
    <cellStyle name="Comma 4 2 3 6 2 2" xfId="27731"/>
    <cellStyle name="Comma 4 2 3 6 3" xfId="27732"/>
    <cellStyle name="Comma 4 2 3 6 4" xfId="27733"/>
    <cellStyle name="Comma 4 2 3 6 5" xfId="27734"/>
    <cellStyle name="Comma 4 2 3 6 6" xfId="42895"/>
    <cellStyle name="Comma 4 2 3 7" xfId="27735"/>
    <cellStyle name="Comma 4 2 3 7 2" xfId="27736"/>
    <cellStyle name="Comma 4 2 3 7 2 2" xfId="27737"/>
    <cellStyle name="Comma 4 2 3 7 3" xfId="27738"/>
    <cellStyle name="Comma 4 2 3 7 4" xfId="27739"/>
    <cellStyle name="Comma 4 2 3 7 5" xfId="27740"/>
    <cellStyle name="Comma 4 2 3 7 6" xfId="42896"/>
    <cellStyle name="Comma 4 2 3 8" xfId="27741"/>
    <cellStyle name="Comma 4 2 3 8 2" xfId="27742"/>
    <cellStyle name="Comma 4 2 3 8 2 2" xfId="27743"/>
    <cellStyle name="Comma 4 2 3 8 3" xfId="27744"/>
    <cellStyle name="Comma 4 2 3 8 4" xfId="27745"/>
    <cellStyle name="Comma 4 2 3 8 5" xfId="27746"/>
    <cellStyle name="Comma 4 2 3 8 6" xfId="42897"/>
    <cellStyle name="Comma 4 2 3 9" xfId="27747"/>
    <cellStyle name="Comma 4 2 3 9 2" xfId="27748"/>
    <cellStyle name="Comma 4 2 4" xfId="27749"/>
    <cellStyle name="Comma 4 2 4 10" xfId="27750"/>
    <cellStyle name="Comma 4 2 4 11" xfId="27751"/>
    <cellStyle name="Comma 4 2 4 12" xfId="27752"/>
    <cellStyle name="Comma 4 2 4 13" xfId="27753"/>
    <cellStyle name="Comma 4 2 4 2" xfId="27754"/>
    <cellStyle name="Comma 4 2 4 2 10" xfId="27755"/>
    <cellStyle name="Comma 4 2 4 2 11" xfId="42898"/>
    <cellStyle name="Comma 4 2 4 2 2" xfId="27756"/>
    <cellStyle name="Comma 4 2 4 2 2 2" xfId="27757"/>
    <cellStyle name="Comma 4 2 4 2 2 2 2" xfId="27758"/>
    <cellStyle name="Comma 4 2 4 2 2 2 2 2" xfId="27759"/>
    <cellStyle name="Comma 4 2 4 2 2 2 3" xfId="27760"/>
    <cellStyle name="Comma 4 2 4 2 2 2 4" xfId="27761"/>
    <cellStyle name="Comma 4 2 4 2 2 2 5" xfId="27762"/>
    <cellStyle name="Comma 4 2 4 2 2 2 6" xfId="42899"/>
    <cellStyle name="Comma 4 2 4 2 2 3" xfId="27763"/>
    <cellStyle name="Comma 4 2 4 2 2 3 2" xfId="27764"/>
    <cellStyle name="Comma 4 2 4 2 2 4" xfId="27765"/>
    <cellStyle name="Comma 4 2 4 2 2 5" xfId="27766"/>
    <cellStyle name="Comma 4 2 4 2 2 6" xfId="27767"/>
    <cellStyle name="Comma 4 2 4 2 2 7" xfId="42900"/>
    <cellStyle name="Comma 4 2 4 2 3" xfId="27768"/>
    <cellStyle name="Comma 4 2 4 2 3 2" xfId="27769"/>
    <cellStyle name="Comma 4 2 4 2 3 2 2" xfId="27770"/>
    <cellStyle name="Comma 4 2 4 2 3 2 2 2" xfId="27771"/>
    <cellStyle name="Comma 4 2 4 2 3 2 3" xfId="27772"/>
    <cellStyle name="Comma 4 2 4 2 3 2 4" xfId="27773"/>
    <cellStyle name="Comma 4 2 4 2 3 2 5" xfId="27774"/>
    <cellStyle name="Comma 4 2 4 2 3 2 6" xfId="42901"/>
    <cellStyle name="Comma 4 2 4 2 3 3" xfId="27775"/>
    <cellStyle name="Comma 4 2 4 2 3 3 2" xfId="27776"/>
    <cellStyle name="Comma 4 2 4 2 3 4" xfId="27777"/>
    <cellStyle name="Comma 4 2 4 2 3 5" xfId="27778"/>
    <cellStyle name="Comma 4 2 4 2 3 6" xfId="27779"/>
    <cellStyle name="Comma 4 2 4 2 3 7" xfId="42902"/>
    <cellStyle name="Comma 4 2 4 2 4" xfId="27780"/>
    <cellStyle name="Comma 4 2 4 2 4 2" xfId="27781"/>
    <cellStyle name="Comma 4 2 4 2 4 2 2" xfId="27782"/>
    <cellStyle name="Comma 4 2 4 2 4 3" xfId="27783"/>
    <cellStyle name="Comma 4 2 4 2 4 4" xfId="27784"/>
    <cellStyle name="Comma 4 2 4 2 4 5" xfId="27785"/>
    <cellStyle name="Comma 4 2 4 2 4 6" xfId="42903"/>
    <cellStyle name="Comma 4 2 4 2 5" xfId="27786"/>
    <cellStyle name="Comma 4 2 4 2 5 2" xfId="27787"/>
    <cellStyle name="Comma 4 2 4 2 5 2 2" xfId="27788"/>
    <cellStyle name="Comma 4 2 4 2 5 3" xfId="27789"/>
    <cellStyle name="Comma 4 2 4 2 5 4" xfId="27790"/>
    <cellStyle name="Comma 4 2 4 2 5 5" xfId="27791"/>
    <cellStyle name="Comma 4 2 4 2 5 6" xfId="42904"/>
    <cellStyle name="Comma 4 2 4 2 6" xfId="27792"/>
    <cellStyle name="Comma 4 2 4 2 6 2" xfId="27793"/>
    <cellStyle name="Comma 4 2 4 2 6 2 2" xfId="27794"/>
    <cellStyle name="Comma 4 2 4 2 6 3" xfId="27795"/>
    <cellStyle name="Comma 4 2 4 2 6 4" xfId="27796"/>
    <cellStyle name="Comma 4 2 4 2 6 5" xfId="27797"/>
    <cellStyle name="Comma 4 2 4 2 6 6" xfId="42905"/>
    <cellStyle name="Comma 4 2 4 2 7" xfId="27798"/>
    <cellStyle name="Comma 4 2 4 2 7 2" xfId="27799"/>
    <cellStyle name="Comma 4 2 4 2 8" xfId="27800"/>
    <cellStyle name="Comma 4 2 4 2 9" xfId="27801"/>
    <cellStyle name="Comma 4 2 4 3" xfId="27802"/>
    <cellStyle name="Comma 4 2 4 3 10" xfId="42906"/>
    <cellStyle name="Comma 4 2 4 3 2" xfId="27803"/>
    <cellStyle name="Comma 4 2 4 3 2 2" xfId="27804"/>
    <cellStyle name="Comma 4 2 4 3 2 2 2" xfId="27805"/>
    <cellStyle name="Comma 4 2 4 3 2 2 2 2" xfId="27806"/>
    <cellStyle name="Comma 4 2 4 3 2 2 3" xfId="27807"/>
    <cellStyle name="Comma 4 2 4 3 2 2 4" xfId="27808"/>
    <cellStyle name="Comma 4 2 4 3 2 2 5" xfId="27809"/>
    <cellStyle name="Comma 4 2 4 3 2 2 6" xfId="42907"/>
    <cellStyle name="Comma 4 2 4 3 2 3" xfId="27810"/>
    <cellStyle name="Comma 4 2 4 3 2 3 2" xfId="27811"/>
    <cellStyle name="Comma 4 2 4 3 2 4" xfId="27812"/>
    <cellStyle name="Comma 4 2 4 3 2 5" xfId="27813"/>
    <cellStyle name="Comma 4 2 4 3 2 6" xfId="27814"/>
    <cellStyle name="Comma 4 2 4 3 2 7" xfId="42908"/>
    <cellStyle name="Comma 4 2 4 3 3" xfId="27815"/>
    <cellStyle name="Comma 4 2 4 3 3 2" xfId="27816"/>
    <cellStyle name="Comma 4 2 4 3 3 2 2" xfId="27817"/>
    <cellStyle name="Comma 4 2 4 3 3 3" xfId="27818"/>
    <cellStyle name="Comma 4 2 4 3 3 4" xfId="27819"/>
    <cellStyle name="Comma 4 2 4 3 3 5" xfId="27820"/>
    <cellStyle name="Comma 4 2 4 3 3 6" xfId="42909"/>
    <cellStyle name="Comma 4 2 4 3 4" xfId="27821"/>
    <cellStyle name="Comma 4 2 4 3 4 2" xfId="27822"/>
    <cellStyle name="Comma 4 2 4 3 4 2 2" xfId="27823"/>
    <cellStyle name="Comma 4 2 4 3 4 3" xfId="27824"/>
    <cellStyle name="Comma 4 2 4 3 4 4" xfId="27825"/>
    <cellStyle name="Comma 4 2 4 3 4 5" xfId="27826"/>
    <cellStyle name="Comma 4 2 4 3 4 6" xfId="42910"/>
    <cellStyle name="Comma 4 2 4 3 5" xfId="27827"/>
    <cellStyle name="Comma 4 2 4 3 5 2" xfId="27828"/>
    <cellStyle name="Comma 4 2 4 3 5 2 2" xfId="27829"/>
    <cellStyle name="Comma 4 2 4 3 5 3" xfId="27830"/>
    <cellStyle name="Comma 4 2 4 3 5 4" xfId="27831"/>
    <cellStyle name="Comma 4 2 4 3 5 5" xfId="27832"/>
    <cellStyle name="Comma 4 2 4 3 5 6" xfId="42911"/>
    <cellStyle name="Comma 4 2 4 3 6" xfId="27833"/>
    <cellStyle name="Comma 4 2 4 3 6 2" xfId="27834"/>
    <cellStyle name="Comma 4 2 4 3 7" xfId="27835"/>
    <cellStyle name="Comma 4 2 4 3 8" xfId="27836"/>
    <cellStyle name="Comma 4 2 4 3 9" xfId="27837"/>
    <cellStyle name="Comma 4 2 4 4" xfId="27838"/>
    <cellStyle name="Comma 4 2 4 4 2" xfId="27839"/>
    <cellStyle name="Comma 4 2 4 4 2 2" xfId="27840"/>
    <cellStyle name="Comma 4 2 4 4 2 2 2" xfId="27841"/>
    <cellStyle name="Comma 4 2 4 4 2 3" xfId="27842"/>
    <cellStyle name="Comma 4 2 4 4 2 4" xfId="27843"/>
    <cellStyle name="Comma 4 2 4 4 2 5" xfId="27844"/>
    <cellStyle name="Comma 4 2 4 4 2 6" xfId="42912"/>
    <cellStyle name="Comma 4 2 4 4 3" xfId="27845"/>
    <cellStyle name="Comma 4 2 4 4 3 2" xfId="27846"/>
    <cellStyle name="Comma 4 2 4 4 4" xfId="27847"/>
    <cellStyle name="Comma 4 2 4 4 5" xfId="27848"/>
    <cellStyle name="Comma 4 2 4 4 6" xfId="27849"/>
    <cellStyle name="Comma 4 2 4 4 7" xfId="42913"/>
    <cellStyle name="Comma 4 2 4 5" xfId="27850"/>
    <cellStyle name="Comma 4 2 4 5 2" xfId="27851"/>
    <cellStyle name="Comma 4 2 4 5 2 2" xfId="27852"/>
    <cellStyle name="Comma 4 2 4 5 3" xfId="27853"/>
    <cellStyle name="Comma 4 2 4 5 4" xfId="27854"/>
    <cellStyle name="Comma 4 2 4 5 5" xfId="27855"/>
    <cellStyle name="Comma 4 2 4 5 6" xfId="42914"/>
    <cellStyle name="Comma 4 2 4 6" xfId="27856"/>
    <cellStyle name="Comma 4 2 4 6 2" xfId="27857"/>
    <cellStyle name="Comma 4 2 4 6 2 2" xfId="27858"/>
    <cellStyle name="Comma 4 2 4 6 3" xfId="27859"/>
    <cellStyle name="Comma 4 2 4 6 4" xfId="27860"/>
    <cellStyle name="Comma 4 2 4 6 5" xfId="27861"/>
    <cellStyle name="Comma 4 2 4 6 6" xfId="42915"/>
    <cellStyle name="Comma 4 2 4 7" xfId="27862"/>
    <cellStyle name="Comma 4 2 4 7 2" xfId="27863"/>
    <cellStyle name="Comma 4 2 4 7 2 2" xfId="27864"/>
    <cellStyle name="Comma 4 2 4 7 3" xfId="27865"/>
    <cellStyle name="Comma 4 2 4 7 4" xfId="27866"/>
    <cellStyle name="Comma 4 2 4 7 5" xfId="27867"/>
    <cellStyle name="Comma 4 2 4 7 6" xfId="42916"/>
    <cellStyle name="Comma 4 2 4 8" xfId="27868"/>
    <cellStyle name="Comma 4 2 4 8 2" xfId="27869"/>
    <cellStyle name="Comma 4 2 4 9" xfId="27870"/>
    <cellStyle name="Comma 4 2 4 9 2" xfId="27871"/>
    <cellStyle name="Comma 4 2 5" xfId="27872"/>
    <cellStyle name="Comma 4 2 5 10" xfId="27873"/>
    <cellStyle name="Comma 4 2 5 11" xfId="27874"/>
    <cellStyle name="Comma 4 2 5 12" xfId="27875"/>
    <cellStyle name="Comma 4 2 5 2" xfId="27876"/>
    <cellStyle name="Comma 4 2 5 2 2" xfId="27877"/>
    <cellStyle name="Comma 4 2 5 2 2 2" xfId="27878"/>
    <cellStyle name="Comma 4 2 5 2 2 2 2" xfId="27879"/>
    <cellStyle name="Comma 4 2 5 2 2 2 2 2" xfId="27880"/>
    <cellStyle name="Comma 4 2 5 2 2 2 3" xfId="27881"/>
    <cellStyle name="Comma 4 2 5 2 2 2 4" xfId="27882"/>
    <cellStyle name="Comma 4 2 5 2 2 2 5" xfId="27883"/>
    <cellStyle name="Comma 4 2 5 2 2 2 6" xfId="42917"/>
    <cellStyle name="Comma 4 2 5 2 2 3" xfId="27884"/>
    <cellStyle name="Comma 4 2 5 2 2 3 2" xfId="27885"/>
    <cellStyle name="Comma 4 2 5 2 2 4" xfId="27886"/>
    <cellStyle name="Comma 4 2 5 2 2 5" xfId="27887"/>
    <cellStyle name="Comma 4 2 5 2 2 6" xfId="27888"/>
    <cellStyle name="Comma 4 2 5 2 2 7" xfId="42918"/>
    <cellStyle name="Comma 4 2 5 2 3" xfId="27889"/>
    <cellStyle name="Comma 4 2 5 2 3 2" xfId="27890"/>
    <cellStyle name="Comma 4 2 5 2 3 2 2" xfId="27891"/>
    <cellStyle name="Comma 4 2 5 2 3 3" xfId="27892"/>
    <cellStyle name="Comma 4 2 5 2 3 4" xfId="27893"/>
    <cellStyle name="Comma 4 2 5 2 3 5" xfId="27894"/>
    <cellStyle name="Comma 4 2 5 2 3 6" xfId="42919"/>
    <cellStyle name="Comma 4 2 5 2 4" xfId="27895"/>
    <cellStyle name="Comma 4 2 5 2 4 2" xfId="27896"/>
    <cellStyle name="Comma 4 2 5 2 5" xfId="27897"/>
    <cellStyle name="Comma 4 2 5 2 6" xfId="27898"/>
    <cellStyle name="Comma 4 2 5 2 7" xfId="27899"/>
    <cellStyle name="Comma 4 2 5 2 8" xfId="42920"/>
    <cellStyle name="Comma 4 2 5 3" xfId="27900"/>
    <cellStyle name="Comma 4 2 5 3 2" xfId="27901"/>
    <cellStyle name="Comma 4 2 5 3 2 2" xfId="27902"/>
    <cellStyle name="Comma 4 2 5 3 2 2 2" xfId="27903"/>
    <cellStyle name="Comma 4 2 5 3 2 3" xfId="27904"/>
    <cellStyle name="Comma 4 2 5 3 2 4" xfId="27905"/>
    <cellStyle name="Comma 4 2 5 3 2 5" xfId="27906"/>
    <cellStyle name="Comma 4 2 5 3 2 6" xfId="42921"/>
    <cellStyle name="Comma 4 2 5 3 3" xfId="27907"/>
    <cellStyle name="Comma 4 2 5 3 3 2" xfId="27908"/>
    <cellStyle name="Comma 4 2 5 3 4" xfId="27909"/>
    <cellStyle name="Comma 4 2 5 3 5" xfId="27910"/>
    <cellStyle name="Comma 4 2 5 3 6" xfId="27911"/>
    <cellStyle name="Comma 4 2 5 3 7" xfId="42922"/>
    <cellStyle name="Comma 4 2 5 4" xfId="27912"/>
    <cellStyle name="Comma 4 2 5 4 2" xfId="27913"/>
    <cellStyle name="Comma 4 2 5 4 2 2" xfId="27914"/>
    <cellStyle name="Comma 4 2 5 4 2 2 2" xfId="27915"/>
    <cellStyle name="Comma 4 2 5 4 2 3" xfId="27916"/>
    <cellStyle name="Comma 4 2 5 4 2 4" xfId="27917"/>
    <cellStyle name="Comma 4 2 5 4 2 5" xfId="27918"/>
    <cellStyle name="Comma 4 2 5 4 2 6" xfId="42923"/>
    <cellStyle name="Comma 4 2 5 4 3" xfId="27919"/>
    <cellStyle name="Comma 4 2 5 4 3 2" xfId="27920"/>
    <cellStyle name="Comma 4 2 5 4 4" xfId="27921"/>
    <cellStyle name="Comma 4 2 5 4 5" xfId="27922"/>
    <cellStyle name="Comma 4 2 5 4 6" xfId="27923"/>
    <cellStyle name="Comma 4 2 5 4 7" xfId="42924"/>
    <cellStyle name="Comma 4 2 5 5" xfId="27924"/>
    <cellStyle name="Comma 4 2 5 5 2" xfId="27925"/>
    <cellStyle name="Comma 4 2 5 5 2 2" xfId="27926"/>
    <cellStyle name="Comma 4 2 5 5 3" xfId="27927"/>
    <cellStyle name="Comma 4 2 5 5 4" xfId="27928"/>
    <cellStyle name="Comma 4 2 5 5 5" xfId="27929"/>
    <cellStyle name="Comma 4 2 5 5 6" xfId="42925"/>
    <cellStyle name="Comma 4 2 5 6" xfId="27930"/>
    <cellStyle name="Comma 4 2 5 6 2" xfId="27931"/>
    <cellStyle name="Comma 4 2 5 6 2 2" xfId="27932"/>
    <cellStyle name="Comma 4 2 5 6 3" xfId="27933"/>
    <cellStyle name="Comma 4 2 5 6 4" xfId="27934"/>
    <cellStyle name="Comma 4 2 5 6 5" xfId="27935"/>
    <cellStyle name="Comma 4 2 5 6 6" xfId="42926"/>
    <cellStyle name="Comma 4 2 5 7" xfId="27936"/>
    <cellStyle name="Comma 4 2 5 7 2" xfId="27937"/>
    <cellStyle name="Comma 4 2 5 7 2 2" xfId="27938"/>
    <cellStyle name="Comma 4 2 5 7 3" xfId="27939"/>
    <cellStyle name="Comma 4 2 5 7 4" xfId="27940"/>
    <cellStyle name="Comma 4 2 5 7 5" xfId="27941"/>
    <cellStyle name="Comma 4 2 5 7 6" xfId="42927"/>
    <cellStyle name="Comma 4 2 5 8" xfId="27942"/>
    <cellStyle name="Comma 4 2 5 8 2" xfId="27943"/>
    <cellStyle name="Comma 4 2 5 9" xfId="27944"/>
    <cellStyle name="Comma 4 2 6" xfId="27945"/>
    <cellStyle name="Comma 4 2 6 2" xfId="27946"/>
    <cellStyle name="Comma 4 2 6 2 2" xfId="27947"/>
    <cellStyle name="Comma 4 2 6 2 2 2" xfId="27948"/>
    <cellStyle name="Comma 4 2 6 2 2 2 2" xfId="27949"/>
    <cellStyle name="Comma 4 2 6 2 2 3" xfId="27950"/>
    <cellStyle name="Comma 4 2 6 2 2 4" xfId="27951"/>
    <cellStyle name="Comma 4 2 6 2 2 5" xfId="27952"/>
    <cellStyle name="Comma 4 2 6 2 2 6" xfId="42928"/>
    <cellStyle name="Comma 4 2 6 2 3" xfId="27953"/>
    <cellStyle name="Comma 4 2 6 2 3 2" xfId="27954"/>
    <cellStyle name="Comma 4 2 6 2 4" xfId="27955"/>
    <cellStyle name="Comma 4 2 6 2 5" xfId="27956"/>
    <cellStyle name="Comma 4 2 6 2 6" xfId="27957"/>
    <cellStyle name="Comma 4 2 6 2 7" xfId="42929"/>
    <cellStyle name="Comma 4 2 6 3" xfId="27958"/>
    <cellStyle name="Comma 4 2 6 3 2" xfId="27959"/>
    <cellStyle name="Comma 4 2 6 3 2 2" xfId="27960"/>
    <cellStyle name="Comma 4 2 6 3 3" xfId="27961"/>
    <cellStyle name="Comma 4 2 6 3 4" xfId="27962"/>
    <cellStyle name="Comma 4 2 6 3 5" xfId="27963"/>
    <cellStyle name="Comma 4 2 6 3 6" xfId="42930"/>
    <cellStyle name="Comma 4 2 6 4" xfId="27964"/>
    <cellStyle name="Comma 4 2 6 4 2" xfId="27965"/>
    <cellStyle name="Comma 4 2 6 5" xfId="27966"/>
    <cellStyle name="Comma 4 2 6 6" xfId="27967"/>
    <cellStyle name="Comma 4 2 6 7" xfId="27968"/>
    <cellStyle name="Comma 4 2 6 8" xfId="42931"/>
    <cellStyle name="Comma 4 2 7" xfId="27969"/>
    <cellStyle name="Comma 4 2 7 2" xfId="27970"/>
    <cellStyle name="Comma 4 2 7 2 2" xfId="27971"/>
    <cellStyle name="Comma 4 2 7 2 2 2" xfId="27972"/>
    <cellStyle name="Comma 4 2 7 2 2 2 2" xfId="27973"/>
    <cellStyle name="Comma 4 2 7 2 2 3" xfId="27974"/>
    <cellStyle name="Comma 4 2 7 2 2 4" xfId="27975"/>
    <cellStyle name="Comma 4 2 7 2 2 5" xfId="27976"/>
    <cellStyle name="Comma 4 2 7 2 2 6" xfId="42932"/>
    <cellStyle name="Comma 4 2 7 2 3" xfId="27977"/>
    <cellStyle name="Comma 4 2 7 2 3 2" xfId="27978"/>
    <cellStyle name="Comma 4 2 7 2 4" xfId="27979"/>
    <cellStyle name="Comma 4 2 7 2 5" xfId="27980"/>
    <cellStyle name="Comma 4 2 7 2 6" xfId="27981"/>
    <cellStyle name="Comma 4 2 7 2 7" xfId="42933"/>
    <cellStyle name="Comma 4 2 7 3" xfId="27982"/>
    <cellStyle name="Comma 4 2 7 3 2" xfId="27983"/>
    <cellStyle name="Comma 4 2 7 3 2 2" xfId="27984"/>
    <cellStyle name="Comma 4 2 7 3 3" xfId="27985"/>
    <cellStyle name="Comma 4 2 7 3 4" xfId="27986"/>
    <cellStyle name="Comma 4 2 7 3 5" xfId="27987"/>
    <cellStyle name="Comma 4 2 7 3 6" xfId="42934"/>
    <cellStyle name="Comma 4 2 7 4" xfId="27988"/>
    <cellStyle name="Comma 4 2 7 4 2" xfId="27989"/>
    <cellStyle name="Comma 4 2 7 5" xfId="27990"/>
    <cellStyle name="Comma 4 2 7 6" xfId="27991"/>
    <cellStyle name="Comma 4 2 7 7" xfId="27992"/>
    <cellStyle name="Comma 4 2 7 8" xfId="42935"/>
    <cellStyle name="Comma 4 2 8" xfId="27993"/>
    <cellStyle name="Comma 4 2 8 2" xfId="27994"/>
    <cellStyle name="Comma 4 2 8 2 2" xfId="27995"/>
    <cellStyle name="Comma 4 2 8 2 2 2" xfId="27996"/>
    <cellStyle name="Comma 4 2 8 2 3" xfId="27997"/>
    <cellStyle name="Comma 4 2 8 2 4" xfId="27998"/>
    <cellStyle name="Comma 4 2 8 2 5" xfId="27999"/>
    <cellStyle name="Comma 4 2 8 2 6" xfId="42936"/>
    <cellStyle name="Comma 4 2 8 3" xfId="28000"/>
    <cellStyle name="Comma 4 2 8 3 2" xfId="28001"/>
    <cellStyle name="Comma 4 2 8 4" xfId="28002"/>
    <cellStyle name="Comma 4 2 8 5" xfId="28003"/>
    <cellStyle name="Comma 4 2 8 6" xfId="28004"/>
    <cellStyle name="Comma 4 2 8 7" xfId="42937"/>
    <cellStyle name="Comma 4 2 9" xfId="28005"/>
    <cellStyle name="Comma 4 2 9 2" xfId="28006"/>
    <cellStyle name="Comma 4 2 9 2 2" xfId="28007"/>
    <cellStyle name="Comma 4 2 9 2 2 2" xfId="28008"/>
    <cellStyle name="Comma 4 2 9 2 3" xfId="28009"/>
    <cellStyle name="Comma 4 2 9 2 4" xfId="28010"/>
    <cellStyle name="Comma 4 2 9 2 5" xfId="28011"/>
    <cellStyle name="Comma 4 2 9 2 6" xfId="42938"/>
    <cellStyle name="Comma 4 2 9 3" xfId="28012"/>
    <cellStyle name="Comma 4 2 9 3 2" xfId="28013"/>
    <cellStyle name="Comma 4 2 9 4" xfId="28014"/>
    <cellStyle name="Comma 4 2 9 5" xfId="28015"/>
    <cellStyle name="Comma 4 2 9 6" xfId="28016"/>
    <cellStyle name="Comma 4 2 9 7" xfId="42939"/>
    <cellStyle name="Comma 4 20" xfId="28017"/>
    <cellStyle name="Comma 4 3" xfId="28018"/>
    <cellStyle name="Comma 4 3 10" xfId="28019"/>
    <cellStyle name="Comma 4 3 10 2" xfId="28020"/>
    <cellStyle name="Comma 4 3 10 2 2" xfId="28021"/>
    <cellStyle name="Comma 4 3 10 2 2 2" xfId="28022"/>
    <cellStyle name="Comma 4 3 10 2 3" xfId="28023"/>
    <cellStyle name="Comma 4 3 10 2 4" xfId="28024"/>
    <cellStyle name="Comma 4 3 10 2 5" xfId="28025"/>
    <cellStyle name="Comma 4 3 10 2 6" xfId="42940"/>
    <cellStyle name="Comma 4 3 10 3" xfId="28026"/>
    <cellStyle name="Comma 4 3 10 3 2" xfId="28027"/>
    <cellStyle name="Comma 4 3 10 4" xfId="28028"/>
    <cellStyle name="Comma 4 3 10 5" xfId="28029"/>
    <cellStyle name="Comma 4 3 10 6" xfId="28030"/>
    <cellStyle name="Comma 4 3 10 7" xfId="42941"/>
    <cellStyle name="Comma 4 3 11" xfId="28031"/>
    <cellStyle name="Comma 4 3 11 2" xfId="28032"/>
    <cellStyle name="Comma 4 3 11 2 2" xfId="28033"/>
    <cellStyle name="Comma 4 3 11 3" xfId="28034"/>
    <cellStyle name="Comma 4 3 11 4" xfId="28035"/>
    <cellStyle name="Comma 4 3 11 5" xfId="28036"/>
    <cellStyle name="Comma 4 3 11 6" xfId="42942"/>
    <cellStyle name="Comma 4 3 12" xfId="28037"/>
    <cellStyle name="Comma 4 3 12 2" xfId="28038"/>
    <cellStyle name="Comma 4 3 12 2 2" xfId="28039"/>
    <cellStyle name="Comma 4 3 12 3" xfId="28040"/>
    <cellStyle name="Comma 4 3 12 4" xfId="28041"/>
    <cellStyle name="Comma 4 3 12 5" xfId="28042"/>
    <cellStyle name="Comma 4 3 12 6" xfId="42943"/>
    <cellStyle name="Comma 4 3 13" xfId="28043"/>
    <cellStyle name="Comma 4 3 13 2" xfId="28044"/>
    <cellStyle name="Comma 4 3 13 2 2" xfId="28045"/>
    <cellStyle name="Comma 4 3 13 3" xfId="28046"/>
    <cellStyle name="Comma 4 3 13 4" xfId="28047"/>
    <cellStyle name="Comma 4 3 13 5" xfId="28048"/>
    <cellStyle name="Comma 4 3 13 6" xfId="42944"/>
    <cellStyle name="Comma 4 3 14" xfId="28049"/>
    <cellStyle name="Comma 4 3 14 2" xfId="28050"/>
    <cellStyle name="Comma 4 3 15" xfId="28051"/>
    <cellStyle name="Comma 4 3 15 2" xfId="28052"/>
    <cellStyle name="Comma 4 3 16" xfId="28053"/>
    <cellStyle name="Comma 4 3 17" xfId="28054"/>
    <cellStyle name="Comma 4 3 18" xfId="28055"/>
    <cellStyle name="Comma 4 3 19" xfId="28056"/>
    <cellStyle name="Comma 4 3 2" xfId="28057"/>
    <cellStyle name="Comma 4 3 2 10" xfId="28058"/>
    <cellStyle name="Comma 4 3 2 11" xfId="28059"/>
    <cellStyle name="Comma 4 3 2 12" xfId="28060"/>
    <cellStyle name="Comma 4 3 2 2" xfId="28061"/>
    <cellStyle name="Comma 4 3 2 2 10" xfId="28062"/>
    <cellStyle name="Comma 4 3 2 2 11" xfId="28063"/>
    <cellStyle name="Comma 4 3 2 2 2" xfId="28064"/>
    <cellStyle name="Comma 4 3 2 2 2 10" xfId="28065"/>
    <cellStyle name="Comma 4 3 2 2 2 2" xfId="28066"/>
    <cellStyle name="Comma 4 3 2 2 2 2 2" xfId="28067"/>
    <cellStyle name="Comma 4 3 2 2 2 2 2 2" xfId="28068"/>
    <cellStyle name="Comma 4 3 2 2 2 2 2 2 2" xfId="28069"/>
    <cellStyle name="Comma 4 3 2 2 2 2 2 2 2 2" xfId="28070"/>
    <cellStyle name="Comma 4 3 2 2 2 2 2 2 3" xfId="28071"/>
    <cellStyle name="Comma 4 3 2 2 2 2 2 2 4" xfId="28072"/>
    <cellStyle name="Comma 4 3 2 2 2 2 2 2 5" xfId="28073"/>
    <cellStyle name="Comma 4 3 2 2 2 2 2 2 6" xfId="42945"/>
    <cellStyle name="Comma 4 3 2 2 2 2 2 3" xfId="28074"/>
    <cellStyle name="Comma 4 3 2 2 2 2 2 3 2" xfId="28075"/>
    <cellStyle name="Comma 4 3 2 2 2 2 2 4" xfId="28076"/>
    <cellStyle name="Comma 4 3 2 2 2 2 2 5" xfId="28077"/>
    <cellStyle name="Comma 4 3 2 2 2 2 2 6" xfId="28078"/>
    <cellStyle name="Comma 4 3 2 2 2 2 2 7" xfId="42946"/>
    <cellStyle name="Comma 4 3 2 2 2 2 3" xfId="28079"/>
    <cellStyle name="Comma 4 3 2 2 2 2 3 2" xfId="28080"/>
    <cellStyle name="Comma 4 3 2 2 2 2 3 2 2" xfId="28081"/>
    <cellStyle name="Comma 4 3 2 2 2 2 3 3" xfId="28082"/>
    <cellStyle name="Comma 4 3 2 2 2 2 3 4" xfId="28083"/>
    <cellStyle name="Comma 4 3 2 2 2 2 3 5" xfId="28084"/>
    <cellStyle name="Comma 4 3 2 2 2 2 3 6" xfId="42947"/>
    <cellStyle name="Comma 4 3 2 2 2 2 4" xfId="28085"/>
    <cellStyle name="Comma 4 3 2 2 2 2 4 2" xfId="28086"/>
    <cellStyle name="Comma 4 3 2 2 2 2 5" xfId="28087"/>
    <cellStyle name="Comma 4 3 2 2 2 2 6" xfId="28088"/>
    <cellStyle name="Comma 4 3 2 2 2 2 7" xfId="28089"/>
    <cellStyle name="Comma 4 3 2 2 2 2 8" xfId="42948"/>
    <cellStyle name="Comma 4 3 2 2 2 3" xfId="28090"/>
    <cellStyle name="Comma 4 3 2 2 2 3 2" xfId="28091"/>
    <cellStyle name="Comma 4 3 2 2 2 3 2 2" xfId="28092"/>
    <cellStyle name="Comma 4 3 2 2 2 3 2 2 2" xfId="28093"/>
    <cellStyle name="Comma 4 3 2 2 2 3 2 3" xfId="28094"/>
    <cellStyle name="Comma 4 3 2 2 2 3 2 4" xfId="28095"/>
    <cellStyle name="Comma 4 3 2 2 2 3 2 5" xfId="28096"/>
    <cellStyle name="Comma 4 3 2 2 2 3 2 6" xfId="42949"/>
    <cellStyle name="Comma 4 3 2 2 2 3 3" xfId="28097"/>
    <cellStyle name="Comma 4 3 2 2 2 3 3 2" xfId="28098"/>
    <cellStyle name="Comma 4 3 2 2 2 3 4" xfId="28099"/>
    <cellStyle name="Comma 4 3 2 2 2 3 5" xfId="28100"/>
    <cellStyle name="Comma 4 3 2 2 2 3 6" xfId="28101"/>
    <cellStyle name="Comma 4 3 2 2 2 3 7" xfId="42950"/>
    <cellStyle name="Comma 4 3 2 2 2 4" xfId="28102"/>
    <cellStyle name="Comma 4 3 2 2 2 4 2" xfId="28103"/>
    <cellStyle name="Comma 4 3 2 2 2 4 2 2" xfId="28104"/>
    <cellStyle name="Comma 4 3 2 2 2 4 3" xfId="28105"/>
    <cellStyle name="Comma 4 3 2 2 2 4 4" xfId="28106"/>
    <cellStyle name="Comma 4 3 2 2 2 4 5" xfId="28107"/>
    <cellStyle name="Comma 4 3 2 2 2 4 6" xfId="42951"/>
    <cellStyle name="Comma 4 3 2 2 2 5" xfId="28108"/>
    <cellStyle name="Comma 4 3 2 2 2 5 2" xfId="28109"/>
    <cellStyle name="Comma 4 3 2 2 2 6" xfId="28110"/>
    <cellStyle name="Comma 4 3 2 2 2 6 2" xfId="28111"/>
    <cellStyle name="Comma 4 3 2 2 2 7" xfId="28112"/>
    <cellStyle name="Comma 4 3 2 2 2 8" xfId="28113"/>
    <cellStyle name="Comma 4 3 2 2 2 9" xfId="28114"/>
    <cellStyle name="Comma 4 3 2 2 3" xfId="28115"/>
    <cellStyle name="Comma 4 3 2 2 3 2" xfId="28116"/>
    <cellStyle name="Comma 4 3 2 2 3 2 2" xfId="28117"/>
    <cellStyle name="Comma 4 3 2 2 3 2 2 2" xfId="28118"/>
    <cellStyle name="Comma 4 3 2 2 3 2 2 2 2" xfId="28119"/>
    <cellStyle name="Comma 4 3 2 2 3 2 2 3" xfId="28120"/>
    <cellStyle name="Comma 4 3 2 2 3 2 2 4" xfId="28121"/>
    <cellStyle name="Comma 4 3 2 2 3 2 2 5" xfId="28122"/>
    <cellStyle name="Comma 4 3 2 2 3 2 2 6" xfId="42952"/>
    <cellStyle name="Comma 4 3 2 2 3 2 3" xfId="28123"/>
    <cellStyle name="Comma 4 3 2 2 3 2 3 2" xfId="28124"/>
    <cellStyle name="Comma 4 3 2 2 3 2 4" xfId="28125"/>
    <cellStyle name="Comma 4 3 2 2 3 2 5" xfId="28126"/>
    <cellStyle name="Comma 4 3 2 2 3 2 6" xfId="28127"/>
    <cellStyle name="Comma 4 3 2 2 3 2 7" xfId="42953"/>
    <cellStyle name="Comma 4 3 2 2 3 3" xfId="28128"/>
    <cellStyle name="Comma 4 3 2 2 3 3 2" xfId="28129"/>
    <cellStyle name="Comma 4 3 2 2 3 3 2 2" xfId="28130"/>
    <cellStyle name="Comma 4 3 2 2 3 3 3" xfId="28131"/>
    <cellStyle name="Comma 4 3 2 2 3 3 4" xfId="28132"/>
    <cellStyle name="Comma 4 3 2 2 3 3 5" xfId="28133"/>
    <cellStyle name="Comma 4 3 2 2 3 3 6" xfId="42954"/>
    <cellStyle name="Comma 4 3 2 2 3 4" xfId="28134"/>
    <cellStyle name="Comma 4 3 2 2 3 4 2" xfId="28135"/>
    <cellStyle name="Comma 4 3 2 2 3 5" xfId="28136"/>
    <cellStyle name="Comma 4 3 2 2 3 6" xfId="28137"/>
    <cellStyle name="Comma 4 3 2 2 3 7" xfId="28138"/>
    <cellStyle name="Comma 4 3 2 2 3 8" xfId="42955"/>
    <cellStyle name="Comma 4 3 2 2 4" xfId="28139"/>
    <cellStyle name="Comma 4 3 2 2 4 2" xfId="28140"/>
    <cellStyle name="Comma 4 3 2 2 4 2 2" xfId="28141"/>
    <cellStyle name="Comma 4 3 2 2 4 2 2 2" xfId="28142"/>
    <cellStyle name="Comma 4 3 2 2 4 2 3" xfId="28143"/>
    <cellStyle name="Comma 4 3 2 2 4 2 4" xfId="28144"/>
    <cellStyle name="Comma 4 3 2 2 4 2 5" xfId="28145"/>
    <cellStyle name="Comma 4 3 2 2 4 2 6" xfId="42956"/>
    <cellStyle name="Comma 4 3 2 2 4 3" xfId="28146"/>
    <cellStyle name="Comma 4 3 2 2 4 3 2" xfId="28147"/>
    <cellStyle name="Comma 4 3 2 2 4 4" xfId="28148"/>
    <cellStyle name="Comma 4 3 2 2 4 5" xfId="28149"/>
    <cellStyle name="Comma 4 3 2 2 4 6" xfId="28150"/>
    <cellStyle name="Comma 4 3 2 2 4 7" xfId="42957"/>
    <cellStyle name="Comma 4 3 2 2 5" xfId="28151"/>
    <cellStyle name="Comma 4 3 2 2 5 2" xfId="28152"/>
    <cellStyle name="Comma 4 3 2 2 5 2 2" xfId="28153"/>
    <cellStyle name="Comma 4 3 2 2 5 3" xfId="28154"/>
    <cellStyle name="Comma 4 3 2 2 5 4" xfId="28155"/>
    <cellStyle name="Comma 4 3 2 2 5 5" xfId="28156"/>
    <cellStyle name="Comma 4 3 2 2 5 6" xfId="42958"/>
    <cellStyle name="Comma 4 3 2 2 6" xfId="28157"/>
    <cellStyle name="Comma 4 3 2 2 6 2" xfId="28158"/>
    <cellStyle name="Comma 4 3 2 2 7" xfId="28159"/>
    <cellStyle name="Comma 4 3 2 2 7 2" xfId="28160"/>
    <cellStyle name="Comma 4 3 2 2 8" xfId="28161"/>
    <cellStyle name="Comma 4 3 2 2 9" xfId="28162"/>
    <cellStyle name="Comma 4 3 2 3" xfId="28163"/>
    <cellStyle name="Comma 4 3 2 3 10" xfId="28164"/>
    <cellStyle name="Comma 4 3 2 3 2" xfId="28165"/>
    <cellStyle name="Comma 4 3 2 3 2 2" xfId="28166"/>
    <cellStyle name="Comma 4 3 2 3 2 2 2" xfId="28167"/>
    <cellStyle name="Comma 4 3 2 3 2 2 2 2" xfId="28168"/>
    <cellStyle name="Comma 4 3 2 3 2 2 2 2 2" xfId="28169"/>
    <cellStyle name="Comma 4 3 2 3 2 2 2 3" xfId="28170"/>
    <cellStyle name="Comma 4 3 2 3 2 2 2 4" xfId="28171"/>
    <cellStyle name="Comma 4 3 2 3 2 2 2 5" xfId="28172"/>
    <cellStyle name="Comma 4 3 2 3 2 2 2 6" xfId="42959"/>
    <cellStyle name="Comma 4 3 2 3 2 2 3" xfId="28173"/>
    <cellStyle name="Comma 4 3 2 3 2 2 3 2" xfId="28174"/>
    <cellStyle name="Comma 4 3 2 3 2 2 4" xfId="28175"/>
    <cellStyle name="Comma 4 3 2 3 2 2 5" xfId="28176"/>
    <cellStyle name="Comma 4 3 2 3 2 2 6" xfId="28177"/>
    <cellStyle name="Comma 4 3 2 3 2 2 7" xfId="42960"/>
    <cellStyle name="Comma 4 3 2 3 2 3" xfId="28178"/>
    <cellStyle name="Comma 4 3 2 3 2 3 2" xfId="28179"/>
    <cellStyle name="Comma 4 3 2 3 2 3 2 2" xfId="28180"/>
    <cellStyle name="Comma 4 3 2 3 2 3 3" xfId="28181"/>
    <cellStyle name="Comma 4 3 2 3 2 3 4" xfId="28182"/>
    <cellStyle name="Comma 4 3 2 3 2 3 5" xfId="28183"/>
    <cellStyle name="Comma 4 3 2 3 2 3 6" xfId="42961"/>
    <cellStyle name="Comma 4 3 2 3 2 4" xfId="28184"/>
    <cellStyle name="Comma 4 3 2 3 2 4 2" xfId="28185"/>
    <cellStyle name="Comma 4 3 2 3 2 5" xfId="28186"/>
    <cellStyle name="Comma 4 3 2 3 2 6" xfId="28187"/>
    <cellStyle name="Comma 4 3 2 3 2 7" xfId="28188"/>
    <cellStyle name="Comma 4 3 2 3 2 8" xfId="42962"/>
    <cellStyle name="Comma 4 3 2 3 3" xfId="28189"/>
    <cellStyle name="Comma 4 3 2 3 3 2" xfId="28190"/>
    <cellStyle name="Comma 4 3 2 3 3 2 2" xfId="28191"/>
    <cellStyle name="Comma 4 3 2 3 3 2 2 2" xfId="28192"/>
    <cellStyle name="Comma 4 3 2 3 3 2 3" xfId="28193"/>
    <cellStyle name="Comma 4 3 2 3 3 2 4" xfId="28194"/>
    <cellStyle name="Comma 4 3 2 3 3 2 5" xfId="28195"/>
    <cellStyle name="Comma 4 3 2 3 3 2 6" xfId="42963"/>
    <cellStyle name="Comma 4 3 2 3 3 3" xfId="28196"/>
    <cellStyle name="Comma 4 3 2 3 3 3 2" xfId="28197"/>
    <cellStyle name="Comma 4 3 2 3 3 4" xfId="28198"/>
    <cellStyle name="Comma 4 3 2 3 3 5" xfId="28199"/>
    <cellStyle name="Comma 4 3 2 3 3 6" xfId="28200"/>
    <cellStyle name="Comma 4 3 2 3 3 7" xfId="42964"/>
    <cellStyle name="Comma 4 3 2 3 4" xfId="28201"/>
    <cellStyle name="Comma 4 3 2 3 4 2" xfId="28202"/>
    <cellStyle name="Comma 4 3 2 3 4 2 2" xfId="28203"/>
    <cellStyle name="Comma 4 3 2 3 4 3" xfId="28204"/>
    <cellStyle name="Comma 4 3 2 3 4 4" xfId="28205"/>
    <cellStyle name="Comma 4 3 2 3 4 5" xfId="28206"/>
    <cellStyle name="Comma 4 3 2 3 4 6" xfId="42965"/>
    <cellStyle name="Comma 4 3 2 3 5" xfId="28207"/>
    <cellStyle name="Comma 4 3 2 3 5 2" xfId="28208"/>
    <cellStyle name="Comma 4 3 2 3 6" xfId="28209"/>
    <cellStyle name="Comma 4 3 2 3 6 2" xfId="28210"/>
    <cellStyle name="Comma 4 3 2 3 7" xfId="28211"/>
    <cellStyle name="Comma 4 3 2 3 8" xfId="28212"/>
    <cellStyle name="Comma 4 3 2 3 9" xfId="28213"/>
    <cellStyle name="Comma 4 3 2 4" xfId="28214"/>
    <cellStyle name="Comma 4 3 2 4 2" xfId="28215"/>
    <cellStyle name="Comma 4 3 2 4 2 2" xfId="28216"/>
    <cellStyle name="Comma 4 3 2 4 2 2 2" xfId="28217"/>
    <cellStyle name="Comma 4 3 2 4 2 2 2 2" xfId="28218"/>
    <cellStyle name="Comma 4 3 2 4 2 2 3" xfId="28219"/>
    <cellStyle name="Comma 4 3 2 4 2 2 4" xfId="28220"/>
    <cellStyle name="Comma 4 3 2 4 2 2 5" xfId="28221"/>
    <cellStyle name="Comma 4 3 2 4 2 2 6" xfId="42966"/>
    <cellStyle name="Comma 4 3 2 4 2 3" xfId="28222"/>
    <cellStyle name="Comma 4 3 2 4 2 3 2" xfId="28223"/>
    <cellStyle name="Comma 4 3 2 4 2 4" xfId="28224"/>
    <cellStyle name="Comma 4 3 2 4 2 5" xfId="28225"/>
    <cellStyle name="Comma 4 3 2 4 2 6" xfId="28226"/>
    <cellStyle name="Comma 4 3 2 4 2 7" xfId="42967"/>
    <cellStyle name="Comma 4 3 2 4 3" xfId="28227"/>
    <cellStyle name="Comma 4 3 2 4 3 2" xfId="28228"/>
    <cellStyle name="Comma 4 3 2 4 3 2 2" xfId="28229"/>
    <cellStyle name="Comma 4 3 2 4 3 3" xfId="28230"/>
    <cellStyle name="Comma 4 3 2 4 3 4" xfId="28231"/>
    <cellStyle name="Comma 4 3 2 4 3 5" xfId="28232"/>
    <cellStyle name="Comma 4 3 2 4 3 6" xfId="42968"/>
    <cellStyle name="Comma 4 3 2 4 4" xfId="28233"/>
    <cellStyle name="Comma 4 3 2 4 4 2" xfId="28234"/>
    <cellStyle name="Comma 4 3 2 4 5" xfId="28235"/>
    <cellStyle name="Comma 4 3 2 4 6" xfId="28236"/>
    <cellStyle name="Comma 4 3 2 4 7" xfId="28237"/>
    <cellStyle name="Comma 4 3 2 4 8" xfId="42969"/>
    <cellStyle name="Comma 4 3 2 5" xfId="28238"/>
    <cellStyle name="Comma 4 3 2 5 2" xfId="28239"/>
    <cellStyle name="Comma 4 3 2 5 2 2" xfId="28240"/>
    <cellStyle name="Comma 4 3 2 5 2 2 2" xfId="28241"/>
    <cellStyle name="Comma 4 3 2 5 2 3" xfId="28242"/>
    <cellStyle name="Comma 4 3 2 5 2 4" xfId="28243"/>
    <cellStyle name="Comma 4 3 2 5 2 5" xfId="28244"/>
    <cellStyle name="Comma 4 3 2 5 2 6" xfId="42970"/>
    <cellStyle name="Comma 4 3 2 5 3" xfId="28245"/>
    <cellStyle name="Comma 4 3 2 5 3 2" xfId="28246"/>
    <cellStyle name="Comma 4 3 2 5 4" xfId="28247"/>
    <cellStyle name="Comma 4 3 2 5 5" xfId="28248"/>
    <cellStyle name="Comma 4 3 2 5 6" xfId="28249"/>
    <cellStyle name="Comma 4 3 2 5 7" xfId="42971"/>
    <cellStyle name="Comma 4 3 2 6" xfId="28250"/>
    <cellStyle name="Comma 4 3 2 6 2" xfId="28251"/>
    <cellStyle name="Comma 4 3 2 6 2 2" xfId="28252"/>
    <cellStyle name="Comma 4 3 2 6 3" xfId="28253"/>
    <cellStyle name="Comma 4 3 2 6 4" xfId="28254"/>
    <cellStyle name="Comma 4 3 2 6 5" xfId="28255"/>
    <cellStyle name="Comma 4 3 2 6 6" xfId="42972"/>
    <cellStyle name="Comma 4 3 2 7" xfId="28256"/>
    <cellStyle name="Comma 4 3 2 7 2" xfId="28257"/>
    <cellStyle name="Comma 4 3 2 8" xfId="28258"/>
    <cellStyle name="Comma 4 3 2 8 2" xfId="28259"/>
    <cellStyle name="Comma 4 3 2 9" xfId="28260"/>
    <cellStyle name="Comma 4 3 3" xfId="28261"/>
    <cellStyle name="Comma 4 3 3 10" xfId="28262"/>
    <cellStyle name="Comma 4 3 3 11" xfId="28263"/>
    <cellStyle name="Comma 4 3 3 12" xfId="28264"/>
    <cellStyle name="Comma 4 3 3 13" xfId="28265"/>
    <cellStyle name="Comma 4 3 3 2" xfId="28266"/>
    <cellStyle name="Comma 4 3 3 2 10" xfId="28267"/>
    <cellStyle name="Comma 4 3 3 2 11" xfId="28268"/>
    <cellStyle name="Comma 4 3 3 2 2" xfId="28269"/>
    <cellStyle name="Comma 4 3 3 2 2 10" xfId="28270"/>
    <cellStyle name="Comma 4 3 3 2 2 2" xfId="28271"/>
    <cellStyle name="Comma 4 3 3 2 2 2 2" xfId="28272"/>
    <cellStyle name="Comma 4 3 3 2 2 2 2 2" xfId="28273"/>
    <cellStyle name="Comma 4 3 3 2 2 2 2 2 2" xfId="28274"/>
    <cellStyle name="Comma 4 3 3 2 2 2 2 2 2 2" xfId="28275"/>
    <cellStyle name="Comma 4 3 3 2 2 2 2 2 3" xfId="28276"/>
    <cellStyle name="Comma 4 3 3 2 2 2 2 2 4" xfId="28277"/>
    <cellStyle name="Comma 4 3 3 2 2 2 2 2 5" xfId="28278"/>
    <cellStyle name="Comma 4 3 3 2 2 2 2 2 6" xfId="42973"/>
    <cellStyle name="Comma 4 3 3 2 2 2 2 3" xfId="28279"/>
    <cellStyle name="Comma 4 3 3 2 2 2 2 3 2" xfId="28280"/>
    <cellStyle name="Comma 4 3 3 2 2 2 2 4" xfId="28281"/>
    <cellStyle name="Comma 4 3 3 2 2 2 2 5" xfId="28282"/>
    <cellStyle name="Comma 4 3 3 2 2 2 2 6" xfId="28283"/>
    <cellStyle name="Comma 4 3 3 2 2 2 2 7" xfId="42974"/>
    <cellStyle name="Comma 4 3 3 2 2 2 3" xfId="28284"/>
    <cellStyle name="Comma 4 3 3 2 2 2 3 2" xfId="28285"/>
    <cellStyle name="Comma 4 3 3 2 2 2 3 2 2" xfId="28286"/>
    <cellStyle name="Comma 4 3 3 2 2 2 3 3" xfId="28287"/>
    <cellStyle name="Comma 4 3 3 2 2 2 3 4" xfId="28288"/>
    <cellStyle name="Comma 4 3 3 2 2 2 3 5" xfId="28289"/>
    <cellStyle name="Comma 4 3 3 2 2 2 3 6" xfId="42975"/>
    <cellStyle name="Comma 4 3 3 2 2 2 4" xfId="28290"/>
    <cellStyle name="Comma 4 3 3 2 2 2 4 2" xfId="28291"/>
    <cellStyle name="Comma 4 3 3 2 2 2 5" xfId="28292"/>
    <cellStyle name="Comma 4 3 3 2 2 2 6" xfId="28293"/>
    <cellStyle name="Comma 4 3 3 2 2 2 7" xfId="28294"/>
    <cellStyle name="Comma 4 3 3 2 2 2 8" xfId="42976"/>
    <cellStyle name="Comma 4 3 3 2 2 3" xfId="28295"/>
    <cellStyle name="Comma 4 3 3 2 2 3 2" xfId="28296"/>
    <cellStyle name="Comma 4 3 3 2 2 3 2 2" xfId="28297"/>
    <cellStyle name="Comma 4 3 3 2 2 3 2 2 2" xfId="28298"/>
    <cellStyle name="Comma 4 3 3 2 2 3 2 3" xfId="28299"/>
    <cellStyle name="Comma 4 3 3 2 2 3 2 4" xfId="28300"/>
    <cellStyle name="Comma 4 3 3 2 2 3 2 5" xfId="28301"/>
    <cellStyle name="Comma 4 3 3 2 2 3 2 6" xfId="42977"/>
    <cellStyle name="Comma 4 3 3 2 2 3 3" xfId="28302"/>
    <cellStyle name="Comma 4 3 3 2 2 3 3 2" xfId="28303"/>
    <cellStyle name="Comma 4 3 3 2 2 3 4" xfId="28304"/>
    <cellStyle name="Comma 4 3 3 2 2 3 5" xfId="28305"/>
    <cellStyle name="Comma 4 3 3 2 2 3 6" xfId="28306"/>
    <cellStyle name="Comma 4 3 3 2 2 3 7" xfId="42978"/>
    <cellStyle name="Comma 4 3 3 2 2 4" xfId="28307"/>
    <cellStyle name="Comma 4 3 3 2 2 4 2" xfId="28308"/>
    <cellStyle name="Comma 4 3 3 2 2 4 2 2" xfId="28309"/>
    <cellStyle name="Comma 4 3 3 2 2 4 3" xfId="28310"/>
    <cellStyle name="Comma 4 3 3 2 2 4 4" xfId="28311"/>
    <cellStyle name="Comma 4 3 3 2 2 4 5" xfId="28312"/>
    <cellStyle name="Comma 4 3 3 2 2 4 6" xfId="42979"/>
    <cellStyle name="Comma 4 3 3 2 2 5" xfId="28313"/>
    <cellStyle name="Comma 4 3 3 2 2 5 2" xfId="28314"/>
    <cellStyle name="Comma 4 3 3 2 2 6" xfId="28315"/>
    <cellStyle name="Comma 4 3 3 2 2 6 2" xfId="28316"/>
    <cellStyle name="Comma 4 3 3 2 2 7" xfId="28317"/>
    <cellStyle name="Comma 4 3 3 2 2 8" xfId="28318"/>
    <cellStyle name="Comma 4 3 3 2 2 9" xfId="28319"/>
    <cellStyle name="Comma 4 3 3 2 3" xfId="28320"/>
    <cellStyle name="Comma 4 3 3 2 3 2" xfId="28321"/>
    <cellStyle name="Comma 4 3 3 2 3 2 2" xfId="28322"/>
    <cellStyle name="Comma 4 3 3 2 3 2 2 2" xfId="28323"/>
    <cellStyle name="Comma 4 3 3 2 3 2 2 2 2" xfId="28324"/>
    <cellStyle name="Comma 4 3 3 2 3 2 2 3" xfId="28325"/>
    <cellStyle name="Comma 4 3 3 2 3 2 2 4" xfId="28326"/>
    <cellStyle name="Comma 4 3 3 2 3 2 2 5" xfId="28327"/>
    <cellStyle name="Comma 4 3 3 2 3 2 2 6" xfId="42980"/>
    <cellStyle name="Comma 4 3 3 2 3 2 3" xfId="28328"/>
    <cellStyle name="Comma 4 3 3 2 3 2 3 2" xfId="28329"/>
    <cellStyle name="Comma 4 3 3 2 3 2 4" xfId="28330"/>
    <cellStyle name="Comma 4 3 3 2 3 2 5" xfId="28331"/>
    <cellStyle name="Comma 4 3 3 2 3 2 6" xfId="28332"/>
    <cellStyle name="Comma 4 3 3 2 3 2 7" xfId="42981"/>
    <cellStyle name="Comma 4 3 3 2 3 3" xfId="28333"/>
    <cellStyle name="Comma 4 3 3 2 3 3 2" xfId="28334"/>
    <cellStyle name="Comma 4 3 3 2 3 3 2 2" xfId="28335"/>
    <cellStyle name="Comma 4 3 3 2 3 3 3" xfId="28336"/>
    <cellStyle name="Comma 4 3 3 2 3 3 4" xfId="28337"/>
    <cellStyle name="Comma 4 3 3 2 3 3 5" xfId="28338"/>
    <cellStyle name="Comma 4 3 3 2 3 3 6" xfId="42982"/>
    <cellStyle name="Comma 4 3 3 2 3 4" xfId="28339"/>
    <cellStyle name="Comma 4 3 3 2 3 4 2" xfId="28340"/>
    <cellStyle name="Comma 4 3 3 2 3 5" xfId="28341"/>
    <cellStyle name="Comma 4 3 3 2 3 5 2" xfId="28342"/>
    <cellStyle name="Comma 4 3 3 2 3 6" xfId="28343"/>
    <cellStyle name="Comma 4 3 3 2 3 7" xfId="28344"/>
    <cellStyle name="Comma 4 3 3 2 3 8" xfId="28345"/>
    <cellStyle name="Comma 4 3 3 2 3 9" xfId="28346"/>
    <cellStyle name="Comma 4 3 3 2 4" xfId="28347"/>
    <cellStyle name="Comma 4 3 3 2 4 2" xfId="28348"/>
    <cellStyle name="Comma 4 3 3 2 4 2 2" xfId="28349"/>
    <cellStyle name="Comma 4 3 3 2 4 2 2 2" xfId="28350"/>
    <cellStyle name="Comma 4 3 3 2 4 2 3" xfId="28351"/>
    <cellStyle name="Comma 4 3 3 2 4 2 4" xfId="28352"/>
    <cellStyle name="Comma 4 3 3 2 4 2 5" xfId="28353"/>
    <cellStyle name="Comma 4 3 3 2 4 2 6" xfId="42983"/>
    <cellStyle name="Comma 4 3 3 2 4 3" xfId="28354"/>
    <cellStyle name="Comma 4 3 3 2 4 3 2" xfId="28355"/>
    <cellStyle name="Comma 4 3 3 2 4 4" xfId="28356"/>
    <cellStyle name="Comma 4 3 3 2 4 5" xfId="28357"/>
    <cellStyle name="Comma 4 3 3 2 4 6" xfId="28358"/>
    <cellStyle name="Comma 4 3 3 2 4 7" xfId="42984"/>
    <cellStyle name="Comma 4 3 3 2 5" xfId="28359"/>
    <cellStyle name="Comma 4 3 3 2 5 2" xfId="28360"/>
    <cellStyle name="Comma 4 3 3 2 5 2 2" xfId="28361"/>
    <cellStyle name="Comma 4 3 3 2 5 3" xfId="28362"/>
    <cellStyle name="Comma 4 3 3 2 5 4" xfId="28363"/>
    <cellStyle name="Comma 4 3 3 2 5 5" xfId="28364"/>
    <cellStyle name="Comma 4 3 3 2 5 6" xfId="42985"/>
    <cellStyle name="Comma 4 3 3 2 6" xfId="28365"/>
    <cellStyle name="Comma 4 3 3 2 6 2" xfId="28366"/>
    <cellStyle name="Comma 4 3 3 2 7" xfId="28367"/>
    <cellStyle name="Comma 4 3 3 2 7 2" xfId="28368"/>
    <cellStyle name="Comma 4 3 3 2 8" xfId="28369"/>
    <cellStyle name="Comma 4 3 3 2 9" xfId="28370"/>
    <cellStyle name="Comma 4 3 3 3" xfId="28371"/>
    <cellStyle name="Comma 4 3 3 3 10" xfId="28372"/>
    <cellStyle name="Comma 4 3 3 3 11" xfId="28373"/>
    <cellStyle name="Comma 4 3 3 3 2" xfId="28374"/>
    <cellStyle name="Comma 4 3 3 3 2 10" xfId="28375"/>
    <cellStyle name="Comma 4 3 3 3 2 2" xfId="28376"/>
    <cellStyle name="Comma 4 3 3 3 2 2 2" xfId="28377"/>
    <cellStyle name="Comma 4 3 3 3 2 2 2 2" xfId="28378"/>
    <cellStyle name="Comma 4 3 3 3 2 2 2 2 2" xfId="28379"/>
    <cellStyle name="Comma 4 3 3 3 2 2 2 2 2 2" xfId="28380"/>
    <cellStyle name="Comma 4 3 3 3 2 2 2 2 3" xfId="28381"/>
    <cellStyle name="Comma 4 3 3 3 2 2 2 2 4" xfId="28382"/>
    <cellStyle name="Comma 4 3 3 3 2 2 2 2 5" xfId="28383"/>
    <cellStyle name="Comma 4 3 3 3 2 2 2 2 6" xfId="42986"/>
    <cellStyle name="Comma 4 3 3 3 2 2 2 3" xfId="28384"/>
    <cellStyle name="Comma 4 3 3 3 2 2 2 3 2" xfId="28385"/>
    <cellStyle name="Comma 4 3 3 3 2 2 2 4" xfId="28386"/>
    <cellStyle name="Comma 4 3 3 3 2 2 2 5" xfId="28387"/>
    <cellStyle name="Comma 4 3 3 3 2 2 2 6" xfId="28388"/>
    <cellStyle name="Comma 4 3 3 3 2 2 2 7" xfId="42987"/>
    <cellStyle name="Comma 4 3 3 3 2 2 3" xfId="28389"/>
    <cellStyle name="Comma 4 3 3 3 2 2 3 2" xfId="28390"/>
    <cellStyle name="Comma 4 3 3 3 2 2 3 2 2" xfId="28391"/>
    <cellStyle name="Comma 4 3 3 3 2 2 3 3" xfId="28392"/>
    <cellStyle name="Comma 4 3 3 3 2 2 3 4" xfId="28393"/>
    <cellStyle name="Comma 4 3 3 3 2 2 3 5" xfId="28394"/>
    <cellStyle name="Comma 4 3 3 3 2 2 3 6" xfId="42988"/>
    <cellStyle name="Comma 4 3 3 3 2 2 4" xfId="28395"/>
    <cellStyle name="Comma 4 3 3 3 2 2 4 2" xfId="28396"/>
    <cellStyle name="Comma 4 3 3 3 2 2 5" xfId="28397"/>
    <cellStyle name="Comma 4 3 3 3 2 2 6" xfId="28398"/>
    <cellStyle name="Comma 4 3 3 3 2 2 7" xfId="28399"/>
    <cellStyle name="Comma 4 3 3 3 2 2 8" xfId="42989"/>
    <cellStyle name="Comma 4 3 3 3 2 3" xfId="28400"/>
    <cellStyle name="Comma 4 3 3 3 2 3 2" xfId="28401"/>
    <cellStyle name="Comma 4 3 3 3 2 3 2 2" xfId="28402"/>
    <cellStyle name="Comma 4 3 3 3 2 3 2 2 2" xfId="28403"/>
    <cellStyle name="Comma 4 3 3 3 2 3 2 2 2 2" xfId="28404"/>
    <cellStyle name="Comma 4 3 3 3 2 3 2 2 3" xfId="28405"/>
    <cellStyle name="Comma 4 3 3 3 2 3 2 2 4" xfId="28406"/>
    <cellStyle name="Comma 4 3 3 3 2 3 2 2 5" xfId="28407"/>
    <cellStyle name="Comma 4 3 3 3 2 3 2 2 6" xfId="42990"/>
    <cellStyle name="Comma 4 3 3 3 2 3 2 3" xfId="28408"/>
    <cellStyle name="Comma 4 3 3 3 2 3 2 3 2" xfId="28409"/>
    <cellStyle name="Comma 4 3 3 3 2 3 2 3 3" xfId="28410"/>
    <cellStyle name="Comma 4 3 3 3 2 3 2 4" xfId="28411"/>
    <cellStyle name="Comma 4 3 3 3 2 3 2 5" xfId="28412"/>
    <cellStyle name="Comma 4 3 3 3 2 3 2 6" xfId="28413"/>
    <cellStyle name="Comma 4 3 3 3 2 3 2 7" xfId="42991"/>
    <cellStyle name="Comma 4 3 3 3 2 3 3" xfId="28414"/>
    <cellStyle name="Comma 4 3 3 3 2 3 3 2" xfId="28415"/>
    <cellStyle name="Comma 4 3 3 3 2 3 3 2 2" xfId="28416"/>
    <cellStyle name="Comma 4 3 3 3 2 3 3 3" xfId="28417"/>
    <cellStyle name="Comma 4 3 3 3 2 3 3 4" xfId="28418"/>
    <cellStyle name="Comma 4 3 3 3 2 3 3 5" xfId="28419"/>
    <cellStyle name="Comma 4 3 3 3 2 3 3 6" xfId="42992"/>
    <cellStyle name="Comma 4 3 3 3 2 3 4" xfId="28420"/>
    <cellStyle name="Comma 4 3 3 3 2 3 4 2" xfId="28421"/>
    <cellStyle name="Comma 4 3 3 3 2 3 4 3" xfId="28422"/>
    <cellStyle name="Comma 4 3 3 3 2 3 5" xfId="28423"/>
    <cellStyle name="Comma 4 3 3 3 2 3 6" xfId="28424"/>
    <cellStyle name="Comma 4 3 3 3 2 3 7" xfId="28425"/>
    <cellStyle name="Comma 4 3 3 3 2 3 8" xfId="42993"/>
    <cellStyle name="Comma 4 3 3 3 2 4" xfId="28426"/>
    <cellStyle name="Comma 4 3 3 3 2 4 2" xfId="28427"/>
    <cellStyle name="Comma 4 3 3 3 2 4 2 2" xfId="28428"/>
    <cellStyle name="Comma 4 3 3 3 2 4 2 2 2" xfId="28429"/>
    <cellStyle name="Comma 4 3 3 3 2 4 2 3" xfId="28430"/>
    <cellStyle name="Comma 4 3 3 3 2 4 2 4" xfId="28431"/>
    <cellStyle name="Comma 4 3 3 3 2 4 2 5" xfId="28432"/>
    <cellStyle name="Comma 4 3 3 3 2 4 2 6" xfId="42994"/>
    <cellStyle name="Comma 4 3 3 3 2 4 3" xfId="28433"/>
    <cellStyle name="Comma 4 3 3 3 2 4 3 2" xfId="28434"/>
    <cellStyle name="Comma 4 3 3 3 2 4 3 3" xfId="28435"/>
    <cellStyle name="Comma 4 3 3 3 2 4 4" xfId="28436"/>
    <cellStyle name="Comma 4 3 3 3 2 4 5" xfId="28437"/>
    <cellStyle name="Comma 4 3 3 3 2 4 6" xfId="28438"/>
    <cellStyle name="Comma 4 3 3 3 2 4 7" xfId="42995"/>
    <cellStyle name="Comma 4 3 3 3 2 5" xfId="28439"/>
    <cellStyle name="Comma 4 3 3 3 2 5 2" xfId="28440"/>
    <cellStyle name="Comma 4 3 3 3 2 5 3" xfId="28441"/>
    <cellStyle name="Comma 4 3 3 3 2 6" xfId="28442"/>
    <cellStyle name="Comma 4 3 3 3 2 6 2" xfId="28443"/>
    <cellStyle name="Comma 4 3 3 3 2 7" xfId="28444"/>
    <cellStyle name="Comma 4 3 3 3 2 8" xfId="28445"/>
    <cellStyle name="Comma 4 3 3 3 2 9" xfId="28446"/>
    <cellStyle name="Comma 4 3 3 3 3" xfId="28447"/>
    <cellStyle name="Comma 4 3 3 3 3 2" xfId="28448"/>
    <cellStyle name="Comma 4 3 3 3 3 2 2" xfId="28449"/>
    <cellStyle name="Comma 4 3 3 3 3 2 2 2" xfId="28450"/>
    <cellStyle name="Comma 4 3 3 3 3 2 2 2 2" xfId="28451"/>
    <cellStyle name="Comma 4 3 3 3 3 2 2 3" xfId="28452"/>
    <cellStyle name="Comma 4 3 3 3 3 2 2 4" xfId="28453"/>
    <cellStyle name="Comma 4 3 3 3 3 2 2 5" xfId="28454"/>
    <cellStyle name="Comma 4 3 3 3 3 2 2 6" xfId="42996"/>
    <cellStyle name="Comma 4 3 3 3 3 2 3" xfId="28455"/>
    <cellStyle name="Comma 4 3 3 3 3 2 3 2" xfId="28456"/>
    <cellStyle name="Comma 4 3 3 3 3 2 4" xfId="28457"/>
    <cellStyle name="Comma 4 3 3 3 3 2 5" xfId="28458"/>
    <cellStyle name="Comma 4 3 3 3 3 2 6" xfId="28459"/>
    <cellStyle name="Comma 4 3 3 3 3 2 7" xfId="42997"/>
    <cellStyle name="Comma 4 3 3 3 3 3" xfId="28460"/>
    <cellStyle name="Comma 4 3 3 3 3 3 2" xfId="28461"/>
    <cellStyle name="Comma 4 3 3 3 3 3 2 2" xfId="28462"/>
    <cellStyle name="Comma 4 3 3 3 3 3 3" xfId="28463"/>
    <cellStyle name="Comma 4 3 3 3 3 3 4" xfId="28464"/>
    <cellStyle name="Comma 4 3 3 3 3 3 5" xfId="28465"/>
    <cellStyle name="Comma 4 3 3 3 3 3 6" xfId="42998"/>
    <cellStyle name="Comma 4 3 3 3 3 4" xfId="28466"/>
    <cellStyle name="Comma 4 3 3 3 3 4 2" xfId="28467"/>
    <cellStyle name="Comma 4 3 3 3 3 5" xfId="28468"/>
    <cellStyle name="Comma 4 3 3 3 3 5 2" xfId="28469"/>
    <cellStyle name="Comma 4 3 3 3 3 6" xfId="28470"/>
    <cellStyle name="Comma 4 3 3 3 3 7" xfId="28471"/>
    <cellStyle name="Comma 4 3 3 3 3 8" xfId="28472"/>
    <cellStyle name="Comma 4 3 3 3 3 9" xfId="28473"/>
    <cellStyle name="Comma 4 3 3 3 4" xfId="28474"/>
    <cellStyle name="Comma 4 3 3 3 4 2" xfId="28475"/>
    <cellStyle name="Comma 4 3 3 3 4 2 2" xfId="28476"/>
    <cellStyle name="Comma 4 3 3 3 4 2 2 2" xfId="28477"/>
    <cellStyle name="Comma 4 3 3 3 4 2 2 2 2" xfId="28478"/>
    <cellStyle name="Comma 4 3 3 3 4 2 2 3" xfId="28479"/>
    <cellStyle name="Comma 4 3 3 3 4 2 2 4" xfId="28480"/>
    <cellStyle name="Comma 4 3 3 3 4 2 2 5" xfId="28481"/>
    <cellStyle name="Comma 4 3 3 3 4 2 2 6" xfId="42999"/>
    <cellStyle name="Comma 4 3 3 3 4 2 3" xfId="28482"/>
    <cellStyle name="Comma 4 3 3 3 4 2 3 2" xfId="28483"/>
    <cellStyle name="Comma 4 3 3 3 4 2 3 3" xfId="28484"/>
    <cellStyle name="Comma 4 3 3 3 4 2 4" xfId="28485"/>
    <cellStyle name="Comma 4 3 3 3 4 2 5" xfId="28486"/>
    <cellStyle name="Comma 4 3 3 3 4 2 6" xfId="28487"/>
    <cellStyle name="Comma 4 3 3 3 4 2 7" xfId="43000"/>
    <cellStyle name="Comma 4 3 3 3 4 3" xfId="28488"/>
    <cellStyle name="Comma 4 3 3 3 4 3 2" xfId="28489"/>
    <cellStyle name="Comma 4 3 3 3 4 3 2 2" xfId="28490"/>
    <cellStyle name="Comma 4 3 3 3 4 3 3" xfId="28491"/>
    <cellStyle name="Comma 4 3 3 3 4 3 4" xfId="28492"/>
    <cellStyle name="Comma 4 3 3 3 4 3 5" xfId="28493"/>
    <cellStyle name="Comma 4 3 3 3 4 3 6" xfId="43001"/>
    <cellStyle name="Comma 4 3 3 3 4 4" xfId="28494"/>
    <cellStyle name="Comma 4 3 3 3 4 4 2" xfId="28495"/>
    <cellStyle name="Comma 4 3 3 3 4 4 3" xfId="28496"/>
    <cellStyle name="Comma 4 3 3 3 4 5" xfId="28497"/>
    <cellStyle name="Comma 4 3 3 3 4 6" xfId="28498"/>
    <cellStyle name="Comma 4 3 3 3 4 7" xfId="28499"/>
    <cellStyle name="Comma 4 3 3 3 4 8" xfId="43002"/>
    <cellStyle name="Comma 4 3 3 3 5" xfId="28500"/>
    <cellStyle name="Comma 4 3 3 3 5 2" xfId="28501"/>
    <cellStyle name="Comma 4 3 3 3 5 2 2" xfId="28502"/>
    <cellStyle name="Comma 4 3 3 3 5 2 2 2" xfId="28503"/>
    <cellStyle name="Comma 4 3 3 3 5 2 3" xfId="28504"/>
    <cellStyle name="Comma 4 3 3 3 5 2 4" xfId="28505"/>
    <cellStyle name="Comma 4 3 3 3 5 2 5" xfId="28506"/>
    <cellStyle name="Comma 4 3 3 3 5 2 6" xfId="43003"/>
    <cellStyle name="Comma 4 3 3 3 5 3" xfId="28507"/>
    <cellStyle name="Comma 4 3 3 3 5 3 2" xfId="28508"/>
    <cellStyle name="Comma 4 3 3 3 5 3 3" xfId="28509"/>
    <cellStyle name="Comma 4 3 3 3 5 4" xfId="28510"/>
    <cellStyle name="Comma 4 3 3 3 5 5" xfId="28511"/>
    <cellStyle name="Comma 4 3 3 3 5 6" xfId="28512"/>
    <cellStyle name="Comma 4 3 3 3 5 7" xfId="43004"/>
    <cellStyle name="Comma 4 3 3 3 6" xfId="28513"/>
    <cellStyle name="Comma 4 3 3 3 6 2" xfId="28514"/>
    <cellStyle name="Comma 4 3 3 3 6 3" xfId="28515"/>
    <cellStyle name="Comma 4 3 3 3 7" xfId="28516"/>
    <cellStyle name="Comma 4 3 3 3 7 2" xfId="28517"/>
    <cellStyle name="Comma 4 3 3 3 8" xfId="28518"/>
    <cellStyle name="Comma 4 3 3 3 9" xfId="28519"/>
    <cellStyle name="Comma 4 3 3 4" xfId="28520"/>
    <cellStyle name="Comma 4 3 3 4 10" xfId="28521"/>
    <cellStyle name="Comma 4 3 3 4 2" xfId="28522"/>
    <cellStyle name="Comma 4 3 3 4 2 2" xfId="28523"/>
    <cellStyle name="Comma 4 3 3 4 2 2 2" xfId="28524"/>
    <cellStyle name="Comma 4 3 3 4 2 2 2 2" xfId="28525"/>
    <cellStyle name="Comma 4 3 3 4 2 2 2 2 2" xfId="28526"/>
    <cellStyle name="Comma 4 3 3 4 2 2 2 3" xfId="28527"/>
    <cellStyle name="Comma 4 3 3 4 2 2 2 4" xfId="28528"/>
    <cellStyle name="Comma 4 3 3 4 2 2 2 5" xfId="28529"/>
    <cellStyle name="Comma 4 3 3 4 2 2 2 6" xfId="43005"/>
    <cellStyle name="Comma 4 3 3 4 2 2 3" xfId="28530"/>
    <cellStyle name="Comma 4 3 3 4 2 2 3 2" xfId="28531"/>
    <cellStyle name="Comma 4 3 3 4 2 2 4" xfId="28532"/>
    <cellStyle name="Comma 4 3 3 4 2 2 5" xfId="28533"/>
    <cellStyle name="Comma 4 3 3 4 2 2 6" xfId="28534"/>
    <cellStyle name="Comma 4 3 3 4 2 2 7" xfId="43006"/>
    <cellStyle name="Comma 4 3 3 4 2 3" xfId="28535"/>
    <cellStyle name="Comma 4 3 3 4 2 3 2" xfId="28536"/>
    <cellStyle name="Comma 4 3 3 4 2 3 2 2" xfId="28537"/>
    <cellStyle name="Comma 4 3 3 4 2 3 3" xfId="28538"/>
    <cellStyle name="Comma 4 3 3 4 2 3 4" xfId="28539"/>
    <cellStyle name="Comma 4 3 3 4 2 3 5" xfId="28540"/>
    <cellStyle name="Comma 4 3 3 4 2 3 6" xfId="43007"/>
    <cellStyle name="Comma 4 3 3 4 2 4" xfId="28541"/>
    <cellStyle name="Comma 4 3 3 4 2 4 2" xfId="28542"/>
    <cellStyle name="Comma 4 3 3 4 2 5" xfId="28543"/>
    <cellStyle name="Comma 4 3 3 4 2 6" xfId="28544"/>
    <cellStyle name="Comma 4 3 3 4 2 7" xfId="28545"/>
    <cellStyle name="Comma 4 3 3 4 2 8" xfId="43008"/>
    <cellStyle name="Comma 4 3 3 4 3" xfId="28546"/>
    <cellStyle name="Comma 4 3 3 4 3 2" xfId="28547"/>
    <cellStyle name="Comma 4 3 3 4 3 2 2" xfId="28548"/>
    <cellStyle name="Comma 4 3 3 4 3 2 2 2" xfId="28549"/>
    <cellStyle name="Comma 4 3 3 4 3 2 3" xfId="28550"/>
    <cellStyle name="Comma 4 3 3 4 3 2 4" xfId="28551"/>
    <cellStyle name="Comma 4 3 3 4 3 2 5" xfId="28552"/>
    <cellStyle name="Comma 4 3 3 4 3 2 6" xfId="43009"/>
    <cellStyle name="Comma 4 3 3 4 3 3" xfId="28553"/>
    <cellStyle name="Comma 4 3 3 4 3 3 2" xfId="28554"/>
    <cellStyle name="Comma 4 3 3 4 3 4" xfId="28555"/>
    <cellStyle name="Comma 4 3 3 4 3 5" xfId="28556"/>
    <cellStyle name="Comma 4 3 3 4 3 6" xfId="28557"/>
    <cellStyle name="Comma 4 3 3 4 3 7" xfId="43010"/>
    <cellStyle name="Comma 4 3 3 4 4" xfId="28558"/>
    <cellStyle name="Comma 4 3 3 4 4 2" xfId="28559"/>
    <cellStyle name="Comma 4 3 3 4 4 2 2" xfId="28560"/>
    <cellStyle name="Comma 4 3 3 4 4 3" xfId="28561"/>
    <cellStyle name="Comma 4 3 3 4 4 4" xfId="28562"/>
    <cellStyle name="Comma 4 3 3 4 4 5" xfId="28563"/>
    <cellStyle name="Comma 4 3 3 4 4 6" xfId="43011"/>
    <cellStyle name="Comma 4 3 3 4 5" xfId="28564"/>
    <cellStyle name="Comma 4 3 3 4 5 2" xfId="28565"/>
    <cellStyle name="Comma 4 3 3 4 6" xfId="28566"/>
    <cellStyle name="Comma 4 3 3 4 6 2" xfId="28567"/>
    <cellStyle name="Comma 4 3 3 4 7" xfId="28568"/>
    <cellStyle name="Comma 4 3 3 4 8" xfId="28569"/>
    <cellStyle name="Comma 4 3 3 4 9" xfId="28570"/>
    <cellStyle name="Comma 4 3 3 5" xfId="28571"/>
    <cellStyle name="Comma 4 3 3 5 2" xfId="28572"/>
    <cellStyle name="Comma 4 3 3 5 2 2" xfId="28573"/>
    <cellStyle name="Comma 4 3 3 5 2 2 2" xfId="28574"/>
    <cellStyle name="Comma 4 3 3 5 2 2 2 2" xfId="28575"/>
    <cellStyle name="Comma 4 3 3 5 2 2 3" xfId="28576"/>
    <cellStyle name="Comma 4 3 3 5 2 2 4" xfId="28577"/>
    <cellStyle name="Comma 4 3 3 5 2 2 5" xfId="28578"/>
    <cellStyle name="Comma 4 3 3 5 2 2 6" xfId="43012"/>
    <cellStyle name="Comma 4 3 3 5 2 3" xfId="28579"/>
    <cellStyle name="Comma 4 3 3 5 2 3 2" xfId="28580"/>
    <cellStyle name="Comma 4 3 3 5 2 4" xfId="28581"/>
    <cellStyle name="Comma 4 3 3 5 2 5" xfId="28582"/>
    <cellStyle name="Comma 4 3 3 5 2 6" xfId="28583"/>
    <cellStyle name="Comma 4 3 3 5 2 7" xfId="43013"/>
    <cellStyle name="Comma 4 3 3 5 3" xfId="28584"/>
    <cellStyle name="Comma 4 3 3 5 3 2" xfId="28585"/>
    <cellStyle name="Comma 4 3 3 5 3 2 2" xfId="28586"/>
    <cellStyle name="Comma 4 3 3 5 3 3" xfId="28587"/>
    <cellStyle name="Comma 4 3 3 5 3 4" xfId="28588"/>
    <cellStyle name="Comma 4 3 3 5 3 5" xfId="28589"/>
    <cellStyle name="Comma 4 3 3 5 3 6" xfId="43014"/>
    <cellStyle name="Comma 4 3 3 5 4" xfId="28590"/>
    <cellStyle name="Comma 4 3 3 5 4 2" xfId="28591"/>
    <cellStyle name="Comma 4 3 3 5 5" xfId="28592"/>
    <cellStyle name="Comma 4 3 3 5 5 2" xfId="28593"/>
    <cellStyle name="Comma 4 3 3 5 6" xfId="28594"/>
    <cellStyle name="Comma 4 3 3 5 7" xfId="28595"/>
    <cellStyle name="Comma 4 3 3 5 8" xfId="28596"/>
    <cellStyle name="Comma 4 3 3 5 9" xfId="28597"/>
    <cellStyle name="Comma 4 3 3 6" xfId="28598"/>
    <cellStyle name="Comma 4 3 3 6 2" xfId="28599"/>
    <cellStyle name="Comma 4 3 3 6 2 2" xfId="28600"/>
    <cellStyle name="Comma 4 3 3 6 2 2 2" xfId="28601"/>
    <cellStyle name="Comma 4 3 3 6 2 3" xfId="28602"/>
    <cellStyle name="Comma 4 3 3 6 2 4" xfId="28603"/>
    <cellStyle name="Comma 4 3 3 6 2 5" xfId="28604"/>
    <cellStyle name="Comma 4 3 3 6 2 6" xfId="43015"/>
    <cellStyle name="Comma 4 3 3 6 3" xfId="28605"/>
    <cellStyle name="Comma 4 3 3 6 3 2" xfId="28606"/>
    <cellStyle name="Comma 4 3 3 6 4" xfId="28607"/>
    <cellStyle name="Comma 4 3 3 6 5" xfId="28608"/>
    <cellStyle name="Comma 4 3 3 6 6" xfId="28609"/>
    <cellStyle name="Comma 4 3 3 6 7" xfId="43016"/>
    <cellStyle name="Comma 4 3 3 7" xfId="28610"/>
    <cellStyle name="Comma 4 3 3 7 2" xfId="28611"/>
    <cellStyle name="Comma 4 3 3 7 2 2" xfId="28612"/>
    <cellStyle name="Comma 4 3 3 7 3" xfId="28613"/>
    <cellStyle name="Comma 4 3 3 7 4" xfId="28614"/>
    <cellStyle name="Comma 4 3 3 7 5" xfId="28615"/>
    <cellStyle name="Comma 4 3 3 7 6" xfId="43017"/>
    <cellStyle name="Comma 4 3 3 8" xfId="28616"/>
    <cellStyle name="Comma 4 3 3 8 2" xfId="28617"/>
    <cellStyle name="Comma 4 3 3 9" xfId="28618"/>
    <cellStyle name="Comma 4 3 3 9 2" xfId="28619"/>
    <cellStyle name="Comma 4 3 4" xfId="28620"/>
    <cellStyle name="Comma 4 3 4 10" xfId="28621"/>
    <cellStyle name="Comma 4 3 4 11" xfId="28622"/>
    <cellStyle name="Comma 4 3 4 2" xfId="28623"/>
    <cellStyle name="Comma 4 3 4 2 10" xfId="28624"/>
    <cellStyle name="Comma 4 3 4 2 2" xfId="28625"/>
    <cellStyle name="Comma 4 3 4 2 2 2" xfId="28626"/>
    <cellStyle name="Comma 4 3 4 2 2 2 2" xfId="28627"/>
    <cellStyle name="Comma 4 3 4 2 2 2 2 2" xfId="28628"/>
    <cellStyle name="Comma 4 3 4 2 2 2 2 2 2" xfId="28629"/>
    <cellStyle name="Comma 4 3 4 2 2 2 2 3" xfId="28630"/>
    <cellStyle name="Comma 4 3 4 2 2 2 2 4" xfId="28631"/>
    <cellStyle name="Comma 4 3 4 2 2 2 2 5" xfId="28632"/>
    <cellStyle name="Comma 4 3 4 2 2 2 2 6" xfId="43018"/>
    <cellStyle name="Comma 4 3 4 2 2 2 3" xfId="28633"/>
    <cellStyle name="Comma 4 3 4 2 2 2 3 2" xfId="28634"/>
    <cellStyle name="Comma 4 3 4 2 2 2 4" xfId="28635"/>
    <cellStyle name="Comma 4 3 4 2 2 2 5" xfId="28636"/>
    <cellStyle name="Comma 4 3 4 2 2 2 6" xfId="28637"/>
    <cellStyle name="Comma 4 3 4 2 2 2 7" xfId="43019"/>
    <cellStyle name="Comma 4 3 4 2 2 3" xfId="28638"/>
    <cellStyle name="Comma 4 3 4 2 2 3 2" xfId="28639"/>
    <cellStyle name="Comma 4 3 4 2 2 3 2 2" xfId="28640"/>
    <cellStyle name="Comma 4 3 4 2 2 3 3" xfId="28641"/>
    <cellStyle name="Comma 4 3 4 2 2 3 4" xfId="28642"/>
    <cellStyle name="Comma 4 3 4 2 2 3 5" xfId="28643"/>
    <cellStyle name="Comma 4 3 4 2 2 3 6" xfId="43020"/>
    <cellStyle name="Comma 4 3 4 2 2 4" xfId="28644"/>
    <cellStyle name="Comma 4 3 4 2 2 4 2" xfId="28645"/>
    <cellStyle name="Comma 4 3 4 2 2 5" xfId="28646"/>
    <cellStyle name="Comma 4 3 4 2 2 6" xfId="28647"/>
    <cellStyle name="Comma 4 3 4 2 2 7" xfId="28648"/>
    <cellStyle name="Comma 4 3 4 2 2 8" xfId="43021"/>
    <cellStyle name="Comma 4 3 4 2 3" xfId="28649"/>
    <cellStyle name="Comma 4 3 4 2 3 2" xfId="28650"/>
    <cellStyle name="Comma 4 3 4 2 3 2 2" xfId="28651"/>
    <cellStyle name="Comma 4 3 4 2 3 2 2 2" xfId="28652"/>
    <cellStyle name="Comma 4 3 4 2 3 2 3" xfId="28653"/>
    <cellStyle name="Comma 4 3 4 2 3 2 4" xfId="28654"/>
    <cellStyle name="Comma 4 3 4 2 3 2 5" xfId="28655"/>
    <cellStyle name="Comma 4 3 4 2 3 2 6" xfId="43022"/>
    <cellStyle name="Comma 4 3 4 2 3 3" xfId="28656"/>
    <cellStyle name="Comma 4 3 4 2 3 3 2" xfId="28657"/>
    <cellStyle name="Comma 4 3 4 2 3 4" xfId="28658"/>
    <cellStyle name="Comma 4 3 4 2 3 5" xfId="28659"/>
    <cellStyle name="Comma 4 3 4 2 3 6" xfId="28660"/>
    <cellStyle name="Comma 4 3 4 2 3 7" xfId="43023"/>
    <cellStyle name="Comma 4 3 4 2 4" xfId="28661"/>
    <cellStyle name="Comma 4 3 4 2 4 2" xfId="28662"/>
    <cellStyle name="Comma 4 3 4 2 4 2 2" xfId="28663"/>
    <cellStyle name="Comma 4 3 4 2 4 3" xfId="28664"/>
    <cellStyle name="Comma 4 3 4 2 4 4" xfId="28665"/>
    <cellStyle name="Comma 4 3 4 2 4 5" xfId="28666"/>
    <cellStyle name="Comma 4 3 4 2 4 6" xfId="43024"/>
    <cellStyle name="Comma 4 3 4 2 5" xfId="28667"/>
    <cellStyle name="Comma 4 3 4 2 5 2" xfId="28668"/>
    <cellStyle name="Comma 4 3 4 2 6" xfId="28669"/>
    <cellStyle name="Comma 4 3 4 2 6 2" xfId="28670"/>
    <cellStyle name="Comma 4 3 4 2 7" xfId="28671"/>
    <cellStyle name="Comma 4 3 4 2 8" xfId="28672"/>
    <cellStyle name="Comma 4 3 4 2 9" xfId="28673"/>
    <cellStyle name="Comma 4 3 4 3" xfId="28674"/>
    <cellStyle name="Comma 4 3 4 3 2" xfId="28675"/>
    <cellStyle name="Comma 4 3 4 3 2 2" xfId="28676"/>
    <cellStyle name="Comma 4 3 4 3 2 2 2" xfId="28677"/>
    <cellStyle name="Comma 4 3 4 3 2 2 2 2" xfId="28678"/>
    <cellStyle name="Comma 4 3 4 3 2 2 3" xfId="28679"/>
    <cellStyle name="Comma 4 3 4 3 2 2 4" xfId="28680"/>
    <cellStyle name="Comma 4 3 4 3 2 2 5" xfId="28681"/>
    <cellStyle name="Comma 4 3 4 3 2 2 6" xfId="43025"/>
    <cellStyle name="Comma 4 3 4 3 2 3" xfId="28682"/>
    <cellStyle name="Comma 4 3 4 3 2 3 2" xfId="28683"/>
    <cellStyle name="Comma 4 3 4 3 2 4" xfId="28684"/>
    <cellStyle name="Comma 4 3 4 3 2 5" xfId="28685"/>
    <cellStyle name="Comma 4 3 4 3 2 6" xfId="28686"/>
    <cellStyle name="Comma 4 3 4 3 2 7" xfId="43026"/>
    <cellStyle name="Comma 4 3 4 3 3" xfId="28687"/>
    <cellStyle name="Comma 4 3 4 3 3 2" xfId="28688"/>
    <cellStyle name="Comma 4 3 4 3 3 2 2" xfId="28689"/>
    <cellStyle name="Comma 4 3 4 3 3 3" xfId="28690"/>
    <cellStyle name="Comma 4 3 4 3 3 4" xfId="28691"/>
    <cellStyle name="Comma 4 3 4 3 3 5" xfId="28692"/>
    <cellStyle name="Comma 4 3 4 3 3 6" xfId="43027"/>
    <cellStyle name="Comma 4 3 4 3 4" xfId="28693"/>
    <cellStyle name="Comma 4 3 4 3 4 2" xfId="28694"/>
    <cellStyle name="Comma 4 3 4 3 5" xfId="28695"/>
    <cellStyle name="Comma 4 3 4 3 6" xfId="28696"/>
    <cellStyle name="Comma 4 3 4 3 7" xfId="28697"/>
    <cellStyle name="Comma 4 3 4 3 8" xfId="43028"/>
    <cellStyle name="Comma 4 3 4 4" xfId="28698"/>
    <cellStyle name="Comma 4 3 4 4 2" xfId="28699"/>
    <cellStyle name="Comma 4 3 4 4 2 2" xfId="28700"/>
    <cellStyle name="Comma 4 3 4 4 2 2 2" xfId="28701"/>
    <cellStyle name="Comma 4 3 4 4 2 3" xfId="28702"/>
    <cellStyle name="Comma 4 3 4 4 2 4" xfId="28703"/>
    <cellStyle name="Comma 4 3 4 4 2 5" xfId="28704"/>
    <cellStyle name="Comma 4 3 4 4 2 6" xfId="43029"/>
    <cellStyle name="Comma 4 3 4 4 3" xfId="28705"/>
    <cellStyle name="Comma 4 3 4 4 3 2" xfId="28706"/>
    <cellStyle name="Comma 4 3 4 4 4" xfId="28707"/>
    <cellStyle name="Comma 4 3 4 4 5" xfId="28708"/>
    <cellStyle name="Comma 4 3 4 4 6" xfId="28709"/>
    <cellStyle name="Comma 4 3 4 4 7" xfId="43030"/>
    <cellStyle name="Comma 4 3 4 5" xfId="28710"/>
    <cellStyle name="Comma 4 3 4 5 2" xfId="28711"/>
    <cellStyle name="Comma 4 3 4 5 2 2" xfId="28712"/>
    <cellStyle name="Comma 4 3 4 5 3" xfId="28713"/>
    <cellStyle name="Comma 4 3 4 5 4" xfId="28714"/>
    <cellStyle name="Comma 4 3 4 5 5" xfId="28715"/>
    <cellStyle name="Comma 4 3 4 5 6" xfId="43031"/>
    <cellStyle name="Comma 4 3 4 6" xfId="28716"/>
    <cellStyle name="Comma 4 3 4 6 2" xfId="28717"/>
    <cellStyle name="Comma 4 3 4 7" xfId="28718"/>
    <cellStyle name="Comma 4 3 4 7 2" xfId="28719"/>
    <cellStyle name="Comma 4 3 4 8" xfId="28720"/>
    <cellStyle name="Comma 4 3 4 9" xfId="28721"/>
    <cellStyle name="Comma 4 3 5" xfId="28722"/>
    <cellStyle name="Comma 4 3 5 10" xfId="28723"/>
    <cellStyle name="Comma 4 3 5 2" xfId="28724"/>
    <cellStyle name="Comma 4 3 5 2 2" xfId="28725"/>
    <cellStyle name="Comma 4 3 5 2 2 2" xfId="28726"/>
    <cellStyle name="Comma 4 3 5 2 2 2 2" xfId="28727"/>
    <cellStyle name="Comma 4 3 5 2 2 2 2 2" xfId="28728"/>
    <cellStyle name="Comma 4 3 5 2 2 2 3" xfId="28729"/>
    <cellStyle name="Comma 4 3 5 2 2 2 4" xfId="28730"/>
    <cellStyle name="Comma 4 3 5 2 2 2 5" xfId="28731"/>
    <cellStyle name="Comma 4 3 5 2 2 2 6" xfId="43032"/>
    <cellStyle name="Comma 4 3 5 2 2 3" xfId="28732"/>
    <cellStyle name="Comma 4 3 5 2 2 3 2" xfId="28733"/>
    <cellStyle name="Comma 4 3 5 2 2 4" xfId="28734"/>
    <cellStyle name="Comma 4 3 5 2 2 5" xfId="28735"/>
    <cellStyle name="Comma 4 3 5 2 2 6" xfId="28736"/>
    <cellStyle name="Comma 4 3 5 2 2 7" xfId="43033"/>
    <cellStyle name="Comma 4 3 5 2 3" xfId="28737"/>
    <cellStyle name="Comma 4 3 5 2 3 2" xfId="28738"/>
    <cellStyle name="Comma 4 3 5 2 3 2 2" xfId="28739"/>
    <cellStyle name="Comma 4 3 5 2 3 3" xfId="28740"/>
    <cellStyle name="Comma 4 3 5 2 3 4" xfId="28741"/>
    <cellStyle name="Comma 4 3 5 2 3 5" xfId="28742"/>
    <cellStyle name="Comma 4 3 5 2 3 6" xfId="43034"/>
    <cellStyle name="Comma 4 3 5 2 4" xfId="28743"/>
    <cellStyle name="Comma 4 3 5 2 4 2" xfId="28744"/>
    <cellStyle name="Comma 4 3 5 2 5" xfId="28745"/>
    <cellStyle name="Comma 4 3 5 2 6" xfId="28746"/>
    <cellStyle name="Comma 4 3 5 2 7" xfId="28747"/>
    <cellStyle name="Comma 4 3 5 2 8" xfId="43035"/>
    <cellStyle name="Comma 4 3 5 3" xfId="28748"/>
    <cellStyle name="Comma 4 3 5 3 2" xfId="28749"/>
    <cellStyle name="Comma 4 3 5 3 2 2" xfId="28750"/>
    <cellStyle name="Comma 4 3 5 3 2 2 2" xfId="28751"/>
    <cellStyle name="Comma 4 3 5 3 2 3" xfId="28752"/>
    <cellStyle name="Comma 4 3 5 3 2 4" xfId="28753"/>
    <cellStyle name="Comma 4 3 5 3 2 5" xfId="28754"/>
    <cellStyle name="Comma 4 3 5 3 2 6" xfId="43036"/>
    <cellStyle name="Comma 4 3 5 3 3" xfId="28755"/>
    <cellStyle name="Comma 4 3 5 3 3 2" xfId="28756"/>
    <cellStyle name="Comma 4 3 5 3 4" xfId="28757"/>
    <cellStyle name="Comma 4 3 5 3 5" xfId="28758"/>
    <cellStyle name="Comma 4 3 5 3 6" xfId="28759"/>
    <cellStyle name="Comma 4 3 5 3 7" xfId="43037"/>
    <cellStyle name="Comma 4 3 5 4" xfId="28760"/>
    <cellStyle name="Comma 4 3 5 4 2" xfId="28761"/>
    <cellStyle name="Comma 4 3 5 4 2 2" xfId="28762"/>
    <cellStyle name="Comma 4 3 5 4 3" xfId="28763"/>
    <cellStyle name="Comma 4 3 5 4 4" xfId="28764"/>
    <cellStyle name="Comma 4 3 5 4 5" xfId="28765"/>
    <cellStyle name="Comma 4 3 5 4 6" xfId="43038"/>
    <cellStyle name="Comma 4 3 5 5" xfId="28766"/>
    <cellStyle name="Comma 4 3 5 5 2" xfId="28767"/>
    <cellStyle name="Comma 4 3 5 6" xfId="28768"/>
    <cellStyle name="Comma 4 3 5 6 2" xfId="28769"/>
    <cellStyle name="Comma 4 3 5 7" xfId="28770"/>
    <cellStyle name="Comma 4 3 5 8" xfId="28771"/>
    <cellStyle name="Comma 4 3 5 9" xfId="28772"/>
    <cellStyle name="Comma 4 3 6" xfId="28773"/>
    <cellStyle name="Comma 4 3 6 2" xfId="28774"/>
    <cellStyle name="Comma 4 3 6 2 2" xfId="28775"/>
    <cellStyle name="Comma 4 3 6 2 2 2" xfId="28776"/>
    <cellStyle name="Comma 4 3 6 2 2 2 2" xfId="28777"/>
    <cellStyle name="Comma 4 3 6 2 2 2 2 2" xfId="28778"/>
    <cellStyle name="Comma 4 3 6 2 2 2 3" xfId="28779"/>
    <cellStyle name="Comma 4 3 6 2 2 2 4" xfId="28780"/>
    <cellStyle name="Comma 4 3 6 2 2 2 5" xfId="28781"/>
    <cellStyle name="Comma 4 3 6 2 2 2 6" xfId="43039"/>
    <cellStyle name="Comma 4 3 6 2 2 3" xfId="28782"/>
    <cellStyle name="Comma 4 3 6 2 2 3 2" xfId="28783"/>
    <cellStyle name="Comma 4 3 6 2 2 4" xfId="28784"/>
    <cellStyle name="Comma 4 3 6 2 2 5" xfId="28785"/>
    <cellStyle name="Comma 4 3 6 2 2 6" xfId="28786"/>
    <cellStyle name="Comma 4 3 6 2 2 7" xfId="43040"/>
    <cellStyle name="Comma 4 3 6 2 3" xfId="28787"/>
    <cellStyle name="Comma 4 3 6 2 3 2" xfId="28788"/>
    <cellStyle name="Comma 4 3 6 2 3 2 2" xfId="28789"/>
    <cellStyle name="Comma 4 3 6 2 3 3" xfId="28790"/>
    <cellStyle name="Comma 4 3 6 2 3 4" xfId="28791"/>
    <cellStyle name="Comma 4 3 6 2 3 5" xfId="28792"/>
    <cellStyle name="Comma 4 3 6 2 3 6" xfId="43041"/>
    <cellStyle name="Comma 4 3 6 2 4" xfId="28793"/>
    <cellStyle name="Comma 4 3 6 2 4 2" xfId="28794"/>
    <cellStyle name="Comma 4 3 6 2 5" xfId="28795"/>
    <cellStyle name="Comma 4 3 6 2 6" xfId="28796"/>
    <cellStyle name="Comma 4 3 6 2 7" xfId="28797"/>
    <cellStyle name="Comma 4 3 6 2 8" xfId="43042"/>
    <cellStyle name="Comma 4 3 6 3" xfId="28798"/>
    <cellStyle name="Comma 4 3 6 3 2" xfId="28799"/>
    <cellStyle name="Comma 4 3 6 3 2 2" xfId="28800"/>
    <cellStyle name="Comma 4 3 6 3 2 2 2" xfId="28801"/>
    <cellStyle name="Comma 4 3 6 3 2 3" xfId="28802"/>
    <cellStyle name="Comma 4 3 6 3 2 4" xfId="28803"/>
    <cellStyle name="Comma 4 3 6 3 2 5" xfId="28804"/>
    <cellStyle name="Comma 4 3 6 3 2 6" xfId="43043"/>
    <cellStyle name="Comma 4 3 6 3 3" xfId="28805"/>
    <cellStyle name="Comma 4 3 6 3 3 2" xfId="28806"/>
    <cellStyle name="Comma 4 3 6 3 4" xfId="28807"/>
    <cellStyle name="Comma 4 3 6 3 5" xfId="28808"/>
    <cellStyle name="Comma 4 3 6 3 6" xfId="28809"/>
    <cellStyle name="Comma 4 3 6 3 7" xfId="43044"/>
    <cellStyle name="Comma 4 3 6 4" xfId="28810"/>
    <cellStyle name="Comma 4 3 6 4 2" xfId="28811"/>
    <cellStyle name="Comma 4 3 6 4 2 2" xfId="28812"/>
    <cellStyle name="Comma 4 3 6 4 3" xfId="28813"/>
    <cellStyle name="Comma 4 3 6 4 4" xfId="28814"/>
    <cellStyle name="Comma 4 3 6 4 5" xfId="28815"/>
    <cellStyle name="Comma 4 3 6 4 6" xfId="43045"/>
    <cellStyle name="Comma 4 3 6 5" xfId="28816"/>
    <cellStyle name="Comma 4 3 6 5 2" xfId="28817"/>
    <cellStyle name="Comma 4 3 6 6" xfId="28818"/>
    <cellStyle name="Comma 4 3 6 7" xfId="28819"/>
    <cellStyle name="Comma 4 3 6 8" xfId="28820"/>
    <cellStyle name="Comma 4 3 6 9" xfId="43046"/>
    <cellStyle name="Comma 4 3 7" xfId="28821"/>
    <cellStyle name="Comma 4 3 7 2" xfId="28822"/>
    <cellStyle name="Comma 4 3 7 2 2" xfId="28823"/>
    <cellStyle name="Comma 4 3 7 2 2 2" xfId="28824"/>
    <cellStyle name="Comma 4 3 7 2 2 2 2" xfId="28825"/>
    <cellStyle name="Comma 4 3 7 2 2 3" xfId="28826"/>
    <cellStyle name="Comma 4 3 7 2 2 4" xfId="28827"/>
    <cellStyle name="Comma 4 3 7 2 2 5" xfId="28828"/>
    <cellStyle name="Comma 4 3 7 2 2 6" xfId="43047"/>
    <cellStyle name="Comma 4 3 7 2 3" xfId="28829"/>
    <cellStyle name="Comma 4 3 7 2 3 2" xfId="28830"/>
    <cellStyle name="Comma 4 3 7 2 4" xfId="28831"/>
    <cellStyle name="Comma 4 3 7 2 5" xfId="28832"/>
    <cellStyle name="Comma 4 3 7 2 6" xfId="28833"/>
    <cellStyle name="Comma 4 3 7 2 7" xfId="43048"/>
    <cellStyle name="Comma 4 3 7 3" xfId="28834"/>
    <cellStyle name="Comma 4 3 7 3 2" xfId="28835"/>
    <cellStyle name="Comma 4 3 7 3 2 2" xfId="28836"/>
    <cellStyle name="Comma 4 3 7 3 3" xfId="28837"/>
    <cellStyle name="Comma 4 3 7 3 4" xfId="28838"/>
    <cellStyle name="Comma 4 3 7 3 5" xfId="28839"/>
    <cellStyle name="Comma 4 3 7 3 6" xfId="43049"/>
    <cellStyle name="Comma 4 3 7 4" xfId="28840"/>
    <cellStyle name="Comma 4 3 7 4 2" xfId="28841"/>
    <cellStyle name="Comma 4 3 7 5" xfId="28842"/>
    <cellStyle name="Comma 4 3 7 6" xfId="28843"/>
    <cellStyle name="Comma 4 3 7 7" xfId="28844"/>
    <cellStyle name="Comma 4 3 7 8" xfId="43050"/>
    <cellStyle name="Comma 4 3 8" xfId="28845"/>
    <cellStyle name="Comma 4 3 8 2" xfId="28846"/>
    <cellStyle name="Comma 4 3 8 2 2" xfId="28847"/>
    <cellStyle name="Comma 4 3 8 2 2 2" xfId="28848"/>
    <cellStyle name="Comma 4 3 8 2 2 2 2" xfId="28849"/>
    <cellStyle name="Comma 4 3 8 2 2 3" xfId="28850"/>
    <cellStyle name="Comma 4 3 8 2 2 4" xfId="28851"/>
    <cellStyle name="Comma 4 3 8 2 2 5" xfId="28852"/>
    <cellStyle name="Comma 4 3 8 2 2 6" xfId="43051"/>
    <cellStyle name="Comma 4 3 8 2 3" xfId="28853"/>
    <cellStyle name="Comma 4 3 8 2 3 2" xfId="28854"/>
    <cellStyle name="Comma 4 3 8 2 4" xfId="28855"/>
    <cellStyle name="Comma 4 3 8 2 5" xfId="28856"/>
    <cellStyle name="Comma 4 3 8 2 6" xfId="28857"/>
    <cellStyle name="Comma 4 3 8 2 7" xfId="43052"/>
    <cellStyle name="Comma 4 3 8 3" xfId="28858"/>
    <cellStyle name="Comma 4 3 8 3 2" xfId="28859"/>
    <cellStyle name="Comma 4 3 8 3 2 2" xfId="28860"/>
    <cellStyle name="Comma 4 3 8 3 3" xfId="28861"/>
    <cellStyle name="Comma 4 3 8 3 4" xfId="28862"/>
    <cellStyle name="Comma 4 3 8 3 5" xfId="28863"/>
    <cellStyle name="Comma 4 3 8 3 6" xfId="43053"/>
    <cellStyle name="Comma 4 3 8 4" xfId="28864"/>
    <cellStyle name="Comma 4 3 8 4 2" xfId="28865"/>
    <cellStyle name="Comma 4 3 8 5" xfId="28866"/>
    <cellStyle name="Comma 4 3 8 6" xfId="28867"/>
    <cellStyle name="Comma 4 3 8 7" xfId="28868"/>
    <cellStyle name="Comma 4 3 8 8" xfId="43054"/>
    <cellStyle name="Comma 4 3 9" xfId="28869"/>
    <cellStyle name="Comma 4 3 9 2" xfId="28870"/>
    <cellStyle name="Comma 4 3 9 2 2" xfId="28871"/>
    <cellStyle name="Comma 4 3 9 2 2 2" xfId="28872"/>
    <cellStyle name="Comma 4 3 9 2 3" xfId="28873"/>
    <cellStyle name="Comma 4 3 9 2 4" xfId="28874"/>
    <cellStyle name="Comma 4 3 9 2 5" xfId="28875"/>
    <cellStyle name="Comma 4 3 9 2 6" xfId="43055"/>
    <cellStyle name="Comma 4 3 9 3" xfId="28876"/>
    <cellStyle name="Comma 4 3 9 3 2" xfId="28877"/>
    <cellStyle name="Comma 4 3 9 4" xfId="28878"/>
    <cellStyle name="Comma 4 3 9 5" xfId="28879"/>
    <cellStyle name="Comma 4 3 9 6" xfId="28880"/>
    <cellStyle name="Comma 4 3 9 7" xfId="43056"/>
    <cellStyle name="Comma 4 4" xfId="28881"/>
    <cellStyle name="Comma 4 4 10" xfId="28882"/>
    <cellStyle name="Comma 4 4 10 2" xfId="28883"/>
    <cellStyle name="Comma 4 4 11" xfId="28884"/>
    <cellStyle name="Comma 4 4 11 2" xfId="28885"/>
    <cellStyle name="Comma 4 4 12" xfId="28886"/>
    <cellStyle name="Comma 4 4 13" xfId="28887"/>
    <cellStyle name="Comma 4 4 14" xfId="28888"/>
    <cellStyle name="Comma 4 4 15" xfId="28889"/>
    <cellStyle name="Comma 4 4 2" xfId="28890"/>
    <cellStyle name="Comma 4 4 2 10" xfId="28891"/>
    <cellStyle name="Comma 4 4 2 11" xfId="28892"/>
    <cellStyle name="Comma 4 4 2 12" xfId="28893"/>
    <cellStyle name="Comma 4 4 2 13" xfId="28894"/>
    <cellStyle name="Comma 4 4 2 2" xfId="28895"/>
    <cellStyle name="Comma 4 4 2 2 10" xfId="28896"/>
    <cellStyle name="Comma 4 4 2 2 11" xfId="43057"/>
    <cellStyle name="Comma 4 4 2 2 2" xfId="28897"/>
    <cellStyle name="Comma 4 4 2 2 2 2" xfId="28898"/>
    <cellStyle name="Comma 4 4 2 2 2 2 2" xfId="28899"/>
    <cellStyle name="Comma 4 4 2 2 2 2 2 2" xfId="28900"/>
    <cellStyle name="Comma 4 4 2 2 2 2 3" xfId="28901"/>
    <cellStyle name="Comma 4 4 2 2 2 2 4" xfId="28902"/>
    <cellStyle name="Comma 4 4 2 2 2 2 5" xfId="28903"/>
    <cellStyle name="Comma 4 4 2 2 2 2 6" xfId="43058"/>
    <cellStyle name="Comma 4 4 2 2 2 3" xfId="28904"/>
    <cellStyle name="Comma 4 4 2 2 2 3 2" xfId="28905"/>
    <cellStyle name="Comma 4 4 2 2 2 4" xfId="28906"/>
    <cellStyle name="Comma 4 4 2 2 2 5" xfId="28907"/>
    <cellStyle name="Comma 4 4 2 2 2 6" xfId="28908"/>
    <cellStyle name="Comma 4 4 2 2 2 7" xfId="43059"/>
    <cellStyle name="Comma 4 4 2 2 3" xfId="28909"/>
    <cellStyle name="Comma 4 4 2 2 3 2" xfId="28910"/>
    <cellStyle name="Comma 4 4 2 2 3 2 2" xfId="28911"/>
    <cellStyle name="Comma 4 4 2 2 3 2 2 2" xfId="28912"/>
    <cellStyle name="Comma 4 4 2 2 3 2 3" xfId="28913"/>
    <cellStyle name="Comma 4 4 2 2 3 2 4" xfId="28914"/>
    <cellStyle name="Comma 4 4 2 2 3 2 5" xfId="28915"/>
    <cellStyle name="Comma 4 4 2 2 3 2 6" xfId="43060"/>
    <cellStyle name="Comma 4 4 2 2 3 3" xfId="28916"/>
    <cellStyle name="Comma 4 4 2 2 3 3 2" xfId="28917"/>
    <cellStyle name="Comma 4 4 2 2 3 4" xfId="28918"/>
    <cellStyle name="Comma 4 4 2 2 3 5" xfId="28919"/>
    <cellStyle name="Comma 4 4 2 2 3 6" xfId="28920"/>
    <cellStyle name="Comma 4 4 2 2 3 7" xfId="43061"/>
    <cellStyle name="Comma 4 4 2 2 4" xfId="28921"/>
    <cellStyle name="Comma 4 4 2 2 4 2" xfId="28922"/>
    <cellStyle name="Comma 4 4 2 2 4 2 2" xfId="28923"/>
    <cellStyle name="Comma 4 4 2 2 4 3" xfId="28924"/>
    <cellStyle name="Comma 4 4 2 2 4 4" xfId="28925"/>
    <cellStyle name="Comma 4 4 2 2 4 5" xfId="28926"/>
    <cellStyle name="Comma 4 4 2 2 4 6" xfId="43062"/>
    <cellStyle name="Comma 4 4 2 2 5" xfId="28927"/>
    <cellStyle name="Comma 4 4 2 2 5 2" xfId="28928"/>
    <cellStyle name="Comma 4 4 2 2 5 2 2" xfId="28929"/>
    <cellStyle name="Comma 4 4 2 2 5 3" xfId="28930"/>
    <cellStyle name="Comma 4 4 2 2 5 4" xfId="28931"/>
    <cellStyle name="Comma 4 4 2 2 5 5" xfId="28932"/>
    <cellStyle name="Comma 4 4 2 2 5 6" xfId="43063"/>
    <cellStyle name="Comma 4 4 2 2 6" xfId="28933"/>
    <cellStyle name="Comma 4 4 2 2 6 2" xfId="28934"/>
    <cellStyle name="Comma 4 4 2 2 6 2 2" xfId="28935"/>
    <cellStyle name="Comma 4 4 2 2 6 3" xfId="28936"/>
    <cellStyle name="Comma 4 4 2 2 6 4" xfId="28937"/>
    <cellStyle name="Comma 4 4 2 2 6 5" xfId="28938"/>
    <cellStyle name="Comma 4 4 2 2 6 6" xfId="43064"/>
    <cellStyle name="Comma 4 4 2 2 7" xfId="28939"/>
    <cellStyle name="Comma 4 4 2 2 7 2" xfId="28940"/>
    <cellStyle name="Comma 4 4 2 2 8" xfId="28941"/>
    <cellStyle name="Comma 4 4 2 2 9" xfId="28942"/>
    <cellStyle name="Comma 4 4 2 3" xfId="28943"/>
    <cellStyle name="Comma 4 4 2 3 10" xfId="43065"/>
    <cellStyle name="Comma 4 4 2 3 2" xfId="28944"/>
    <cellStyle name="Comma 4 4 2 3 2 2" xfId="28945"/>
    <cellStyle name="Comma 4 4 2 3 2 2 2" xfId="28946"/>
    <cellStyle name="Comma 4 4 2 3 2 2 2 2" xfId="28947"/>
    <cellStyle name="Comma 4 4 2 3 2 2 3" xfId="28948"/>
    <cellStyle name="Comma 4 4 2 3 2 2 4" xfId="28949"/>
    <cellStyle name="Comma 4 4 2 3 2 2 5" xfId="28950"/>
    <cellStyle name="Comma 4 4 2 3 2 2 6" xfId="43066"/>
    <cellStyle name="Comma 4 4 2 3 2 2 7" xfId="43067"/>
    <cellStyle name="Comma 4 4 2 3 2 3" xfId="28951"/>
    <cellStyle name="Comma 4 4 2 3 2 3 2" xfId="28952"/>
    <cellStyle name="Comma 4 4 2 3 2 4" xfId="28953"/>
    <cellStyle name="Comma 4 4 2 3 2 5" xfId="28954"/>
    <cellStyle name="Comma 4 4 2 3 2 6" xfId="28955"/>
    <cellStyle name="Comma 4 4 2 3 2 7" xfId="43068"/>
    <cellStyle name="Comma 4 4 2 3 2 8" xfId="43069"/>
    <cellStyle name="Comma 4 4 2 3 3" xfId="28956"/>
    <cellStyle name="Comma 4 4 2 3 3 2" xfId="28957"/>
    <cellStyle name="Comma 4 4 2 3 3 2 2" xfId="28958"/>
    <cellStyle name="Comma 4 4 2 3 3 3" xfId="28959"/>
    <cellStyle name="Comma 4 4 2 3 3 4" xfId="28960"/>
    <cellStyle name="Comma 4 4 2 3 3 5" xfId="28961"/>
    <cellStyle name="Comma 4 4 2 3 3 6" xfId="43070"/>
    <cellStyle name="Comma 4 4 2 3 3 7" xfId="43071"/>
    <cellStyle name="Comma 4 4 2 3 4" xfId="28962"/>
    <cellStyle name="Comma 4 4 2 3 4 2" xfId="28963"/>
    <cellStyle name="Comma 4 4 2 3 4 2 2" xfId="28964"/>
    <cellStyle name="Comma 4 4 2 3 4 3" xfId="28965"/>
    <cellStyle name="Comma 4 4 2 3 4 4" xfId="28966"/>
    <cellStyle name="Comma 4 4 2 3 4 5" xfId="28967"/>
    <cellStyle name="Comma 4 4 2 3 4 6" xfId="43072"/>
    <cellStyle name="Comma 4 4 2 3 5" xfId="28968"/>
    <cellStyle name="Comma 4 4 2 3 5 2" xfId="28969"/>
    <cellStyle name="Comma 4 4 2 3 5 2 2" xfId="28970"/>
    <cellStyle name="Comma 4 4 2 3 5 3" xfId="28971"/>
    <cellStyle name="Comma 4 4 2 3 5 4" xfId="28972"/>
    <cellStyle name="Comma 4 4 2 3 5 5" xfId="28973"/>
    <cellStyle name="Comma 4 4 2 3 5 6" xfId="43073"/>
    <cellStyle name="Comma 4 4 2 3 5 7" xfId="43074"/>
    <cellStyle name="Comma 4 4 2 3 6" xfId="28974"/>
    <cellStyle name="Comma 4 4 2 3 6 2" xfId="28975"/>
    <cellStyle name="Comma 4 4 2 3 7" xfId="28976"/>
    <cellStyle name="Comma 4 4 2 3 8" xfId="28977"/>
    <cellStyle name="Comma 4 4 2 3 9" xfId="28978"/>
    <cellStyle name="Comma 4 4 2 4" xfId="28979"/>
    <cellStyle name="Comma 4 4 2 4 2" xfId="28980"/>
    <cellStyle name="Comma 4 4 2 4 2 2" xfId="28981"/>
    <cellStyle name="Comma 4 4 2 4 2 2 2" xfId="28982"/>
    <cellStyle name="Comma 4 4 2 4 2 3" xfId="28983"/>
    <cellStyle name="Comma 4 4 2 4 2 4" xfId="28984"/>
    <cellStyle name="Comma 4 4 2 4 2 5" xfId="28985"/>
    <cellStyle name="Comma 4 4 2 4 2 6" xfId="43075"/>
    <cellStyle name="Comma 4 4 2 4 2 7" xfId="43076"/>
    <cellStyle name="Comma 4 4 2 4 3" xfId="28986"/>
    <cellStyle name="Comma 4 4 2 4 3 2" xfId="28987"/>
    <cellStyle name="Comma 4 4 2 4 4" xfId="28988"/>
    <cellStyle name="Comma 4 4 2 4 5" xfId="28989"/>
    <cellStyle name="Comma 4 4 2 4 6" xfId="28990"/>
    <cellStyle name="Comma 4 4 2 4 7" xfId="43077"/>
    <cellStyle name="Comma 4 4 2 4 8" xfId="43078"/>
    <cellStyle name="Comma 4 4 2 5" xfId="28991"/>
    <cellStyle name="Comma 4 4 2 5 2" xfId="28992"/>
    <cellStyle name="Comma 4 4 2 5 2 2" xfId="28993"/>
    <cellStyle name="Comma 4 4 2 5 3" xfId="28994"/>
    <cellStyle name="Comma 4 4 2 5 4" xfId="28995"/>
    <cellStyle name="Comma 4 4 2 5 5" xfId="28996"/>
    <cellStyle name="Comma 4 4 2 5 6" xfId="43079"/>
    <cellStyle name="Comma 4 4 2 5 7" xfId="43080"/>
    <cellStyle name="Comma 4 4 2 6" xfId="28997"/>
    <cellStyle name="Comma 4 4 2 6 2" xfId="28998"/>
    <cellStyle name="Comma 4 4 2 6 2 2" xfId="28999"/>
    <cellStyle name="Comma 4 4 2 6 3" xfId="29000"/>
    <cellStyle name="Comma 4 4 2 6 4" xfId="29001"/>
    <cellStyle name="Comma 4 4 2 6 5" xfId="29002"/>
    <cellStyle name="Comma 4 4 2 6 6" xfId="43081"/>
    <cellStyle name="Comma 4 4 2 7" xfId="29003"/>
    <cellStyle name="Comma 4 4 2 7 2" xfId="29004"/>
    <cellStyle name="Comma 4 4 2 7 2 2" xfId="29005"/>
    <cellStyle name="Comma 4 4 2 7 3" xfId="29006"/>
    <cellStyle name="Comma 4 4 2 7 4" xfId="29007"/>
    <cellStyle name="Comma 4 4 2 7 5" xfId="29008"/>
    <cellStyle name="Comma 4 4 2 7 6" xfId="43082"/>
    <cellStyle name="Comma 4 4 2 7 7" xfId="43083"/>
    <cellStyle name="Comma 4 4 2 8" xfId="29009"/>
    <cellStyle name="Comma 4 4 2 8 2" xfId="29010"/>
    <cellStyle name="Comma 4 4 2 9" xfId="29011"/>
    <cellStyle name="Comma 4 4 2 9 2" xfId="29012"/>
    <cellStyle name="Comma 4 4 3" xfId="29013"/>
    <cellStyle name="Comma 4 4 3 10" xfId="29014"/>
    <cellStyle name="Comma 4 4 3 11" xfId="29015"/>
    <cellStyle name="Comma 4 4 3 12" xfId="29016"/>
    <cellStyle name="Comma 4 4 3 2" xfId="29017"/>
    <cellStyle name="Comma 4 4 3 2 2" xfId="29018"/>
    <cellStyle name="Comma 4 4 3 2 2 2" xfId="29019"/>
    <cellStyle name="Comma 4 4 3 2 2 2 2" xfId="29020"/>
    <cellStyle name="Comma 4 4 3 2 2 3" xfId="29021"/>
    <cellStyle name="Comma 4 4 3 2 2 4" xfId="29022"/>
    <cellStyle name="Comma 4 4 3 2 2 5" xfId="29023"/>
    <cellStyle name="Comma 4 4 3 2 2 6" xfId="43084"/>
    <cellStyle name="Comma 4 4 3 2 3" xfId="29024"/>
    <cellStyle name="Comma 4 4 3 2 3 2" xfId="29025"/>
    <cellStyle name="Comma 4 4 3 2 4" xfId="29026"/>
    <cellStyle name="Comma 4 4 3 2 5" xfId="29027"/>
    <cellStyle name="Comma 4 4 3 2 6" xfId="29028"/>
    <cellStyle name="Comma 4 4 3 2 7" xfId="43085"/>
    <cellStyle name="Comma 4 4 3 3" xfId="29029"/>
    <cellStyle name="Comma 4 4 3 3 2" xfId="29030"/>
    <cellStyle name="Comma 4 4 3 3 2 2" xfId="29031"/>
    <cellStyle name="Comma 4 4 3 3 2 2 2" xfId="29032"/>
    <cellStyle name="Comma 4 4 3 3 2 3" xfId="29033"/>
    <cellStyle name="Comma 4 4 3 3 2 4" xfId="29034"/>
    <cellStyle name="Comma 4 4 3 3 2 5" xfId="29035"/>
    <cellStyle name="Comma 4 4 3 3 2 6" xfId="43086"/>
    <cellStyle name="Comma 4 4 3 3 3" xfId="29036"/>
    <cellStyle name="Comma 4 4 3 3 3 2" xfId="29037"/>
    <cellStyle name="Comma 4 4 3 3 4" xfId="29038"/>
    <cellStyle name="Comma 4 4 3 3 5" xfId="29039"/>
    <cellStyle name="Comma 4 4 3 3 6" xfId="29040"/>
    <cellStyle name="Comma 4 4 3 3 7" xfId="43087"/>
    <cellStyle name="Comma 4 4 3 4" xfId="29041"/>
    <cellStyle name="Comma 4 4 3 4 2" xfId="29042"/>
    <cellStyle name="Comma 4 4 3 4 2 2" xfId="29043"/>
    <cellStyle name="Comma 4 4 3 4 3" xfId="29044"/>
    <cellStyle name="Comma 4 4 3 4 4" xfId="29045"/>
    <cellStyle name="Comma 4 4 3 4 5" xfId="29046"/>
    <cellStyle name="Comma 4 4 3 4 6" xfId="43088"/>
    <cellStyle name="Comma 4 4 3 5" xfId="29047"/>
    <cellStyle name="Comma 4 4 3 5 2" xfId="29048"/>
    <cellStyle name="Comma 4 4 3 5 2 2" xfId="29049"/>
    <cellStyle name="Comma 4 4 3 5 3" xfId="29050"/>
    <cellStyle name="Comma 4 4 3 5 4" xfId="29051"/>
    <cellStyle name="Comma 4 4 3 5 5" xfId="29052"/>
    <cellStyle name="Comma 4 4 3 5 6" xfId="43089"/>
    <cellStyle name="Comma 4 4 3 6" xfId="29053"/>
    <cellStyle name="Comma 4 4 3 6 2" xfId="29054"/>
    <cellStyle name="Comma 4 4 3 6 2 2" xfId="29055"/>
    <cellStyle name="Comma 4 4 3 6 3" xfId="29056"/>
    <cellStyle name="Comma 4 4 3 6 4" xfId="29057"/>
    <cellStyle name="Comma 4 4 3 6 5" xfId="29058"/>
    <cellStyle name="Comma 4 4 3 6 6" xfId="43090"/>
    <cellStyle name="Comma 4 4 3 7" xfId="29059"/>
    <cellStyle name="Comma 4 4 3 7 2" xfId="29060"/>
    <cellStyle name="Comma 4 4 3 8" xfId="29061"/>
    <cellStyle name="Comma 4 4 3 8 2" xfId="29062"/>
    <cellStyle name="Comma 4 4 3 9" xfId="29063"/>
    <cellStyle name="Comma 4 4 4" xfId="29064"/>
    <cellStyle name="Comma 4 4 4 10" xfId="29065"/>
    <cellStyle name="Comma 4 4 4 11" xfId="29066"/>
    <cellStyle name="Comma 4 4 4 12" xfId="43091"/>
    <cellStyle name="Comma 4 4 4 2" xfId="29067"/>
    <cellStyle name="Comma 4 4 4 2 2" xfId="29068"/>
    <cellStyle name="Comma 4 4 4 2 2 2" xfId="29069"/>
    <cellStyle name="Comma 4 4 4 2 2 2 2" xfId="29070"/>
    <cellStyle name="Comma 4 4 4 2 2 3" xfId="29071"/>
    <cellStyle name="Comma 4 4 4 2 2 4" xfId="29072"/>
    <cellStyle name="Comma 4 4 4 2 2 5" xfId="29073"/>
    <cellStyle name="Comma 4 4 4 2 2 6" xfId="43092"/>
    <cellStyle name="Comma 4 4 4 2 3" xfId="29074"/>
    <cellStyle name="Comma 4 4 4 2 3 2" xfId="29075"/>
    <cellStyle name="Comma 4 4 4 2 3 2 2" xfId="29076"/>
    <cellStyle name="Comma 4 4 4 2 3 3" xfId="29077"/>
    <cellStyle name="Comma 4 4 4 2 3 4" xfId="29078"/>
    <cellStyle name="Comma 4 4 4 2 3 5" xfId="29079"/>
    <cellStyle name="Comma 4 4 4 2 3 6" xfId="43093"/>
    <cellStyle name="Comma 4 4 4 2 4" xfId="29080"/>
    <cellStyle name="Comma 4 4 4 2 4 2" xfId="29081"/>
    <cellStyle name="Comma 4 4 4 2 4 2 2" xfId="29082"/>
    <cellStyle name="Comma 4 4 4 2 4 3" xfId="29083"/>
    <cellStyle name="Comma 4 4 4 2 4 4" xfId="29084"/>
    <cellStyle name="Comma 4 4 4 2 4 5" xfId="29085"/>
    <cellStyle name="Comma 4 4 4 2 4 6" xfId="43094"/>
    <cellStyle name="Comma 4 4 4 2 5" xfId="29086"/>
    <cellStyle name="Comma 4 4 4 2 5 2" xfId="29087"/>
    <cellStyle name="Comma 4 4 4 2 6" xfId="29088"/>
    <cellStyle name="Comma 4 4 4 2 7" xfId="29089"/>
    <cellStyle name="Comma 4 4 4 2 8" xfId="29090"/>
    <cellStyle name="Comma 4 4 4 2 9" xfId="43095"/>
    <cellStyle name="Comma 4 4 4 3" xfId="29091"/>
    <cellStyle name="Comma 4 4 4 3 10" xfId="43096"/>
    <cellStyle name="Comma 4 4 4 3 2" xfId="29092"/>
    <cellStyle name="Comma 4 4 4 3 2 2" xfId="29093"/>
    <cellStyle name="Comma 4 4 4 3 2 2 2" xfId="29094"/>
    <cellStyle name="Comma 4 4 4 3 2 3" xfId="29095"/>
    <cellStyle name="Comma 4 4 4 3 2 4" xfId="29096"/>
    <cellStyle name="Comma 4 4 4 3 2 5" xfId="29097"/>
    <cellStyle name="Comma 4 4 4 3 2 6" xfId="43097"/>
    <cellStyle name="Comma 4 4 4 3 2 7" xfId="43098"/>
    <cellStyle name="Comma 4 4 4 3 3" xfId="29098"/>
    <cellStyle name="Comma 4 4 4 3 3 2" xfId="29099"/>
    <cellStyle name="Comma 4 4 4 3 3 2 2" xfId="29100"/>
    <cellStyle name="Comma 4 4 4 3 3 3" xfId="29101"/>
    <cellStyle name="Comma 4 4 4 3 3 4" xfId="29102"/>
    <cellStyle name="Comma 4 4 4 3 3 5" xfId="29103"/>
    <cellStyle name="Comma 4 4 4 3 3 6" xfId="43099"/>
    <cellStyle name="Comma 4 4 4 3 3 7" xfId="43100"/>
    <cellStyle name="Comma 4 4 4 3 4" xfId="29104"/>
    <cellStyle name="Comma 4 4 4 3 4 2" xfId="29105"/>
    <cellStyle name="Comma 4 4 4 3 4 2 2" xfId="29106"/>
    <cellStyle name="Comma 4 4 4 3 4 3" xfId="29107"/>
    <cellStyle name="Comma 4 4 4 3 4 4" xfId="29108"/>
    <cellStyle name="Comma 4 4 4 3 4 5" xfId="29109"/>
    <cellStyle name="Comma 4 4 4 3 4 6" xfId="43101"/>
    <cellStyle name="Comma 4 4 4 3 4 7" xfId="43102"/>
    <cellStyle name="Comma 4 4 4 3 5" xfId="29110"/>
    <cellStyle name="Comma 4 4 4 3 5 2" xfId="29111"/>
    <cellStyle name="Comma 4 4 4 3 6" xfId="29112"/>
    <cellStyle name="Comma 4 4 4 3 7" xfId="29113"/>
    <cellStyle name="Comma 4 4 4 3 8" xfId="29114"/>
    <cellStyle name="Comma 4 4 4 3 9" xfId="43103"/>
    <cellStyle name="Comma 4 4 4 4" xfId="29115"/>
    <cellStyle name="Comma 4 4 4 4 2" xfId="29116"/>
    <cellStyle name="Comma 4 4 4 4 2 2" xfId="29117"/>
    <cellStyle name="Comma 4 4 4 4 2 2 2" xfId="29118"/>
    <cellStyle name="Comma 4 4 4 4 2 3" xfId="29119"/>
    <cellStyle name="Comma 4 4 4 4 2 4" xfId="29120"/>
    <cellStyle name="Comma 4 4 4 4 2 5" xfId="29121"/>
    <cellStyle name="Comma 4 4 4 4 2 6" xfId="43104"/>
    <cellStyle name="Comma 4 4 4 4 2 7" xfId="43105"/>
    <cellStyle name="Comma 4 4 4 4 3" xfId="29122"/>
    <cellStyle name="Comma 4 4 4 4 3 2" xfId="29123"/>
    <cellStyle name="Comma 4 4 4 4 4" xfId="29124"/>
    <cellStyle name="Comma 4 4 4 4 5" xfId="29125"/>
    <cellStyle name="Comma 4 4 4 4 6" xfId="29126"/>
    <cellStyle name="Comma 4 4 4 4 7" xfId="43106"/>
    <cellStyle name="Comma 4 4 4 4 8" xfId="43107"/>
    <cellStyle name="Comma 4 4 4 5" xfId="29127"/>
    <cellStyle name="Comma 4 4 4 5 2" xfId="29128"/>
    <cellStyle name="Comma 4 4 4 5 2 2" xfId="29129"/>
    <cellStyle name="Comma 4 4 4 5 3" xfId="29130"/>
    <cellStyle name="Comma 4 4 4 5 4" xfId="29131"/>
    <cellStyle name="Comma 4 4 4 5 5" xfId="29132"/>
    <cellStyle name="Comma 4 4 4 5 6" xfId="43108"/>
    <cellStyle name="Comma 4 4 4 5 7" xfId="43109"/>
    <cellStyle name="Comma 4 4 4 6" xfId="29133"/>
    <cellStyle name="Comma 4 4 4 6 2" xfId="29134"/>
    <cellStyle name="Comma 4 4 4 6 2 2" xfId="29135"/>
    <cellStyle name="Comma 4 4 4 6 3" xfId="29136"/>
    <cellStyle name="Comma 4 4 4 6 4" xfId="29137"/>
    <cellStyle name="Comma 4 4 4 6 5" xfId="29138"/>
    <cellStyle name="Comma 4 4 4 6 6" xfId="43110"/>
    <cellStyle name="Comma 4 4 4 7" xfId="29139"/>
    <cellStyle name="Comma 4 4 4 7 2" xfId="29140"/>
    <cellStyle name="Comma 4 4 4 7 2 2" xfId="29141"/>
    <cellStyle name="Comma 4 4 4 7 3" xfId="29142"/>
    <cellStyle name="Comma 4 4 4 7 4" xfId="29143"/>
    <cellStyle name="Comma 4 4 4 7 5" xfId="29144"/>
    <cellStyle name="Comma 4 4 4 7 6" xfId="43111"/>
    <cellStyle name="Comma 4 4 4 7 7" xfId="43112"/>
    <cellStyle name="Comma 4 4 4 8" xfId="29145"/>
    <cellStyle name="Comma 4 4 4 8 2" xfId="29146"/>
    <cellStyle name="Comma 4 4 4 9" xfId="29147"/>
    <cellStyle name="Comma 4 4 5" xfId="29148"/>
    <cellStyle name="Comma 4 4 5 10" xfId="43113"/>
    <cellStyle name="Comma 4 4 5 2" xfId="29149"/>
    <cellStyle name="Comma 4 4 5 2 2" xfId="29150"/>
    <cellStyle name="Comma 4 4 5 2 2 2" xfId="29151"/>
    <cellStyle name="Comma 4 4 5 2 3" xfId="29152"/>
    <cellStyle name="Comma 4 4 5 2 4" xfId="29153"/>
    <cellStyle name="Comma 4 4 5 2 5" xfId="29154"/>
    <cellStyle name="Comma 4 4 5 2 6" xfId="43114"/>
    <cellStyle name="Comma 4 4 5 2 7" xfId="43115"/>
    <cellStyle name="Comma 4 4 5 3" xfId="29155"/>
    <cellStyle name="Comma 4 4 5 3 2" xfId="29156"/>
    <cellStyle name="Comma 4 4 5 3 2 2" xfId="29157"/>
    <cellStyle name="Comma 4 4 5 3 3" xfId="29158"/>
    <cellStyle name="Comma 4 4 5 3 4" xfId="29159"/>
    <cellStyle name="Comma 4 4 5 3 5" xfId="29160"/>
    <cellStyle name="Comma 4 4 5 3 6" xfId="43116"/>
    <cellStyle name="Comma 4 4 5 3 7" xfId="43117"/>
    <cellStyle name="Comma 4 4 5 4" xfId="29161"/>
    <cellStyle name="Comma 4 4 5 4 2" xfId="29162"/>
    <cellStyle name="Comma 4 4 5 4 2 2" xfId="29163"/>
    <cellStyle name="Comma 4 4 5 4 3" xfId="29164"/>
    <cellStyle name="Comma 4 4 5 4 4" xfId="29165"/>
    <cellStyle name="Comma 4 4 5 4 5" xfId="29166"/>
    <cellStyle name="Comma 4 4 5 4 6" xfId="43118"/>
    <cellStyle name="Comma 4 4 5 4 7" xfId="43119"/>
    <cellStyle name="Comma 4 4 5 5" xfId="29167"/>
    <cellStyle name="Comma 4 4 5 5 2" xfId="29168"/>
    <cellStyle name="Comma 4 4 5 6" xfId="29169"/>
    <cellStyle name="Comma 4 4 5 7" xfId="29170"/>
    <cellStyle name="Comma 4 4 5 8" xfId="29171"/>
    <cellStyle name="Comma 4 4 5 9" xfId="43120"/>
    <cellStyle name="Comma 4 4 6" xfId="29172"/>
    <cellStyle name="Comma 4 4 6 2" xfId="29173"/>
    <cellStyle name="Comma 4 4 6 2 2" xfId="29174"/>
    <cellStyle name="Comma 4 4 6 2 2 2" xfId="29175"/>
    <cellStyle name="Comma 4 4 6 2 3" xfId="29176"/>
    <cellStyle name="Comma 4 4 6 2 4" xfId="29177"/>
    <cellStyle name="Comma 4 4 6 2 5" xfId="29178"/>
    <cellStyle name="Comma 4 4 6 2 6" xfId="43121"/>
    <cellStyle name="Comma 4 4 6 2 7" xfId="43122"/>
    <cellStyle name="Comma 4 4 6 3" xfId="29179"/>
    <cellStyle name="Comma 4 4 6 3 2" xfId="29180"/>
    <cellStyle name="Comma 4 4 6 4" xfId="29181"/>
    <cellStyle name="Comma 4 4 6 5" xfId="29182"/>
    <cellStyle name="Comma 4 4 6 6" xfId="29183"/>
    <cellStyle name="Comma 4 4 6 7" xfId="43123"/>
    <cellStyle name="Comma 4 4 6 8" xfId="43124"/>
    <cellStyle name="Comma 4 4 7" xfId="29184"/>
    <cellStyle name="Comma 4 4 7 2" xfId="29185"/>
    <cellStyle name="Comma 4 4 7 2 2" xfId="29186"/>
    <cellStyle name="Comma 4 4 7 3" xfId="29187"/>
    <cellStyle name="Comma 4 4 7 4" xfId="29188"/>
    <cellStyle name="Comma 4 4 7 5" xfId="29189"/>
    <cellStyle name="Comma 4 4 7 6" xfId="43125"/>
    <cellStyle name="Comma 4 4 7 7" xfId="43126"/>
    <cellStyle name="Comma 4 4 8" xfId="29190"/>
    <cellStyle name="Comma 4 4 8 2" xfId="29191"/>
    <cellStyle name="Comma 4 4 8 2 2" xfId="29192"/>
    <cellStyle name="Comma 4 4 8 3" xfId="29193"/>
    <cellStyle name="Comma 4 4 8 4" xfId="29194"/>
    <cellStyle name="Comma 4 4 8 5" xfId="29195"/>
    <cellStyle name="Comma 4 4 8 6" xfId="43127"/>
    <cellStyle name="Comma 4 4 9" xfId="29196"/>
    <cellStyle name="Comma 4 4 9 2" xfId="29197"/>
    <cellStyle name="Comma 4 4 9 2 2" xfId="29198"/>
    <cellStyle name="Comma 4 4 9 3" xfId="29199"/>
    <cellStyle name="Comma 4 4 9 4" xfId="29200"/>
    <cellStyle name="Comma 4 4 9 5" xfId="29201"/>
    <cellStyle name="Comma 4 4 9 6" xfId="43128"/>
    <cellStyle name="Comma 4 4 9 7" xfId="43129"/>
    <cellStyle name="Comma 4 5" xfId="29202"/>
    <cellStyle name="Comma 4 5 10" xfId="29203"/>
    <cellStyle name="Comma 4 5 10 2" xfId="29204"/>
    <cellStyle name="Comma 4 5 11" xfId="29205"/>
    <cellStyle name="Comma 4 5 12" xfId="29206"/>
    <cellStyle name="Comma 4 5 13" xfId="29207"/>
    <cellStyle name="Comma 4 5 14" xfId="29208"/>
    <cellStyle name="Comma 4 5 2" xfId="29209"/>
    <cellStyle name="Comma 4 5 2 10" xfId="29210"/>
    <cellStyle name="Comma 4 5 2 11" xfId="29211"/>
    <cellStyle name="Comma 4 5 2 12" xfId="29212"/>
    <cellStyle name="Comma 4 5 2 13" xfId="29213"/>
    <cellStyle name="Comma 4 5 2 2" xfId="29214"/>
    <cellStyle name="Comma 4 5 2 2 2" xfId="29215"/>
    <cellStyle name="Comma 4 5 2 2 2 2" xfId="29216"/>
    <cellStyle name="Comma 4 5 2 2 2 2 2" xfId="29217"/>
    <cellStyle name="Comma 4 5 2 2 2 2 2 2" xfId="29218"/>
    <cellStyle name="Comma 4 5 2 2 2 2 3" xfId="29219"/>
    <cellStyle name="Comma 4 5 2 2 2 2 4" xfId="29220"/>
    <cellStyle name="Comma 4 5 2 2 2 2 5" xfId="29221"/>
    <cellStyle name="Comma 4 5 2 2 2 2 6" xfId="43130"/>
    <cellStyle name="Comma 4 5 2 2 2 3" xfId="29222"/>
    <cellStyle name="Comma 4 5 2 2 2 3 2" xfId="29223"/>
    <cellStyle name="Comma 4 5 2 2 2 4" xfId="29224"/>
    <cellStyle name="Comma 4 5 2 2 2 5" xfId="29225"/>
    <cellStyle name="Comma 4 5 2 2 2 6" xfId="29226"/>
    <cellStyle name="Comma 4 5 2 2 2 7" xfId="43131"/>
    <cellStyle name="Comma 4 5 2 2 3" xfId="29227"/>
    <cellStyle name="Comma 4 5 2 2 3 2" xfId="29228"/>
    <cellStyle name="Comma 4 5 2 2 3 2 2" xfId="29229"/>
    <cellStyle name="Comma 4 5 2 2 3 3" xfId="29230"/>
    <cellStyle name="Comma 4 5 2 2 3 4" xfId="29231"/>
    <cellStyle name="Comma 4 5 2 2 3 5" xfId="29232"/>
    <cellStyle name="Comma 4 5 2 2 3 6" xfId="43132"/>
    <cellStyle name="Comma 4 5 2 2 4" xfId="29233"/>
    <cellStyle name="Comma 4 5 2 2 4 2" xfId="29234"/>
    <cellStyle name="Comma 4 5 2 2 5" xfId="29235"/>
    <cellStyle name="Comma 4 5 2 2 6" xfId="29236"/>
    <cellStyle name="Comma 4 5 2 2 7" xfId="29237"/>
    <cellStyle name="Comma 4 5 2 2 8" xfId="43133"/>
    <cellStyle name="Comma 4 5 2 3" xfId="29238"/>
    <cellStyle name="Comma 4 5 2 3 2" xfId="29239"/>
    <cellStyle name="Comma 4 5 2 3 2 2" xfId="29240"/>
    <cellStyle name="Comma 4 5 2 3 2 2 2" xfId="29241"/>
    <cellStyle name="Comma 4 5 2 3 2 2 2 2" xfId="29242"/>
    <cellStyle name="Comma 4 5 2 3 2 2 3" xfId="29243"/>
    <cellStyle name="Comma 4 5 2 3 2 2 4" xfId="29244"/>
    <cellStyle name="Comma 4 5 2 3 2 2 5" xfId="29245"/>
    <cellStyle name="Comma 4 5 2 3 2 2 6" xfId="43134"/>
    <cellStyle name="Comma 4 5 2 3 2 3" xfId="29246"/>
    <cellStyle name="Comma 4 5 2 3 2 3 2" xfId="29247"/>
    <cellStyle name="Comma 4 5 2 3 2 3 3" xfId="29248"/>
    <cellStyle name="Comma 4 5 2 3 2 4" xfId="29249"/>
    <cellStyle name="Comma 4 5 2 3 2 5" xfId="29250"/>
    <cellStyle name="Comma 4 5 2 3 2 6" xfId="29251"/>
    <cellStyle name="Comma 4 5 2 3 2 7" xfId="43135"/>
    <cellStyle name="Comma 4 5 2 3 3" xfId="29252"/>
    <cellStyle name="Comma 4 5 2 3 3 2" xfId="29253"/>
    <cellStyle name="Comma 4 5 2 3 3 2 2" xfId="29254"/>
    <cellStyle name="Comma 4 5 2 3 3 3" xfId="29255"/>
    <cellStyle name="Comma 4 5 2 3 3 4" xfId="29256"/>
    <cellStyle name="Comma 4 5 2 3 3 5" xfId="29257"/>
    <cellStyle name="Comma 4 5 2 3 3 6" xfId="43136"/>
    <cellStyle name="Comma 4 5 2 3 4" xfId="29258"/>
    <cellStyle name="Comma 4 5 2 3 4 2" xfId="29259"/>
    <cellStyle name="Comma 4 5 2 3 4 3" xfId="29260"/>
    <cellStyle name="Comma 4 5 2 3 5" xfId="29261"/>
    <cellStyle name="Comma 4 5 2 3 6" xfId="29262"/>
    <cellStyle name="Comma 4 5 2 3 7" xfId="29263"/>
    <cellStyle name="Comma 4 5 2 3 8" xfId="43137"/>
    <cellStyle name="Comma 4 5 2 4" xfId="29264"/>
    <cellStyle name="Comma 4 5 2 4 2" xfId="29265"/>
    <cellStyle name="Comma 4 5 2 4 2 2" xfId="29266"/>
    <cellStyle name="Comma 4 5 2 4 2 2 2" xfId="29267"/>
    <cellStyle name="Comma 4 5 2 4 2 3" xfId="29268"/>
    <cellStyle name="Comma 4 5 2 4 2 4" xfId="29269"/>
    <cellStyle name="Comma 4 5 2 4 2 5" xfId="29270"/>
    <cellStyle name="Comma 4 5 2 4 2 6" xfId="43138"/>
    <cellStyle name="Comma 4 5 2 4 3" xfId="29271"/>
    <cellStyle name="Comma 4 5 2 4 3 2" xfId="29272"/>
    <cellStyle name="Comma 4 5 2 4 4" xfId="29273"/>
    <cellStyle name="Comma 4 5 2 4 5" xfId="29274"/>
    <cellStyle name="Comma 4 5 2 4 6" xfId="29275"/>
    <cellStyle name="Comma 4 5 2 4 7" xfId="43139"/>
    <cellStyle name="Comma 4 5 2 5" xfId="29276"/>
    <cellStyle name="Comma 4 5 2 5 2" xfId="29277"/>
    <cellStyle name="Comma 4 5 2 5 2 2" xfId="29278"/>
    <cellStyle name="Comma 4 5 2 5 3" xfId="29279"/>
    <cellStyle name="Comma 4 5 2 5 4" xfId="29280"/>
    <cellStyle name="Comma 4 5 2 5 5" xfId="29281"/>
    <cellStyle name="Comma 4 5 2 5 6" xfId="43140"/>
    <cellStyle name="Comma 4 5 2 6" xfId="29282"/>
    <cellStyle name="Comma 4 5 2 6 2" xfId="29283"/>
    <cellStyle name="Comma 4 5 2 6 2 2" xfId="29284"/>
    <cellStyle name="Comma 4 5 2 6 2 2 2" xfId="29285"/>
    <cellStyle name="Comma 4 5 2 6 2 3" xfId="29286"/>
    <cellStyle name="Comma 4 5 2 6 2 4" xfId="29287"/>
    <cellStyle name="Comma 4 5 2 6 2 5" xfId="29288"/>
    <cellStyle name="Comma 4 5 2 6 2 6" xfId="43141"/>
    <cellStyle name="Comma 4 5 2 6 3" xfId="29289"/>
    <cellStyle name="Comma 4 5 2 6 3 2" xfId="29290"/>
    <cellStyle name="Comma 4 5 2 6 3 3" xfId="29291"/>
    <cellStyle name="Comma 4 5 2 6 4" xfId="29292"/>
    <cellStyle name="Comma 4 5 2 6 5" xfId="29293"/>
    <cellStyle name="Comma 4 5 2 6 6" xfId="29294"/>
    <cellStyle name="Comma 4 5 2 6 7" xfId="43142"/>
    <cellStyle name="Comma 4 5 2 7" xfId="29295"/>
    <cellStyle name="Comma 4 5 2 7 2" xfId="29296"/>
    <cellStyle name="Comma 4 5 2 7 2 2" xfId="29297"/>
    <cellStyle name="Comma 4 5 2 7 3" xfId="29298"/>
    <cellStyle name="Comma 4 5 2 7 4" xfId="29299"/>
    <cellStyle name="Comma 4 5 2 7 5" xfId="29300"/>
    <cellStyle name="Comma 4 5 2 7 6" xfId="43143"/>
    <cellStyle name="Comma 4 5 2 8" xfId="29301"/>
    <cellStyle name="Comma 4 5 2 8 2" xfId="29302"/>
    <cellStyle name="Comma 4 5 2 8 3" xfId="29303"/>
    <cellStyle name="Comma 4 5 2 9" xfId="29304"/>
    <cellStyle name="Comma 4 5 2 9 2" xfId="29305"/>
    <cellStyle name="Comma 4 5 3" xfId="29306"/>
    <cellStyle name="Comma 4 5 3 10" xfId="29307"/>
    <cellStyle name="Comma 4 5 3 11" xfId="29308"/>
    <cellStyle name="Comma 4 5 3 12" xfId="29309"/>
    <cellStyle name="Comma 4 5 3 2" xfId="29310"/>
    <cellStyle name="Comma 4 5 3 2 2" xfId="29311"/>
    <cellStyle name="Comma 4 5 3 2 2 2" xfId="29312"/>
    <cellStyle name="Comma 4 5 3 2 2 2 2" xfId="29313"/>
    <cellStyle name="Comma 4 5 3 2 2 3" xfId="29314"/>
    <cellStyle name="Comma 4 5 3 2 2 4" xfId="29315"/>
    <cellStyle name="Comma 4 5 3 2 2 5" xfId="29316"/>
    <cellStyle name="Comma 4 5 3 2 2 6" xfId="43144"/>
    <cellStyle name="Comma 4 5 3 2 3" xfId="29317"/>
    <cellStyle name="Comma 4 5 3 2 3 2" xfId="29318"/>
    <cellStyle name="Comma 4 5 3 2 4" xfId="29319"/>
    <cellStyle name="Comma 4 5 3 2 5" xfId="29320"/>
    <cellStyle name="Comma 4 5 3 2 6" xfId="29321"/>
    <cellStyle name="Comma 4 5 3 2 7" xfId="43145"/>
    <cellStyle name="Comma 4 5 3 3" xfId="29322"/>
    <cellStyle name="Comma 4 5 3 3 2" xfId="29323"/>
    <cellStyle name="Comma 4 5 3 3 2 2" xfId="29324"/>
    <cellStyle name="Comma 4 5 3 3 2 2 2" xfId="29325"/>
    <cellStyle name="Comma 4 5 3 3 2 3" xfId="29326"/>
    <cellStyle name="Comma 4 5 3 3 2 4" xfId="29327"/>
    <cellStyle name="Comma 4 5 3 3 2 5" xfId="29328"/>
    <cellStyle name="Comma 4 5 3 3 2 6" xfId="43146"/>
    <cellStyle name="Comma 4 5 3 3 2 7" xfId="43147"/>
    <cellStyle name="Comma 4 5 3 3 3" xfId="29329"/>
    <cellStyle name="Comma 4 5 3 3 3 2" xfId="29330"/>
    <cellStyle name="Comma 4 5 3 3 4" xfId="29331"/>
    <cellStyle name="Comma 4 5 3 3 5" xfId="29332"/>
    <cellStyle name="Comma 4 5 3 3 6" xfId="29333"/>
    <cellStyle name="Comma 4 5 3 3 7" xfId="43148"/>
    <cellStyle name="Comma 4 5 3 3 8" xfId="43149"/>
    <cellStyle name="Comma 4 5 3 4" xfId="29334"/>
    <cellStyle name="Comma 4 5 3 4 2" xfId="29335"/>
    <cellStyle name="Comma 4 5 3 4 2 2" xfId="29336"/>
    <cellStyle name="Comma 4 5 3 4 3" xfId="29337"/>
    <cellStyle name="Comma 4 5 3 4 4" xfId="29338"/>
    <cellStyle name="Comma 4 5 3 4 5" xfId="29339"/>
    <cellStyle name="Comma 4 5 3 4 6" xfId="43150"/>
    <cellStyle name="Comma 4 5 3 4 7" xfId="43151"/>
    <cellStyle name="Comma 4 5 3 5" xfId="29340"/>
    <cellStyle name="Comma 4 5 3 5 2" xfId="29341"/>
    <cellStyle name="Comma 4 5 3 5 2 2" xfId="29342"/>
    <cellStyle name="Comma 4 5 3 5 3" xfId="29343"/>
    <cellStyle name="Comma 4 5 3 5 4" xfId="29344"/>
    <cellStyle name="Comma 4 5 3 5 5" xfId="29345"/>
    <cellStyle name="Comma 4 5 3 5 6" xfId="43152"/>
    <cellStyle name="Comma 4 5 3 6" xfId="29346"/>
    <cellStyle name="Comma 4 5 3 6 2" xfId="29347"/>
    <cellStyle name="Comma 4 5 3 6 2 2" xfId="29348"/>
    <cellStyle name="Comma 4 5 3 6 3" xfId="29349"/>
    <cellStyle name="Comma 4 5 3 6 4" xfId="29350"/>
    <cellStyle name="Comma 4 5 3 6 5" xfId="29351"/>
    <cellStyle name="Comma 4 5 3 6 6" xfId="43153"/>
    <cellStyle name="Comma 4 5 3 6 7" xfId="43154"/>
    <cellStyle name="Comma 4 5 3 7" xfId="29352"/>
    <cellStyle name="Comma 4 5 3 7 2" xfId="29353"/>
    <cellStyle name="Comma 4 5 3 8" xfId="29354"/>
    <cellStyle name="Comma 4 5 3 8 2" xfId="29355"/>
    <cellStyle name="Comma 4 5 3 9" xfId="29356"/>
    <cellStyle name="Comma 4 5 4" xfId="29357"/>
    <cellStyle name="Comma 4 5 4 2" xfId="29358"/>
    <cellStyle name="Comma 4 5 4 2 2" xfId="29359"/>
    <cellStyle name="Comma 4 5 4 2 2 2" xfId="29360"/>
    <cellStyle name="Comma 4 5 4 2 2 2 2" xfId="29361"/>
    <cellStyle name="Comma 4 5 4 2 2 3" xfId="29362"/>
    <cellStyle name="Comma 4 5 4 2 2 4" xfId="29363"/>
    <cellStyle name="Comma 4 5 4 2 2 5" xfId="29364"/>
    <cellStyle name="Comma 4 5 4 2 2 6" xfId="43155"/>
    <cellStyle name="Comma 4 5 4 2 3" xfId="29365"/>
    <cellStyle name="Comma 4 5 4 2 3 2" xfId="29366"/>
    <cellStyle name="Comma 4 5 4 2 3 3" xfId="29367"/>
    <cellStyle name="Comma 4 5 4 2 4" xfId="29368"/>
    <cellStyle name="Comma 4 5 4 2 5" xfId="29369"/>
    <cellStyle name="Comma 4 5 4 2 6" xfId="29370"/>
    <cellStyle name="Comma 4 5 4 2 7" xfId="43156"/>
    <cellStyle name="Comma 4 5 4 3" xfId="29371"/>
    <cellStyle name="Comma 4 5 4 3 2" xfId="29372"/>
    <cellStyle name="Comma 4 5 4 3 2 2" xfId="29373"/>
    <cellStyle name="Comma 4 5 4 3 3" xfId="29374"/>
    <cellStyle name="Comma 4 5 4 3 4" xfId="29375"/>
    <cellStyle name="Comma 4 5 4 3 5" xfId="29376"/>
    <cellStyle name="Comma 4 5 4 3 6" xfId="43157"/>
    <cellStyle name="Comma 4 5 4 4" xfId="29377"/>
    <cellStyle name="Comma 4 5 4 4 2" xfId="29378"/>
    <cellStyle name="Comma 4 5 4 4 3" xfId="29379"/>
    <cellStyle name="Comma 4 5 4 5" xfId="29380"/>
    <cellStyle name="Comma 4 5 4 6" xfId="29381"/>
    <cellStyle name="Comma 4 5 4 7" xfId="29382"/>
    <cellStyle name="Comma 4 5 4 8" xfId="43158"/>
    <cellStyle name="Comma 4 5 5" xfId="29383"/>
    <cellStyle name="Comma 4 5 5 2" xfId="29384"/>
    <cellStyle name="Comma 4 5 5 2 2" xfId="29385"/>
    <cellStyle name="Comma 4 5 5 2 2 2" xfId="29386"/>
    <cellStyle name="Comma 4 5 5 2 3" xfId="29387"/>
    <cellStyle name="Comma 4 5 5 2 4" xfId="29388"/>
    <cellStyle name="Comma 4 5 5 2 5" xfId="29389"/>
    <cellStyle name="Comma 4 5 5 2 6" xfId="43159"/>
    <cellStyle name="Comma 4 5 5 2 7" xfId="43160"/>
    <cellStyle name="Comma 4 5 5 3" xfId="29390"/>
    <cellStyle name="Comma 4 5 5 3 2" xfId="29391"/>
    <cellStyle name="Comma 4 5 5 4" xfId="29392"/>
    <cellStyle name="Comma 4 5 5 5" xfId="29393"/>
    <cellStyle name="Comma 4 5 5 6" xfId="29394"/>
    <cellStyle name="Comma 4 5 5 7" xfId="43161"/>
    <cellStyle name="Comma 4 5 5 8" xfId="43162"/>
    <cellStyle name="Comma 4 5 6" xfId="29395"/>
    <cellStyle name="Comma 4 5 6 2" xfId="29396"/>
    <cellStyle name="Comma 4 5 6 2 2" xfId="29397"/>
    <cellStyle name="Comma 4 5 6 3" xfId="29398"/>
    <cellStyle name="Comma 4 5 6 4" xfId="29399"/>
    <cellStyle name="Comma 4 5 6 5" xfId="29400"/>
    <cellStyle name="Comma 4 5 6 6" xfId="43163"/>
    <cellStyle name="Comma 4 5 6 7" xfId="43164"/>
    <cellStyle name="Comma 4 5 7" xfId="29401"/>
    <cellStyle name="Comma 4 5 7 2" xfId="29402"/>
    <cellStyle name="Comma 4 5 7 2 2" xfId="29403"/>
    <cellStyle name="Comma 4 5 7 2 2 2" xfId="29404"/>
    <cellStyle name="Comma 4 5 7 2 3" xfId="29405"/>
    <cellStyle name="Comma 4 5 7 2 4" xfId="29406"/>
    <cellStyle name="Comma 4 5 7 2 5" xfId="29407"/>
    <cellStyle name="Comma 4 5 7 2 6" xfId="43165"/>
    <cellStyle name="Comma 4 5 7 3" xfId="29408"/>
    <cellStyle name="Comma 4 5 7 3 2" xfId="29409"/>
    <cellStyle name="Comma 4 5 7 3 3" xfId="29410"/>
    <cellStyle name="Comma 4 5 7 4" xfId="29411"/>
    <cellStyle name="Comma 4 5 7 5" xfId="29412"/>
    <cellStyle name="Comma 4 5 7 6" xfId="29413"/>
    <cellStyle name="Comma 4 5 7 7" xfId="43166"/>
    <cellStyle name="Comma 4 5 8" xfId="29414"/>
    <cellStyle name="Comma 4 5 8 2" xfId="29415"/>
    <cellStyle name="Comma 4 5 8 2 2" xfId="29416"/>
    <cellStyle name="Comma 4 5 8 3" xfId="29417"/>
    <cellStyle name="Comma 4 5 8 4" xfId="29418"/>
    <cellStyle name="Comma 4 5 8 5" xfId="29419"/>
    <cellStyle name="Comma 4 5 8 6" xfId="43167"/>
    <cellStyle name="Comma 4 5 8 7" xfId="43168"/>
    <cellStyle name="Comma 4 5 9" xfId="29420"/>
    <cellStyle name="Comma 4 5 9 2" xfId="29421"/>
    <cellStyle name="Comma 4 5 9 3" xfId="29422"/>
    <cellStyle name="Comma 4 6" xfId="29423"/>
    <cellStyle name="Comma 4 6 10" xfId="29424"/>
    <cellStyle name="Comma 4 6 11" xfId="29425"/>
    <cellStyle name="Comma 4 6 12" xfId="29426"/>
    <cellStyle name="Comma 4 6 13" xfId="29427"/>
    <cellStyle name="Comma 4 6 2" xfId="29428"/>
    <cellStyle name="Comma 4 6 2 10" xfId="29429"/>
    <cellStyle name="Comma 4 6 2 11" xfId="43169"/>
    <cellStyle name="Comma 4 6 2 2" xfId="29430"/>
    <cellStyle name="Comma 4 6 2 2 2" xfId="29431"/>
    <cellStyle name="Comma 4 6 2 2 2 2" xfId="29432"/>
    <cellStyle name="Comma 4 6 2 2 2 2 2" xfId="29433"/>
    <cellStyle name="Comma 4 6 2 2 2 3" xfId="29434"/>
    <cellStyle name="Comma 4 6 2 2 2 4" xfId="29435"/>
    <cellStyle name="Comma 4 6 2 2 2 5" xfId="29436"/>
    <cellStyle name="Comma 4 6 2 2 2 6" xfId="43170"/>
    <cellStyle name="Comma 4 6 2 2 3" xfId="29437"/>
    <cellStyle name="Comma 4 6 2 2 3 2" xfId="29438"/>
    <cellStyle name="Comma 4 6 2 2 4" xfId="29439"/>
    <cellStyle name="Comma 4 6 2 2 5" xfId="29440"/>
    <cellStyle name="Comma 4 6 2 2 6" xfId="29441"/>
    <cellStyle name="Comma 4 6 2 2 7" xfId="43171"/>
    <cellStyle name="Comma 4 6 2 3" xfId="29442"/>
    <cellStyle name="Comma 4 6 2 3 2" xfId="29443"/>
    <cellStyle name="Comma 4 6 2 3 2 2" xfId="29444"/>
    <cellStyle name="Comma 4 6 2 3 2 2 2" xfId="29445"/>
    <cellStyle name="Comma 4 6 2 3 2 3" xfId="29446"/>
    <cellStyle name="Comma 4 6 2 3 2 4" xfId="29447"/>
    <cellStyle name="Comma 4 6 2 3 2 5" xfId="29448"/>
    <cellStyle name="Comma 4 6 2 3 2 6" xfId="43172"/>
    <cellStyle name="Comma 4 6 2 3 3" xfId="29449"/>
    <cellStyle name="Comma 4 6 2 3 3 2" xfId="29450"/>
    <cellStyle name="Comma 4 6 2 3 4" xfId="29451"/>
    <cellStyle name="Comma 4 6 2 3 5" xfId="29452"/>
    <cellStyle name="Comma 4 6 2 3 6" xfId="29453"/>
    <cellStyle name="Comma 4 6 2 3 7" xfId="43173"/>
    <cellStyle name="Comma 4 6 2 4" xfId="29454"/>
    <cellStyle name="Comma 4 6 2 4 2" xfId="29455"/>
    <cellStyle name="Comma 4 6 2 4 2 2" xfId="29456"/>
    <cellStyle name="Comma 4 6 2 4 3" xfId="29457"/>
    <cellStyle name="Comma 4 6 2 4 4" xfId="29458"/>
    <cellStyle name="Comma 4 6 2 4 5" xfId="29459"/>
    <cellStyle name="Comma 4 6 2 4 6" xfId="43174"/>
    <cellStyle name="Comma 4 6 2 5" xfId="29460"/>
    <cellStyle name="Comma 4 6 2 5 2" xfId="29461"/>
    <cellStyle name="Comma 4 6 2 5 2 2" xfId="29462"/>
    <cellStyle name="Comma 4 6 2 5 3" xfId="29463"/>
    <cellStyle name="Comma 4 6 2 5 4" xfId="29464"/>
    <cellStyle name="Comma 4 6 2 5 5" xfId="29465"/>
    <cellStyle name="Comma 4 6 2 5 6" xfId="43175"/>
    <cellStyle name="Comma 4 6 2 6" xfId="29466"/>
    <cellStyle name="Comma 4 6 2 6 2" xfId="29467"/>
    <cellStyle name="Comma 4 6 2 6 2 2" xfId="29468"/>
    <cellStyle name="Comma 4 6 2 6 3" xfId="29469"/>
    <cellStyle name="Comma 4 6 2 6 4" xfId="29470"/>
    <cellStyle name="Comma 4 6 2 6 5" xfId="29471"/>
    <cellStyle name="Comma 4 6 2 6 6" xfId="43176"/>
    <cellStyle name="Comma 4 6 2 7" xfId="29472"/>
    <cellStyle name="Comma 4 6 2 7 2" xfId="29473"/>
    <cellStyle name="Comma 4 6 2 8" xfId="29474"/>
    <cellStyle name="Comma 4 6 2 9" xfId="29475"/>
    <cellStyle name="Comma 4 6 3" xfId="29476"/>
    <cellStyle name="Comma 4 6 3 10" xfId="43177"/>
    <cellStyle name="Comma 4 6 3 2" xfId="29477"/>
    <cellStyle name="Comma 4 6 3 2 2" xfId="29478"/>
    <cellStyle name="Comma 4 6 3 2 2 2" xfId="29479"/>
    <cellStyle name="Comma 4 6 3 2 2 2 2" xfId="29480"/>
    <cellStyle name="Comma 4 6 3 2 2 3" xfId="29481"/>
    <cellStyle name="Comma 4 6 3 2 2 4" xfId="29482"/>
    <cellStyle name="Comma 4 6 3 2 2 5" xfId="29483"/>
    <cellStyle name="Comma 4 6 3 2 2 6" xfId="43178"/>
    <cellStyle name="Comma 4 6 3 2 3" xfId="29484"/>
    <cellStyle name="Comma 4 6 3 2 3 2" xfId="29485"/>
    <cellStyle name="Comma 4 6 3 2 4" xfId="29486"/>
    <cellStyle name="Comma 4 6 3 2 5" xfId="29487"/>
    <cellStyle name="Comma 4 6 3 2 6" xfId="29488"/>
    <cellStyle name="Comma 4 6 3 2 7" xfId="43179"/>
    <cellStyle name="Comma 4 6 3 3" xfId="29489"/>
    <cellStyle name="Comma 4 6 3 3 2" xfId="29490"/>
    <cellStyle name="Comma 4 6 3 3 2 2" xfId="29491"/>
    <cellStyle name="Comma 4 6 3 3 3" xfId="29492"/>
    <cellStyle name="Comma 4 6 3 3 4" xfId="29493"/>
    <cellStyle name="Comma 4 6 3 3 5" xfId="29494"/>
    <cellStyle name="Comma 4 6 3 3 6" xfId="43180"/>
    <cellStyle name="Comma 4 6 3 4" xfId="29495"/>
    <cellStyle name="Comma 4 6 3 4 2" xfId="29496"/>
    <cellStyle name="Comma 4 6 3 4 2 2" xfId="29497"/>
    <cellStyle name="Comma 4 6 3 4 3" xfId="29498"/>
    <cellStyle name="Comma 4 6 3 4 4" xfId="29499"/>
    <cellStyle name="Comma 4 6 3 4 5" xfId="29500"/>
    <cellStyle name="Comma 4 6 3 4 6" xfId="43181"/>
    <cellStyle name="Comma 4 6 3 5" xfId="29501"/>
    <cellStyle name="Comma 4 6 3 5 2" xfId="29502"/>
    <cellStyle name="Comma 4 6 3 5 2 2" xfId="29503"/>
    <cellStyle name="Comma 4 6 3 5 3" xfId="29504"/>
    <cellStyle name="Comma 4 6 3 5 4" xfId="29505"/>
    <cellStyle name="Comma 4 6 3 5 5" xfId="29506"/>
    <cellStyle name="Comma 4 6 3 5 6" xfId="43182"/>
    <cellStyle name="Comma 4 6 3 6" xfId="29507"/>
    <cellStyle name="Comma 4 6 3 6 2" xfId="29508"/>
    <cellStyle name="Comma 4 6 3 7" xfId="29509"/>
    <cellStyle name="Comma 4 6 3 8" xfId="29510"/>
    <cellStyle name="Comma 4 6 3 9" xfId="29511"/>
    <cellStyle name="Comma 4 6 4" xfId="29512"/>
    <cellStyle name="Comma 4 6 4 2" xfId="29513"/>
    <cellStyle name="Comma 4 6 4 2 2" xfId="29514"/>
    <cellStyle name="Comma 4 6 4 2 2 2" xfId="29515"/>
    <cellStyle name="Comma 4 6 4 2 3" xfId="29516"/>
    <cellStyle name="Comma 4 6 4 2 4" xfId="29517"/>
    <cellStyle name="Comma 4 6 4 2 5" xfId="29518"/>
    <cellStyle name="Comma 4 6 4 2 6" xfId="43183"/>
    <cellStyle name="Comma 4 6 4 3" xfId="29519"/>
    <cellStyle name="Comma 4 6 4 3 2" xfId="29520"/>
    <cellStyle name="Comma 4 6 4 4" xfId="29521"/>
    <cellStyle name="Comma 4 6 4 5" xfId="29522"/>
    <cellStyle name="Comma 4 6 4 6" xfId="29523"/>
    <cellStyle name="Comma 4 6 4 7" xfId="43184"/>
    <cellStyle name="Comma 4 6 5" xfId="29524"/>
    <cellStyle name="Comma 4 6 5 2" xfId="29525"/>
    <cellStyle name="Comma 4 6 5 2 2" xfId="29526"/>
    <cellStyle name="Comma 4 6 5 3" xfId="29527"/>
    <cellStyle name="Comma 4 6 5 4" xfId="29528"/>
    <cellStyle name="Comma 4 6 5 5" xfId="29529"/>
    <cellStyle name="Comma 4 6 5 6" xfId="43185"/>
    <cellStyle name="Comma 4 6 6" xfId="29530"/>
    <cellStyle name="Comma 4 6 6 2" xfId="29531"/>
    <cellStyle name="Comma 4 6 6 2 2" xfId="29532"/>
    <cellStyle name="Comma 4 6 6 3" xfId="29533"/>
    <cellStyle name="Comma 4 6 6 4" xfId="29534"/>
    <cellStyle name="Comma 4 6 6 5" xfId="29535"/>
    <cellStyle name="Comma 4 6 6 6" xfId="43186"/>
    <cellStyle name="Comma 4 6 7" xfId="29536"/>
    <cellStyle name="Comma 4 6 7 2" xfId="29537"/>
    <cellStyle name="Comma 4 6 7 2 2" xfId="29538"/>
    <cellStyle name="Comma 4 6 7 3" xfId="29539"/>
    <cellStyle name="Comma 4 6 7 4" xfId="29540"/>
    <cellStyle name="Comma 4 6 7 5" xfId="29541"/>
    <cellStyle name="Comma 4 6 7 6" xfId="43187"/>
    <cellStyle name="Comma 4 6 8" xfId="29542"/>
    <cellStyle name="Comma 4 6 8 2" xfId="29543"/>
    <cellStyle name="Comma 4 6 9" xfId="29544"/>
    <cellStyle name="Comma 4 6 9 2" xfId="29545"/>
    <cellStyle name="Comma 4 7" xfId="29546"/>
    <cellStyle name="Comma 4 7 10" xfId="29547"/>
    <cellStyle name="Comma 4 7 11" xfId="29548"/>
    <cellStyle name="Comma 4 7 12" xfId="29549"/>
    <cellStyle name="Comma 4 7 2" xfId="29550"/>
    <cellStyle name="Comma 4 7 2 2" xfId="29551"/>
    <cellStyle name="Comma 4 7 2 2 2" xfId="29552"/>
    <cellStyle name="Comma 4 7 2 2 2 2" xfId="29553"/>
    <cellStyle name="Comma 4 7 2 2 2 2 2" xfId="29554"/>
    <cellStyle name="Comma 4 7 2 2 2 3" xfId="29555"/>
    <cellStyle name="Comma 4 7 2 2 2 4" xfId="29556"/>
    <cellStyle name="Comma 4 7 2 2 2 5" xfId="29557"/>
    <cellStyle name="Comma 4 7 2 2 2 6" xfId="43188"/>
    <cellStyle name="Comma 4 7 2 2 3" xfId="29558"/>
    <cellStyle name="Comma 4 7 2 2 3 2" xfId="29559"/>
    <cellStyle name="Comma 4 7 2 2 4" xfId="29560"/>
    <cellStyle name="Comma 4 7 2 2 5" xfId="29561"/>
    <cellStyle name="Comma 4 7 2 2 6" xfId="29562"/>
    <cellStyle name="Comma 4 7 2 2 7" xfId="43189"/>
    <cellStyle name="Comma 4 7 2 3" xfId="29563"/>
    <cellStyle name="Comma 4 7 2 3 2" xfId="29564"/>
    <cellStyle name="Comma 4 7 2 3 2 2" xfId="29565"/>
    <cellStyle name="Comma 4 7 2 3 3" xfId="29566"/>
    <cellStyle name="Comma 4 7 2 3 4" xfId="29567"/>
    <cellStyle name="Comma 4 7 2 3 5" xfId="29568"/>
    <cellStyle name="Comma 4 7 2 3 6" xfId="43190"/>
    <cellStyle name="Comma 4 7 2 4" xfId="29569"/>
    <cellStyle name="Comma 4 7 2 4 2" xfId="29570"/>
    <cellStyle name="Comma 4 7 2 5" xfId="29571"/>
    <cellStyle name="Comma 4 7 2 6" xfId="29572"/>
    <cellStyle name="Comma 4 7 2 7" xfId="29573"/>
    <cellStyle name="Comma 4 7 2 8" xfId="43191"/>
    <cellStyle name="Comma 4 7 3" xfId="29574"/>
    <cellStyle name="Comma 4 7 3 2" xfId="29575"/>
    <cellStyle name="Comma 4 7 3 2 2" xfId="29576"/>
    <cellStyle name="Comma 4 7 3 2 2 2" xfId="29577"/>
    <cellStyle name="Comma 4 7 3 2 3" xfId="29578"/>
    <cellStyle name="Comma 4 7 3 2 4" xfId="29579"/>
    <cellStyle name="Comma 4 7 3 2 5" xfId="29580"/>
    <cellStyle name="Comma 4 7 3 2 6" xfId="43192"/>
    <cellStyle name="Comma 4 7 3 3" xfId="29581"/>
    <cellStyle name="Comma 4 7 3 3 2" xfId="29582"/>
    <cellStyle name="Comma 4 7 3 4" xfId="29583"/>
    <cellStyle name="Comma 4 7 3 5" xfId="29584"/>
    <cellStyle name="Comma 4 7 3 6" xfId="29585"/>
    <cellStyle name="Comma 4 7 3 7" xfId="43193"/>
    <cellStyle name="Comma 4 7 4" xfId="29586"/>
    <cellStyle name="Comma 4 7 4 2" xfId="29587"/>
    <cellStyle name="Comma 4 7 4 2 2" xfId="29588"/>
    <cellStyle name="Comma 4 7 4 2 2 2" xfId="29589"/>
    <cellStyle name="Comma 4 7 4 2 3" xfId="29590"/>
    <cellStyle name="Comma 4 7 4 2 4" xfId="29591"/>
    <cellStyle name="Comma 4 7 4 2 5" xfId="29592"/>
    <cellStyle name="Comma 4 7 4 2 6" xfId="43194"/>
    <cellStyle name="Comma 4 7 4 3" xfId="29593"/>
    <cellStyle name="Comma 4 7 4 3 2" xfId="29594"/>
    <cellStyle name="Comma 4 7 4 4" xfId="29595"/>
    <cellStyle name="Comma 4 7 4 5" xfId="29596"/>
    <cellStyle name="Comma 4 7 4 6" xfId="29597"/>
    <cellStyle name="Comma 4 7 4 7" xfId="43195"/>
    <cellStyle name="Comma 4 7 5" xfId="29598"/>
    <cellStyle name="Comma 4 7 5 2" xfId="29599"/>
    <cellStyle name="Comma 4 7 5 2 2" xfId="29600"/>
    <cellStyle name="Comma 4 7 5 3" xfId="29601"/>
    <cellStyle name="Comma 4 7 5 4" xfId="29602"/>
    <cellStyle name="Comma 4 7 5 5" xfId="29603"/>
    <cellStyle name="Comma 4 7 5 6" xfId="43196"/>
    <cellStyle name="Comma 4 7 6" xfId="29604"/>
    <cellStyle name="Comma 4 7 6 2" xfId="29605"/>
    <cellStyle name="Comma 4 7 6 2 2" xfId="29606"/>
    <cellStyle name="Comma 4 7 6 3" xfId="29607"/>
    <cellStyle name="Comma 4 7 6 4" xfId="29608"/>
    <cellStyle name="Comma 4 7 6 5" xfId="29609"/>
    <cellStyle name="Comma 4 7 6 6" xfId="43197"/>
    <cellStyle name="Comma 4 7 7" xfId="29610"/>
    <cellStyle name="Comma 4 7 7 2" xfId="29611"/>
    <cellStyle name="Comma 4 7 7 2 2" xfId="29612"/>
    <cellStyle name="Comma 4 7 7 3" xfId="29613"/>
    <cellStyle name="Comma 4 7 7 4" xfId="29614"/>
    <cellStyle name="Comma 4 7 7 5" xfId="29615"/>
    <cellStyle name="Comma 4 7 7 6" xfId="43198"/>
    <cellStyle name="Comma 4 7 8" xfId="29616"/>
    <cellStyle name="Comma 4 7 8 2" xfId="29617"/>
    <cellStyle name="Comma 4 7 9" xfId="29618"/>
    <cellStyle name="Comma 4 8" xfId="29619"/>
    <cellStyle name="Comma 4 8 10" xfId="29620"/>
    <cellStyle name="Comma 4 8 11" xfId="43199"/>
    <cellStyle name="Comma 4 8 2" xfId="29621"/>
    <cellStyle name="Comma 4 8 2 2" xfId="29622"/>
    <cellStyle name="Comma 4 8 2 2 2" xfId="29623"/>
    <cellStyle name="Comma 4 8 2 2 2 2" xfId="29624"/>
    <cellStyle name="Comma 4 8 2 2 3" xfId="29625"/>
    <cellStyle name="Comma 4 8 2 2 4" xfId="29626"/>
    <cellStyle name="Comma 4 8 2 2 5" xfId="29627"/>
    <cellStyle name="Comma 4 8 2 2 6" xfId="43200"/>
    <cellStyle name="Comma 4 8 2 3" xfId="29628"/>
    <cellStyle name="Comma 4 8 2 3 2" xfId="29629"/>
    <cellStyle name="Comma 4 8 2 4" xfId="29630"/>
    <cellStyle name="Comma 4 8 2 5" xfId="29631"/>
    <cellStyle name="Comma 4 8 2 6" xfId="29632"/>
    <cellStyle name="Comma 4 8 2 7" xfId="43201"/>
    <cellStyle name="Comma 4 8 3" xfId="29633"/>
    <cellStyle name="Comma 4 8 3 2" xfId="29634"/>
    <cellStyle name="Comma 4 8 3 2 2" xfId="29635"/>
    <cellStyle name="Comma 4 8 3 2 2 2" xfId="29636"/>
    <cellStyle name="Comma 4 8 3 2 3" xfId="29637"/>
    <cellStyle name="Comma 4 8 3 2 4" xfId="29638"/>
    <cellStyle name="Comma 4 8 3 2 5" xfId="29639"/>
    <cellStyle name="Comma 4 8 3 2 6" xfId="43202"/>
    <cellStyle name="Comma 4 8 3 2 7" xfId="43203"/>
    <cellStyle name="Comma 4 8 3 3" xfId="29640"/>
    <cellStyle name="Comma 4 8 3 3 2" xfId="29641"/>
    <cellStyle name="Comma 4 8 3 4" xfId="29642"/>
    <cellStyle name="Comma 4 8 3 5" xfId="29643"/>
    <cellStyle name="Comma 4 8 3 6" xfId="29644"/>
    <cellStyle name="Comma 4 8 3 7" xfId="43204"/>
    <cellStyle name="Comma 4 8 3 8" xfId="43205"/>
    <cellStyle name="Comma 4 8 4" xfId="29645"/>
    <cellStyle name="Comma 4 8 4 2" xfId="29646"/>
    <cellStyle name="Comma 4 8 4 2 2" xfId="29647"/>
    <cellStyle name="Comma 4 8 4 3" xfId="29648"/>
    <cellStyle name="Comma 4 8 4 4" xfId="29649"/>
    <cellStyle name="Comma 4 8 4 5" xfId="29650"/>
    <cellStyle name="Comma 4 8 4 6" xfId="43206"/>
    <cellStyle name="Comma 4 8 4 7" xfId="43207"/>
    <cellStyle name="Comma 4 8 5" xfId="29651"/>
    <cellStyle name="Comma 4 8 5 2" xfId="29652"/>
    <cellStyle name="Comma 4 8 5 2 2" xfId="29653"/>
    <cellStyle name="Comma 4 8 5 3" xfId="29654"/>
    <cellStyle name="Comma 4 8 5 4" xfId="29655"/>
    <cellStyle name="Comma 4 8 5 5" xfId="29656"/>
    <cellStyle name="Comma 4 8 5 6" xfId="43208"/>
    <cellStyle name="Comma 4 8 6" xfId="29657"/>
    <cellStyle name="Comma 4 8 6 2" xfId="29658"/>
    <cellStyle name="Comma 4 8 6 2 2" xfId="29659"/>
    <cellStyle name="Comma 4 8 6 3" xfId="29660"/>
    <cellStyle name="Comma 4 8 6 4" xfId="29661"/>
    <cellStyle name="Comma 4 8 6 5" xfId="29662"/>
    <cellStyle name="Comma 4 8 6 6" xfId="43209"/>
    <cellStyle name="Comma 4 8 6 7" xfId="43210"/>
    <cellStyle name="Comma 4 8 7" xfId="29663"/>
    <cellStyle name="Comma 4 8 7 2" xfId="29664"/>
    <cellStyle name="Comma 4 8 8" xfId="29665"/>
    <cellStyle name="Comma 4 8 9" xfId="29666"/>
    <cellStyle name="Comma 4 9" xfId="29667"/>
    <cellStyle name="Comma 4 9 2" xfId="29668"/>
    <cellStyle name="Comma 4 9 2 2" xfId="29669"/>
    <cellStyle name="Comma 4 9 2 2 2" xfId="29670"/>
    <cellStyle name="Comma 4 9 2 2 2 2" xfId="29671"/>
    <cellStyle name="Comma 4 9 2 2 3" xfId="29672"/>
    <cellStyle name="Comma 4 9 2 2 4" xfId="29673"/>
    <cellStyle name="Comma 4 9 2 2 5" xfId="29674"/>
    <cellStyle name="Comma 4 9 2 2 6" xfId="43211"/>
    <cellStyle name="Comma 4 9 2 3" xfId="29675"/>
    <cellStyle name="Comma 4 9 2 3 2" xfId="29676"/>
    <cellStyle name="Comma 4 9 2 4" xfId="29677"/>
    <cellStyle name="Comma 4 9 2 5" xfId="29678"/>
    <cellStyle name="Comma 4 9 2 6" xfId="29679"/>
    <cellStyle name="Comma 4 9 2 7" xfId="43212"/>
    <cellStyle name="Comma 4 9 3" xfId="29680"/>
    <cellStyle name="Comma 4 9 3 2" xfId="29681"/>
    <cellStyle name="Comma 4 9 3 2 2" xfId="29682"/>
    <cellStyle name="Comma 4 9 3 3" xfId="29683"/>
    <cellStyle name="Comma 4 9 3 4" xfId="29684"/>
    <cellStyle name="Comma 4 9 3 5" xfId="29685"/>
    <cellStyle name="Comma 4 9 3 6" xfId="43213"/>
    <cellStyle name="Comma 4 9 4" xfId="29686"/>
    <cellStyle name="Comma 4 9 4 2" xfId="29687"/>
    <cellStyle name="Comma 4 9 5" xfId="29688"/>
    <cellStyle name="Comma 4 9 6" xfId="29689"/>
    <cellStyle name="Comma 4 9 7" xfId="29690"/>
    <cellStyle name="Comma 4 9 8" xfId="43214"/>
    <cellStyle name="Comma 5" xfId="29691"/>
    <cellStyle name="Comma 5 10" xfId="29692"/>
    <cellStyle name="Comma 5 10 2" xfId="29693"/>
    <cellStyle name="Comma 5 10 2 2" xfId="29694"/>
    <cellStyle name="Comma 5 10 3" xfId="29695"/>
    <cellStyle name="Comma 5 10 4" xfId="29696"/>
    <cellStyle name="Comma 5 10 5" xfId="29697"/>
    <cellStyle name="Comma 5 10 6" xfId="43215"/>
    <cellStyle name="Comma 5 11" xfId="29698"/>
    <cellStyle name="Comma 5 11 2" xfId="29699"/>
    <cellStyle name="Comma 5 11 2 2" xfId="29700"/>
    <cellStyle name="Comma 5 11 3" xfId="29701"/>
    <cellStyle name="Comma 5 11 4" xfId="29702"/>
    <cellStyle name="Comma 5 11 5" xfId="29703"/>
    <cellStyle name="Comma 5 11 6" xfId="43216"/>
    <cellStyle name="Comma 5 12" xfId="29704"/>
    <cellStyle name="Comma 5 12 2" xfId="29705"/>
    <cellStyle name="Comma 5 12 2 2" xfId="29706"/>
    <cellStyle name="Comma 5 12 3" xfId="29707"/>
    <cellStyle name="Comma 5 12 4" xfId="29708"/>
    <cellStyle name="Comma 5 12 5" xfId="29709"/>
    <cellStyle name="Comma 5 12 6" xfId="43217"/>
    <cellStyle name="Comma 5 13" xfId="29710"/>
    <cellStyle name="Comma 5 13 2" xfId="29711"/>
    <cellStyle name="Comma 5 14" xfId="29712"/>
    <cellStyle name="Comma 5 14 2" xfId="29713"/>
    <cellStyle name="Comma 5 15" xfId="29714"/>
    <cellStyle name="Comma 5 16" xfId="29715"/>
    <cellStyle name="Comma 5 17" xfId="29716"/>
    <cellStyle name="Comma 5 18" xfId="29717"/>
    <cellStyle name="Comma 5 2" xfId="29718"/>
    <cellStyle name="Comma 5 2 10" xfId="29719"/>
    <cellStyle name="Comma 5 2 10 2" xfId="29720"/>
    <cellStyle name="Comma 5 2 10 2 2" xfId="29721"/>
    <cellStyle name="Comma 5 2 10 3" xfId="29722"/>
    <cellStyle name="Comma 5 2 10 4" xfId="29723"/>
    <cellStyle name="Comma 5 2 10 5" xfId="29724"/>
    <cellStyle name="Comma 5 2 10 6" xfId="43218"/>
    <cellStyle name="Comma 5 2 11" xfId="29725"/>
    <cellStyle name="Comma 5 2 11 2" xfId="29726"/>
    <cellStyle name="Comma 5 2 11 2 2" xfId="29727"/>
    <cellStyle name="Comma 5 2 11 3" xfId="29728"/>
    <cellStyle name="Comma 5 2 11 4" xfId="29729"/>
    <cellStyle name="Comma 5 2 11 5" xfId="29730"/>
    <cellStyle name="Comma 5 2 11 6" xfId="43219"/>
    <cellStyle name="Comma 5 2 12" xfId="29731"/>
    <cellStyle name="Comma 5 2 12 2" xfId="29732"/>
    <cellStyle name="Comma 5 2 13" xfId="29733"/>
    <cellStyle name="Comma 5 2 13 2" xfId="29734"/>
    <cellStyle name="Comma 5 2 14" xfId="29735"/>
    <cellStyle name="Comma 5 2 15" xfId="29736"/>
    <cellStyle name="Comma 5 2 16" xfId="29737"/>
    <cellStyle name="Comma 5 2 17" xfId="29738"/>
    <cellStyle name="Comma 5 2 2" xfId="29739"/>
    <cellStyle name="Comma 5 2 2 10" xfId="29740"/>
    <cellStyle name="Comma 5 2 2 11" xfId="29741"/>
    <cellStyle name="Comma 5 2 2 2" xfId="29742"/>
    <cellStyle name="Comma 5 2 2 2 10" xfId="29743"/>
    <cellStyle name="Comma 5 2 2 2 2" xfId="29744"/>
    <cellStyle name="Comma 5 2 2 2 2 2" xfId="29745"/>
    <cellStyle name="Comma 5 2 2 2 2 2 2" xfId="29746"/>
    <cellStyle name="Comma 5 2 2 2 2 2 2 2" xfId="29747"/>
    <cellStyle name="Comma 5 2 2 2 2 2 2 2 2" xfId="29748"/>
    <cellStyle name="Comma 5 2 2 2 2 2 2 3" xfId="29749"/>
    <cellStyle name="Comma 5 2 2 2 2 2 2 4" xfId="29750"/>
    <cellStyle name="Comma 5 2 2 2 2 2 2 5" xfId="29751"/>
    <cellStyle name="Comma 5 2 2 2 2 2 2 6" xfId="43220"/>
    <cellStyle name="Comma 5 2 2 2 2 2 3" xfId="29752"/>
    <cellStyle name="Comma 5 2 2 2 2 2 3 2" xfId="29753"/>
    <cellStyle name="Comma 5 2 2 2 2 2 4" xfId="29754"/>
    <cellStyle name="Comma 5 2 2 2 2 2 5" xfId="29755"/>
    <cellStyle name="Comma 5 2 2 2 2 2 6" xfId="29756"/>
    <cellStyle name="Comma 5 2 2 2 2 2 7" xfId="43221"/>
    <cellStyle name="Comma 5 2 2 2 2 3" xfId="29757"/>
    <cellStyle name="Comma 5 2 2 2 2 3 2" xfId="29758"/>
    <cellStyle name="Comma 5 2 2 2 2 3 2 2" xfId="29759"/>
    <cellStyle name="Comma 5 2 2 2 2 3 3" xfId="29760"/>
    <cellStyle name="Comma 5 2 2 2 2 3 4" xfId="29761"/>
    <cellStyle name="Comma 5 2 2 2 2 3 5" xfId="29762"/>
    <cellStyle name="Comma 5 2 2 2 2 3 6" xfId="43222"/>
    <cellStyle name="Comma 5 2 2 2 2 4" xfId="29763"/>
    <cellStyle name="Comma 5 2 2 2 2 4 2" xfId="29764"/>
    <cellStyle name="Comma 5 2 2 2 2 5" xfId="29765"/>
    <cellStyle name="Comma 5 2 2 2 2 6" xfId="29766"/>
    <cellStyle name="Comma 5 2 2 2 2 7" xfId="29767"/>
    <cellStyle name="Comma 5 2 2 2 2 8" xfId="43223"/>
    <cellStyle name="Comma 5 2 2 2 3" xfId="29768"/>
    <cellStyle name="Comma 5 2 2 2 3 2" xfId="29769"/>
    <cellStyle name="Comma 5 2 2 2 3 2 2" xfId="29770"/>
    <cellStyle name="Comma 5 2 2 2 3 2 2 2" xfId="29771"/>
    <cellStyle name="Comma 5 2 2 2 3 2 3" xfId="29772"/>
    <cellStyle name="Comma 5 2 2 2 3 2 4" xfId="29773"/>
    <cellStyle name="Comma 5 2 2 2 3 2 5" xfId="29774"/>
    <cellStyle name="Comma 5 2 2 2 3 2 6" xfId="43224"/>
    <cellStyle name="Comma 5 2 2 2 3 3" xfId="29775"/>
    <cellStyle name="Comma 5 2 2 2 3 3 2" xfId="29776"/>
    <cellStyle name="Comma 5 2 2 2 3 4" xfId="29777"/>
    <cellStyle name="Comma 5 2 2 2 3 5" xfId="29778"/>
    <cellStyle name="Comma 5 2 2 2 3 6" xfId="29779"/>
    <cellStyle name="Comma 5 2 2 2 3 7" xfId="43225"/>
    <cellStyle name="Comma 5 2 2 2 4" xfId="29780"/>
    <cellStyle name="Comma 5 2 2 2 4 2" xfId="29781"/>
    <cellStyle name="Comma 5 2 2 2 4 2 2" xfId="29782"/>
    <cellStyle name="Comma 5 2 2 2 4 3" xfId="29783"/>
    <cellStyle name="Comma 5 2 2 2 4 4" xfId="29784"/>
    <cellStyle name="Comma 5 2 2 2 4 5" xfId="29785"/>
    <cellStyle name="Comma 5 2 2 2 4 6" xfId="43226"/>
    <cellStyle name="Comma 5 2 2 2 5" xfId="29786"/>
    <cellStyle name="Comma 5 2 2 2 5 2" xfId="29787"/>
    <cellStyle name="Comma 5 2 2 2 6" xfId="29788"/>
    <cellStyle name="Comma 5 2 2 2 6 2" xfId="29789"/>
    <cellStyle name="Comma 5 2 2 2 7" xfId="29790"/>
    <cellStyle name="Comma 5 2 2 2 8" xfId="29791"/>
    <cellStyle name="Comma 5 2 2 2 9" xfId="29792"/>
    <cellStyle name="Comma 5 2 2 3" xfId="29793"/>
    <cellStyle name="Comma 5 2 2 3 2" xfId="29794"/>
    <cellStyle name="Comma 5 2 2 3 2 2" xfId="29795"/>
    <cellStyle name="Comma 5 2 2 3 2 2 2" xfId="29796"/>
    <cellStyle name="Comma 5 2 2 3 2 2 2 2" xfId="29797"/>
    <cellStyle name="Comma 5 2 2 3 2 2 3" xfId="29798"/>
    <cellStyle name="Comma 5 2 2 3 2 2 4" xfId="29799"/>
    <cellStyle name="Comma 5 2 2 3 2 2 5" xfId="29800"/>
    <cellStyle name="Comma 5 2 2 3 2 2 6" xfId="43227"/>
    <cellStyle name="Comma 5 2 2 3 2 3" xfId="29801"/>
    <cellStyle name="Comma 5 2 2 3 2 3 2" xfId="29802"/>
    <cellStyle name="Comma 5 2 2 3 2 4" xfId="29803"/>
    <cellStyle name="Comma 5 2 2 3 2 5" xfId="29804"/>
    <cellStyle name="Comma 5 2 2 3 2 6" xfId="29805"/>
    <cellStyle name="Comma 5 2 2 3 2 7" xfId="43228"/>
    <cellStyle name="Comma 5 2 2 3 3" xfId="29806"/>
    <cellStyle name="Comma 5 2 2 3 3 2" xfId="29807"/>
    <cellStyle name="Comma 5 2 2 3 3 2 2" xfId="29808"/>
    <cellStyle name="Comma 5 2 2 3 3 3" xfId="29809"/>
    <cellStyle name="Comma 5 2 2 3 3 4" xfId="29810"/>
    <cellStyle name="Comma 5 2 2 3 3 5" xfId="29811"/>
    <cellStyle name="Comma 5 2 2 3 3 6" xfId="43229"/>
    <cellStyle name="Comma 5 2 2 3 4" xfId="29812"/>
    <cellStyle name="Comma 5 2 2 3 4 2" xfId="29813"/>
    <cellStyle name="Comma 5 2 2 3 5" xfId="29814"/>
    <cellStyle name="Comma 5 2 2 3 6" xfId="29815"/>
    <cellStyle name="Comma 5 2 2 3 7" xfId="29816"/>
    <cellStyle name="Comma 5 2 2 3 8" xfId="43230"/>
    <cellStyle name="Comma 5 2 2 4" xfId="29817"/>
    <cellStyle name="Comma 5 2 2 4 2" xfId="29818"/>
    <cellStyle name="Comma 5 2 2 4 2 2" xfId="29819"/>
    <cellStyle name="Comma 5 2 2 4 2 2 2" xfId="29820"/>
    <cellStyle name="Comma 5 2 2 4 2 3" xfId="29821"/>
    <cellStyle name="Comma 5 2 2 4 2 4" xfId="29822"/>
    <cellStyle name="Comma 5 2 2 4 2 5" xfId="29823"/>
    <cellStyle name="Comma 5 2 2 4 2 6" xfId="43231"/>
    <cellStyle name="Comma 5 2 2 4 3" xfId="29824"/>
    <cellStyle name="Comma 5 2 2 4 3 2" xfId="29825"/>
    <cellStyle name="Comma 5 2 2 4 4" xfId="29826"/>
    <cellStyle name="Comma 5 2 2 4 5" xfId="29827"/>
    <cellStyle name="Comma 5 2 2 4 6" xfId="29828"/>
    <cellStyle name="Comma 5 2 2 4 7" xfId="43232"/>
    <cellStyle name="Comma 5 2 2 5" xfId="29829"/>
    <cellStyle name="Comma 5 2 2 5 2" xfId="29830"/>
    <cellStyle name="Comma 5 2 2 5 2 2" xfId="29831"/>
    <cellStyle name="Comma 5 2 2 5 3" xfId="29832"/>
    <cellStyle name="Comma 5 2 2 5 4" xfId="29833"/>
    <cellStyle name="Comma 5 2 2 5 5" xfId="29834"/>
    <cellStyle name="Comma 5 2 2 5 6" xfId="43233"/>
    <cellStyle name="Comma 5 2 2 6" xfId="29835"/>
    <cellStyle name="Comma 5 2 2 6 2" xfId="29836"/>
    <cellStyle name="Comma 5 2 2 7" xfId="29837"/>
    <cellStyle name="Comma 5 2 2 7 2" xfId="29838"/>
    <cellStyle name="Comma 5 2 2 8" xfId="29839"/>
    <cellStyle name="Comma 5 2 2 9" xfId="29840"/>
    <cellStyle name="Comma 5 2 3" xfId="29841"/>
    <cellStyle name="Comma 5 2 3 10" xfId="29842"/>
    <cellStyle name="Comma 5 2 3 2" xfId="29843"/>
    <cellStyle name="Comma 5 2 3 2 2" xfId="29844"/>
    <cellStyle name="Comma 5 2 3 2 2 2" xfId="29845"/>
    <cellStyle name="Comma 5 2 3 2 2 2 2" xfId="29846"/>
    <cellStyle name="Comma 5 2 3 2 2 2 2 2" xfId="29847"/>
    <cellStyle name="Comma 5 2 3 2 2 2 3" xfId="29848"/>
    <cellStyle name="Comma 5 2 3 2 2 2 4" xfId="29849"/>
    <cellStyle name="Comma 5 2 3 2 2 2 5" xfId="29850"/>
    <cellStyle name="Comma 5 2 3 2 2 2 6" xfId="43234"/>
    <cellStyle name="Comma 5 2 3 2 2 3" xfId="29851"/>
    <cellStyle name="Comma 5 2 3 2 2 3 2" xfId="29852"/>
    <cellStyle name="Comma 5 2 3 2 2 4" xfId="29853"/>
    <cellStyle name="Comma 5 2 3 2 2 5" xfId="29854"/>
    <cellStyle name="Comma 5 2 3 2 2 6" xfId="29855"/>
    <cellStyle name="Comma 5 2 3 2 2 7" xfId="43235"/>
    <cellStyle name="Comma 5 2 3 2 3" xfId="29856"/>
    <cellStyle name="Comma 5 2 3 2 3 2" xfId="29857"/>
    <cellStyle name="Comma 5 2 3 2 3 2 2" xfId="29858"/>
    <cellStyle name="Comma 5 2 3 2 3 3" xfId="29859"/>
    <cellStyle name="Comma 5 2 3 2 3 4" xfId="29860"/>
    <cellStyle name="Comma 5 2 3 2 3 5" xfId="29861"/>
    <cellStyle name="Comma 5 2 3 2 3 6" xfId="43236"/>
    <cellStyle name="Comma 5 2 3 2 4" xfId="29862"/>
    <cellStyle name="Comma 5 2 3 2 4 2" xfId="29863"/>
    <cellStyle name="Comma 5 2 3 2 5" xfId="29864"/>
    <cellStyle name="Comma 5 2 3 2 6" xfId="29865"/>
    <cellStyle name="Comma 5 2 3 2 7" xfId="29866"/>
    <cellStyle name="Comma 5 2 3 2 8" xfId="43237"/>
    <cellStyle name="Comma 5 2 3 3" xfId="29867"/>
    <cellStyle name="Comma 5 2 3 3 2" xfId="29868"/>
    <cellStyle name="Comma 5 2 3 3 2 2" xfId="29869"/>
    <cellStyle name="Comma 5 2 3 3 2 2 2" xfId="29870"/>
    <cellStyle name="Comma 5 2 3 3 2 3" xfId="29871"/>
    <cellStyle name="Comma 5 2 3 3 2 4" xfId="29872"/>
    <cellStyle name="Comma 5 2 3 3 2 5" xfId="29873"/>
    <cellStyle name="Comma 5 2 3 3 2 6" xfId="43238"/>
    <cellStyle name="Comma 5 2 3 3 3" xfId="29874"/>
    <cellStyle name="Comma 5 2 3 3 3 2" xfId="29875"/>
    <cellStyle name="Comma 5 2 3 3 4" xfId="29876"/>
    <cellStyle name="Comma 5 2 3 3 5" xfId="29877"/>
    <cellStyle name="Comma 5 2 3 3 6" xfId="29878"/>
    <cellStyle name="Comma 5 2 3 3 7" xfId="43239"/>
    <cellStyle name="Comma 5 2 3 4" xfId="29879"/>
    <cellStyle name="Comma 5 2 3 4 2" xfId="29880"/>
    <cellStyle name="Comma 5 2 3 4 2 2" xfId="29881"/>
    <cellStyle name="Comma 5 2 3 4 3" xfId="29882"/>
    <cellStyle name="Comma 5 2 3 4 4" xfId="29883"/>
    <cellStyle name="Comma 5 2 3 4 5" xfId="29884"/>
    <cellStyle name="Comma 5 2 3 4 6" xfId="43240"/>
    <cellStyle name="Comma 5 2 3 5" xfId="29885"/>
    <cellStyle name="Comma 5 2 3 5 2" xfId="29886"/>
    <cellStyle name="Comma 5 2 3 6" xfId="29887"/>
    <cellStyle name="Comma 5 2 3 6 2" xfId="29888"/>
    <cellStyle name="Comma 5 2 3 7" xfId="29889"/>
    <cellStyle name="Comma 5 2 3 8" xfId="29890"/>
    <cellStyle name="Comma 5 2 3 9" xfId="29891"/>
    <cellStyle name="Comma 5 2 4" xfId="29892"/>
    <cellStyle name="Comma 5 2 4 2" xfId="29893"/>
    <cellStyle name="Comma 5 2 4 2 2" xfId="29894"/>
    <cellStyle name="Comma 5 2 4 2 2 2" xfId="29895"/>
    <cellStyle name="Comma 5 2 4 2 2 2 2" xfId="29896"/>
    <cellStyle name="Comma 5 2 4 2 2 2 2 2" xfId="29897"/>
    <cellStyle name="Comma 5 2 4 2 2 2 3" xfId="29898"/>
    <cellStyle name="Comma 5 2 4 2 2 2 4" xfId="29899"/>
    <cellStyle name="Comma 5 2 4 2 2 2 5" xfId="29900"/>
    <cellStyle name="Comma 5 2 4 2 2 2 6" xfId="43241"/>
    <cellStyle name="Comma 5 2 4 2 2 3" xfId="29901"/>
    <cellStyle name="Comma 5 2 4 2 2 3 2" xfId="29902"/>
    <cellStyle name="Comma 5 2 4 2 2 4" xfId="29903"/>
    <cellStyle name="Comma 5 2 4 2 2 5" xfId="29904"/>
    <cellStyle name="Comma 5 2 4 2 2 6" xfId="29905"/>
    <cellStyle name="Comma 5 2 4 2 2 7" xfId="43242"/>
    <cellStyle name="Comma 5 2 4 2 3" xfId="29906"/>
    <cellStyle name="Comma 5 2 4 2 3 2" xfId="29907"/>
    <cellStyle name="Comma 5 2 4 2 3 2 2" xfId="29908"/>
    <cellStyle name="Comma 5 2 4 2 3 3" xfId="29909"/>
    <cellStyle name="Comma 5 2 4 2 3 4" xfId="29910"/>
    <cellStyle name="Comma 5 2 4 2 3 5" xfId="29911"/>
    <cellStyle name="Comma 5 2 4 2 3 6" xfId="43243"/>
    <cellStyle name="Comma 5 2 4 2 4" xfId="29912"/>
    <cellStyle name="Comma 5 2 4 2 4 2" xfId="29913"/>
    <cellStyle name="Comma 5 2 4 2 5" xfId="29914"/>
    <cellStyle name="Comma 5 2 4 2 6" xfId="29915"/>
    <cellStyle name="Comma 5 2 4 2 7" xfId="29916"/>
    <cellStyle name="Comma 5 2 4 2 8" xfId="43244"/>
    <cellStyle name="Comma 5 2 4 3" xfId="29917"/>
    <cellStyle name="Comma 5 2 4 3 2" xfId="29918"/>
    <cellStyle name="Comma 5 2 4 3 2 2" xfId="29919"/>
    <cellStyle name="Comma 5 2 4 3 2 2 2" xfId="29920"/>
    <cellStyle name="Comma 5 2 4 3 2 3" xfId="29921"/>
    <cellStyle name="Comma 5 2 4 3 2 4" xfId="29922"/>
    <cellStyle name="Comma 5 2 4 3 2 5" xfId="29923"/>
    <cellStyle name="Comma 5 2 4 3 2 6" xfId="43245"/>
    <cellStyle name="Comma 5 2 4 3 3" xfId="29924"/>
    <cellStyle name="Comma 5 2 4 3 3 2" xfId="29925"/>
    <cellStyle name="Comma 5 2 4 3 4" xfId="29926"/>
    <cellStyle name="Comma 5 2 4 3 5" xfId="29927"/>
    <cellStyle name="Comma 5 2 4 3 6" xfId="29928"/>
    <cellStyle name="Comma 5 2 4 3 7" xfId="43246"/>
    <cellStyle name="Comma 5 2 4 4" xfId="29929"/>
    <cellStyle name="Comma 5 2 4 4 2" xfId="29930"/>
    <cellStyle name="Comma 5 2 4 4 2 2" xfId="29931"/>
    <cellStyle name="Comma 5 2 4 4 3" xfId="29932"/>
    <cellStyle name="Comma 5 2 4 4 4" xfId="29933"/>
    <cellStyle name="Comma 5 2 4 4 5" xfId="29934"/>
    <cellStyle name="Comma 5 2 4 4 6" xfId="43247"/>
    <cellStyle name="Comma 5 2 4 5" xfId="29935"/>
    <cellStyle name="Comma 5 2 4 5 2" xfId="29936"/>
    <cellStyle name="Comma 5 2 4 6" xfId="29937"/>
    <cellStyle name="Comma 5 2 4 7" xfId="29938"/>
    <cellStyle name="Comma 5 2 4 8" xfId="29939"/>
    <cellStyle name="Comma 5 2 4 9" xfId="29940"/>
    <cellStyle name="Comma 5 2 5" xfId="29941"/>
    <cellStyle name="Comma 5 2 5 2" xfId="29942"/>
    <cellStyle name="Comma 5 2 5 2 2" xfId="29943"/>
    <cellStyle name="Comma 5 2 5 2 2 2" xfId="29944"/>
    <cellStyle name="Comma 5 2 5 2 2 2 2" xfId="29945"/>
    <cellStyle name="Comma 5 2 5 2 2 3" xfId="29946"/>
    <cellStyle name="Comma 5 2 5 2 2 4" xfId="29947"/>
    <cellStyle name="Comma 5 2 5 2 2 5" xfId="29948"/>
    <cellStyle name="Comma 5 2 5 2 2 6" xfId="43248"/>
    <cellStyle name="Comma 5 2 5 2 3" xfId="29949"/>
    <cellStyle name="Comma 5 2 5 2 3 2" xfId="29950"/>
    <cellStyle name="Comma 5 2 5 2 4" xfId="29951"/>
    <cellStyle name="Comma 5 2 5 2 5" xfId="29952"/>
    <cellStyle name="Comma 5 2 5 2 6" xfId="29953"/>
    <cellStyle name="Comma 5 2 5 2 7" xfId="43249"/>
    <cellStyle name="Comma 5 2 5 3" xfId="29954"/>
    <cellStyle name="Comma 5 2 5 3 2" xfId="29955"/>
    <cellStyle name="Comma 5 2 5 3 2 2" xfId="29956"/>
    <cellStyle name="Comma 5 2 5 3 3" xfId="29957"/>
    <cellStyle name="Comma 5 2 5 3 4" xfId="29958"/>
    <cellStyle name="Comma 5 2 5 3 5" xfId="29959"/>
    <cellStyle name="Comma 5 2 5 3 6" xfId="43250"/>
    <cellStyle name="Comma 5 2 5 4" xfId="29960"/>
    <cellStyle name="Comma 5 2 5 4 2" xfId="29961"/>
    <cellStyle name="Comma 5 2 5 5" xfId="29962"/>
    <cellStyle name="Comma 5 2 5 6" xfId="29963"/>
    <cellStyle name="Comma 5 2 5 7" xfId="29964"/>
    <cellStyle name="Comma 5 2 5 8" xfId="43251"/>
    <cellStyle name="Comma 5 2 6" xfId="29965"/>
    <cellStyle name="Comma 5 2 6 2" xfId="29966"/>
    <cellStyle name="Comma 5 2 6 2 2" xfId="29967"/>
    <cellStyle name="Comma 5 2 6 2 2 2" xfId="29968"/>
    <cellStyle name="Comma 5 2 6 2 2 2 2" xfId="29969"/>
    <cellStyle name="Comma 5 2 6 2 2 3" xfId="29970"/>
    <cellStyle name="Comma 5 2 6 2 2 4" xfId="29971"/>
    <cellStyle name="Comma 5 2 6 2 2 5" xfId="29972"/>
    <cellStyle name="Comma 5 2 6 2 2 6" xfId="43252"/>
    <cellStyle name="Comma 5 2 6 2 3" xfId="29973"/>
    <cellStyle name="Comma 5 2 6 2 3 2" xfId="29974"/>
    <cellStyle name="Comma 5 2 6 2 4" xfId="29975"/>
    <cellStyle name="Comma 5 2 6 2 5" xfId="29976"/>
    <cellStyle name="Comma 5 2 6 2 6" xfId="29977"/>
    <cellStyle name="Comma 5 2 6 2 7" xfId="43253"/>
    <cellStyle name="Comma 5 2 6 3" xfId="29978"/>
    <cellStyle name="Comma 5 2 6 3 2" xfId="29979"/>
    <cellStyle name="Comma 5 2 6 3 2 2" xfId="29980"/>
    <cellStyle name="Comma 5 2 6 3 3" xfId="29981"/>
    <cellStyle name="Comma 5 2 6 3 4" xfId="29982"/>
    <cellStyle name="Comma 5 2 6 3 5" xfId="29983"/>
    <cellStyle name="Comma 5 2 6 3 6" xfId="43254"/>
    <cellStyle name="Comma 5 2 6 4" xfId="29984"/>
    <cellStyle name="Comma 5 2 6 4 2" xfId="29985"/>
    <cellStyle name="Comma 5 2 6 5" xfId="29986"/>
    <cellStyle name="Comma 5 2 6 6" xfId="29987"/>
    <cellStyle name="Comma 5 2 6 7" xfId="29988"/>
    <cellStyle name="Comma 5 2 6 8" xfId="43255"/>
    <cellStyle name="Comma 5 2 7" xfId="29989"/>
    <cellStyle name="Comma 5 2 7 2" xfId="29990"/>
    <cellStyle name="Comma 5 2 7 2 2" xfId="29991"/>
    <cellStyle name="Comma 5 2 7 2 2 2" xfId="29992"/>
    <cellStyle name="Comma 5 2 7 2 3" xfId="29993"/>
    <cellStyle name="Comma 5 2 7 2 4" xfId="29994"/>
    <cellStyle name="Comma 5 2 7 2 5" xfId="29995"/>
    <cellStyle name="Comma 5 2 7 2 6" xfId="43256"/>
    <cellStyle name="Comma 5 2 7 3" xfId="29996"/>
    <cellStyle name="Comma 5 2 7 3 2" xfId="29997"/>
    <cellStyle name="Comma 5 2 7 4" xfId="29998"/>
    <cellStyle name="Comma 5 2 7 5" xfId="29999"/>
    <cellStyle name="Comma 5 2 7 6" xfId="30000"/>
    <cellStyle name="Comma 5 2 7 7" xfId="43257"/>
    <cellStyle name="Comma 5 2 8" xfId="30001"/>
    <cellStyle name="Comma 5 2 8 2" xfId="30002"/>
    <cellStyle name="Comma 5 2 8 2 2" xfId="30003"/>
    <cellStyle name="Comma 5 2 8 2 2 2" xfId="30004"/>
    <cellStyle name="Comma 5 2 8 2 3" xfId="30005"/>
    <cellStyle name="Comma 5 2 8 2 4" xfId="30006"/>
    <cellStyle name="Comma 5 2 8 2 5" xfId="30007"/>
    <cellStyle name="Comma 5 2 8 2 6" xfId="43258"/>
    <cellStyle name="Comma 5 2 8 3" xfId="30008"/>
    <cellStyle name="Comma 5 2 8 3 2" xfId="30009"/>
    <cellStyle name="Comma 5 2 8 4" xfId="30010"/>
    <cellStyle name="Comma 5 2 8 5" xfId="30011"/>
    <cellStyle name="Comma 5 2 8 6" xfId="30012"/>
    <cellStyle name="Comma 5 2 8 7" xfId="43259"/>
    <cellStyle name="Comma 5 2 9" xfId="30013"/>
    <cellStyle name="Comma 5 2 9 2" xfId="30014"/>
    <cellStyle name="Comma 5 2 9 2 2" xfId="30015"/>
    <cellStyle name="Comma 5 2 9 3" xfId="30016"/>
    <cellStyle name="Comma 5 2 9 4" xfId="30017"/>
    <cellStyle name="Comma 5 2 9 5" xfId="30018"/>
    <cellStyle name="Comma 5 2 9 6" xfId="43260"/>
    <cellStyle name="Comma 5 3" xfId="30019"/>
    <cellStyle name="Comma 5 3 10" xfId="30020"/>
    <cellStyle name="Comma 5 3 10 2" xfId="30021"/>
    <cellStyle name="Comma 5 3 11" xfId="30022"/>
    <cellStyle name="Comma 5 3 12" xfId="30023"/>
    <cellStyle name="Comma 5 3 13" xfId="30024"/>
    <cellStyle name="Comma 5 3 14" xfId="30025"/>
    <cellStyle name="Comma 5 3 2" xfId="30026"/>
    <cellStyle name="Comma 5 3 2 10" xfId="30027"/>
    <cellStyle name="Comma 5 3 2 2" xfId="30028"/>
    <cellStyle name="Comma 5 3 2 2 2" xfId="30029"/>
    <cellStyle name="Comma 5 3 2 2 2 2" xfId="30030"/>
    <cellStyle name="Comma 5 3 2 2 2 2 2" xfId="30031"/>
    <cellStyle name="Comma 5 3 2 2 2 2 2 2" xfId="30032"/>
    <cellStyle name="Comma 5 3 2 2 2 2 3" xfId="30033"/>
    <cellStyle name="Comma 5 3 2 2 2 2 4" xfId="30034"/>
    <cellStyle name="Comma 5 3 2 2 2 2 5" xfId="30035"/>
    <cellStyle name="Comma 5 3 2 2 2 2 6" xfId="43261"/>
    <cellStyle name="Comma 5 3 2 2 2 3" xfId="30036"/>
    <cellStyle name="Comma 5 3 2 2 2 3 2" xfId="30037"/>
    <cellStyle name="Comma 5 3 2 2 2 4" xfId="30038"/>
    <cellStyle name="Comma 5 3 2 2 2 5" xfId="30039"/>
    <cellStyle name="Comma 5 3 2 2 2 6" xfId="30040"/>
    <cellStyle name="Comma 5 3 2 2 2 7" xfId="43262"/>
    <cellStyle name="Comma 5 3 2 2 3" xfId="30041"/>
    <cellStyle name="Comma 5 3 2 2 3 2" xfId="30042"/>
    <cellStyle name="Comma 5 3 2 2 3 2 2" xfId="30043"/>
    <cellStyle name="Comma 5 3 2 2 3 3" xfId="30044"/>
    <cellStyle name="Comma 5 3 2 2 3 4" xfId="30045"/>
    <cellStyle name="Comma 5 3 2 2 3 5" xfId="30046"/>
    <cellStyle name="Comma 5 3 2 2 3 6" xfId="43263"/>
    <cellStyle name="Comma 5 3 2 2 4" xfId="30047"/>
    <cellStyle name="Comma 5 3 2 2 4 2" xfId="30048"/>
    <cellStyle name="Comma 5 3 2 2 5" xfId="30049"/>
    <cellStyle name="Comma 5 3 2 2 6" xfId="30050"/>
    <cellStyle name="Comma 5 3 2 2 7" xfId="30051"/>
    <cellStyle name="Comma 5 3 2 2 8" xfId="43264"/>
    <cellStyle name="Comma 5 3 2 3" xfId="30052"/>
    <cellStyle name="Comma 5 3 2 3 2" xfId="30053"/>
    <cellStyle name="Comma 5 3 2 3 2 2" xfId="30054"/>
    <cellStyle name="Comma 5 3 2 3 2 2 2" xfId="30055"/>
    <cellStyle name="Comma 5 3 2 3 2 3" xfId="30056"/>
    <cellStyle name="Comma 5 3 2 3 2 4" xfId="30057"/>
    <cellStyle name="Comma 5 3 2 3 2 5" xfId="30058"/>
    <cellStyle name="Comma 5 3 2 3 2 6" xfId="43265"/>
    <cellStyle name="Comma 5 3 2 3 3" xfId="30059"/>
    <cellStyle name="Comma 5 3 2 3 3 2" xfId="30060"/>
    <cellStyle name="Comma 5 3 2 3 4" xfId="30061"/>
    <cellStyle name="Comma 5 3 2 3 5" xfId="30062"/>
    <cellStyle name="Comma 5 3 2 3 6" xfId="30063"/>
    <cellStyle name="Comma 5 3 2 3 7" xfId="43266"/>
    <cellStyle name="Comma 5 3 2 4" xfId="30064"/>
    <cellStyle name="Comma 5 3 2 4 2" xfId="30065"/>
    <cellStyle name="Comma 5 3 2 4 2 2" xfId="30066"/>
    <cellStyle name="Comma 5 3 2 4 3" xfId="30067"/>
    <cellStyle name="Comma 5 3 2 4 4" xfId="30068"/>
    <cellStyle name="Comma 5 3 2 4 5" xfId="30069"/>
    <cellStyle name="Comma 5 3 2 4 6" xfId="43267"/>
    <cellStyle name="Comma 5 3 2 5" xfId="30070"/>
    <cellStyle name="Comma 5 3 2 5 2" xfId="30071"/>
    <cellStyle name="Comma 5 3 2 6" xfId="30072"/>
    <cellStyle name="Comma 5 3 2 6 2" xfId="30073"/>
    <cellStyle name="Comma 5 3 2 7" xfId="30074"/>
    <cellStyle name="Comma 5 3 2 8" xfId="30075"/>
    <cellStyle name="Comma 5 3 2 9" xfId="30076"/>
    <cellStyle name="Comma 5 3 3" xfId="30077"/>
    <cellStyle name="Comma 5 3 3 2" xfId="30078"/>
    <cellStyle name="Comma 5 3 3 2 2" xfId="30079"/>
    <cellStyle name="Comma 5 3 3 2 2 2" xfId="30080"/>
    <cellStyle name="Comma 5 3 3 2 2 2 2" xfId="30081"/>
    <cellStyle name="Comma 5 3 3 2 2 3" xfId="30082"/>
    <cellStyle name="Comma 5 3 3 2 2 4" xfId="30083"/>
    <cellStyle name="Comma 5 3 3 2 2 5" xfId="30084"/>
    <cellStyle name="Comma 5 3 3 2 2 6" xfId="43268"/>
    <cellStyle name="Comma 5 3 3 2 3" xfId="30085"/>
    <cellStyle name="Comma 5 3 3 2 3 2" xfId="30086"/>
    <cellStyle name="Comma 5 3 3 2 4" xfId="30087"/>
    <cellStyle name="Comma 5 3 3 2 5" xfId="30088"/>
    <cellStyle name="Comma 5 3 3 2 6" xfId="30089"/>
    <cellStyle name="Comma 5 3 3 2 7" xfId="43269"/>
    <cellStyle name="Comma 5 3 3 3" xfId="30090"/>
    <cellStyle name="Comma 5 3 3 3 2" xfId="30091"/>
    <cellStyle name="Comma 5 3 3 3 2 2" xfId="30092"/>
    <cellStyle name="Comma 5 3 3 3 3" xfId="30093"/>
    <cellStyle name="Comma 5 3 3 3 4" xfId="30094"/>
    <cellStyle name="Comma 5 3 3 3 5" xfId="30095"/>
    <cellStyle name="Comma 5 3 3 3 6" xfId="43270"/>
    <cellStyle name="Comma 5 3 3 4" xfId="30096"/>
    <cellStyle name="Comma 5 3 3 4 2" xfId="30097"/>
    <cellStyle name="Comma 5 3 3 5" xfId="30098"/>
    <cellStyle name="Comma 5 3 3 6" xfId="30099"/>
    <cellStyle name="Comma 5 3 3 7" xfId="30100"/>
    <cellStyle name="Comma 5 3 3 8" xfId="43271"/>
    <cellStyle name="Comma 5 3 4" xfId="30101"/>
    <cellStyle name="Comma 5 3 4 2" xfId="30102"/>
    <cellStyle name="Comma 5 3 4 2 2" xfId="30103"/>
    <cellStyle name="Comma 5 3 4 2 2 2" xfId="30104"/>
    <cellStyle name="Comma 5 3 4 2 3" xfId="30105"/>
    <cellStyle name="Comma 5 3 4 2 4" xfId="30106"/>
    <cellStyle name="Comma 5 3 4 2 5" xfId="30107"/>
    <cellStyle name="Comma 5 3 4 2 6" xfId="43272"/>
    <cellStyle name="Comma 5 3 4 3" xfId="30108"/>
    <cellStyle name="Comma 5 3 4 3 2" xfId="30109"/>
    <cellStyle name="Comma 5 3 4 4" xfId="30110"/>
    <cellStyle name="Comma 5 3 4 5" xfId="30111"/>
    <cellStyle name="Comma 5 3 4 6" xfId="30112"/>
    <cellStyle name="Comma 5 3 4 7" xfId="43273"/>
    <cellStyle name="Comma 5 3 5" xfId="30113"/>
    <cellStyle name="Comma 5 3 5 2" xfId="30114"/>
    <cellStyle name="Comma 5 3 5 2 2" xfId="30115"/>
    <cellStyle name="Comma 5 3 5 2 2 2" xfId="30116"/>
    <cellStyle name="Comma 5 3 5 2 3" xfId="30117"/>
    <cellStyle name="Comma 5 3 5 2 4" xfId="30118"/>
    <cellStyle name="Comma 5 3 5 2 5" xfId="30119"/>
    <cellStyle name="Comma 5 3 5 2 6" xfId="43274"/>
    <cellStyle name="Comma 5 3 5 3" xfId="30120"/>
    <cellStyle name="Comma 5 3 5 3 2" xfId="30121"/>
    <cellStyle name="Comma 5 3 5 4" xfId="30122"/>
    <cellStyle name="Comma 5 3 5 5" xfId="30123"/>
    <cellStyle name="Comma 5 3 5 6" xfId="30124"/>
    <cellStyle name="Comma 5 3 5 7" xfId="43275"/>
    <cellStyle name="Comma 5 3 6" xfId="30125"/>
    <cellStyle name="Comma 5 3 6 2" xfId="30126"/>
    <cellStyle name="Comma 5 3 6 2 2" xfId="30127"/>
    <cellStyle name="Comma 5 3 6 3" xfId="30128"/>
    <cellStyle name="Comma 5 3 6 4" xfId="30129"/>
    <cellStyle name="Comma 5 3 6 5" xfId="30130"/>
    <cellStyle name="Comma 5 3 6 6" xfId="43276"/>
    <cellStyle name="Comma 5 3 7" xfId="30131"/>
    <cellStyle name="Comma 5 3 7 2" xfId="30132"/>
    <cellStyle name="Comma 5 3 7 2 2" xfId="30133"/>
    <cellStyle name="Comma 5 3 7 3" xfId="30134"/>
    <cellStyle name="Comma 5 3 7 4" xfId="30135"/>
    <cellStyle name="Comma 5 3 7 5" xfId="30136"/>
    <cellStyle name="Comma 5 3 7 6" xfId="43277"/>
    <cellStyle name="Comma 5 3 8" xfId="30137"/>
    <cellStyle name="Comma 5 3 8 2" xfId="30138"/>
    <cellStyle name="Comma 5 3 8 2 2" xfId="30139"/>
    <cellStyle name="Comma 5 3 8 3" xfId="30140"/>
    <cellStyle name="Comma 5 3 8 4" xfId="30141"/>
    <cellStyle name="Comma 5 3 8 5" xfId="30142"/>
    <cellStyle name="Comma 5 3 8 6" xfId="43278"/>
    <cellStyle name="Comma 5 3 9" xfId="30143"/>
    <cellStyle name="Comma 5 3 9 2" xfId="30144"/>
    <cellStyle name="Comma 5 4" xfId="30145"/>
    <cellStyle name="Comma 5 4 10" xfId="30146"/>
    <cellStyle name="Comma 5 4 11" xfId="30147"/>
    <cellStyle name="Comma 5 4 12" xfId="30148"/>
    <cellStyle name="Comma 5 4 13" xfId="30149"/>
    <cellStyle name="Comma 5 4 2" xfId="30150"/>
    <cellStyle name="Comma 5 4 2 10" xfId="30151"/>
    <cellStyle name="Comma 5 4 2 11" xfId="43279"/>
    <cellStyle name="Comma 5 4 2 2" xfId="30152"/>
    <cellStyle name="Comma 5 4 2 2 2" xfId="30153"/>
    <cellStyle name="Comma 5 4 2 2 2 2" xfId="30154"/>
    <cellStyle name="Comma 5 4 2 2 2 2 2" xfId="30155"/>
    <cellStyle name="Comma 5 4 2 2 2 3" xfId="30156"/>
    <cellStyle name="Comma 5 4 2 2 2 4" xfId="30157"/>
    <cellStyle name="Comma 5 4 2 2 2 5" xfId="30158"/>
    <cellStyle name="Comma 5 4 2 2 2 6" xfId="43280"/>
    <cellStyle name="Comma 5 4 2 2 3" xfId="30159"/>
    <cellStyle name="Comma 5 4 2 2 3 2" xfId="30160"/>
    <cellStyle name="Comma 5 4 2 2 4" xfId="30161"/>
    <cellStyle name="Comma 5 4 2 2 5" xfId="30162"/>
    <cellStyle name="Comma 5 4 2 2 6" xfId="30163"/>
    <cellStyle name="Comma 5 4 2 2 7" xfId="43281"/>
    <cellStyle name="Comma 5 4 2 3" xfId="30164"/>
    <cellStyle name="Comma 5 4 2 3 2" xfId="30165"/>
    <cellStyle name="Comma 5 4 2 3 2 2" xfId="30166"/>
    <cellStyle name="Comma 5 4 2 3 2 2 2" xfId="30167"/>
    <cellStyle name="Comma 5 4 2 3 2 3" xfId="30168"/>
    <cellStyle name="Comma 5 4 2 3 2 4" xfId="30169"/>
    <cellStyle name="Comma 5 4 2 3 2 5" xfId="30170"/>
    <cellStyle name="Comma 5 4 2 3 2 6" xfId="43282"/>
    <cellStyle name="Comma 5 4 2 3 3" xfId="30171"/>
    <cellStyle name="Comma 5 4 2 3 3 2" xfId="30172"/>
    <cellStyle name="Comma 5 4 2 3 4" xfId="30173"/>
    <cellStyle name="Comma 5 4 2 3 5" xfId="30174"/>
    <cellStyle name="Comma 5 4 2 3 6" xfId="30175"/>
    <cellStyle name="Comma 5 4 2 3 7" xfId="43283"/>
    <cellStyle name="Comma 5 4 2 4" xfId="30176"/>
    <cellStyle name="Comma 5 4 2 4 2" xfId="30177"/>
    <cellStyle name="Comma 5 4 2 4 2 2" xfId="30178"/>
    <cellStyle name="Comma 5 4 2 4 3" xfId="30179"/>
    <cellStyle name="Comma 5 4 2 4 4" xfId="30180"/>
    <cellStyle name="Comma 5 4 2 4 5" xfId="30181"/>
    <cellStyle name="Comma 5 4 2 4 6" xfId="43284"/>
    <cellStyle name="Comma 5 4 2 5" xfId="30182"/>
    <cellStyle name="Comma 5 4 2 5 2" xfId="30183"/>
    <cellStyle name="Comma 5 4 2 5 2 2" xfId="30184"/>
    <cellStyle name="Comma 5 4 2 5 3" xfId="30185"/>
    <cellStyle name="Comma 5 4 2 5 4" xfId="30186"/>
    <cellStyle name="Comma 5 4 2 5 5" xfId="30187"/>
    <cellStyle name="Comma 5 4 2 5 6" xfId="43285"/>
    <cellStyle name="Comma 5 4 2 6" xfId="30188"/>
    <cellStyle name="Comma 5 4 2 6 2" xfId="30189"/>
    <cellStyle name="Comma 5 4 2 6 2 2" xfId="30190"/>
    <cellStyle name="Comma 5 4 2 6 3" xfId="30191"/>
    <cellStyle name="Comma 5 4 2 6 4" xfId="30192"/>
    <cellStyle name="Comma 5 4 2 6 5" xfId="30193"/>
    <cellStyle name="Comma 5 4 2 6 6" xfId="43286"/>
    <cellStyle name="Comma 5 4 2 7" xfId="30194"/>
    <cellStyle name="Comma 5 4 2 7 2" xfId="30195"/>
    <cellStyle name="Comma 5 4 2 8" xfId="30196"/>
    <cellStyle name="Comma 5 4 2 9" xfId="30197"/>
    <cellStyle name="Comma 5 4 3" xfId="30198"/>
    <cellStyle name="Comma 5 4 3 10" xfId="43287"/>
    <cellStyle name="Comma 5 4 3 2" xfId="30199"/>
    <cellStyle name="Comma 5 4 3 2 2" xfId="30200"/>
    <cellStyle name="Comma 5 4 3 2 2 2" xfId="30201"/>
    <cellStyle name="Comma 5 4 3 2 2 2 2" xfId="30202"/>
    <cellStyle name="Comma 5 4 3 2 2 3" xfId="30203"/>
    <cellStyle name="Comma 5 4 3 2 2 4" xfId="30204"/>
    <cellStyle name="Comma 5 4 3 2 2 5" xfId="30205"/>
    <cellStyle name="Comma 5 4 3 2 2 6" xfId="43288"/>
    <cellStyle name="Comma 5 4 3 2 3" xfId="30206"/>
    <cellStyle name="Comma 5 4 3 2 3 2" xfId="30207"/>
    <cellStyle name="Comma 5 4 3 2 4" xfId="30208"/>
    <cellStyle name="Comma 5 4 3 2 5" xfId="30209"/>
    <cellStyle name="Comma 5 4 3 2 6" xfId="30210"/>
    <cellStyle name="Comma 5 4 3 2 7" xfId="43289"/>
    <cellStyle name="Comma 5 4 3 3" xfId="30211"/>
    <cellStyle name="Comma 5 4 3 3 2" xfId="30212"/>
    <cellStyle name="Comma 5 4 3 3 2 2" xfId="30213"/>
    <cellStyle name="Comma 5 4 3 3 3" xfId="30214"/>
    <cellStyle name="Comma 5 4 3 3 4" xfId="30215"/>
    <cellStyle name="Comma 5 4 3 3 5" xfId="30216"/>
    <cellStyle name="Comma 5 4 3 3 6" xfId="43290"/>
    <cellStyle name="Comma 5 4 3 4" xfId="30217"/>
    <cellStyle name="Comma 5 4 3 4 2" xfId="30218"/>
    <cellStyle name="Comma 5 4 3 4 2 2" xfId="30219"/>
    <cellStyle name="Comma 5 4 3 4 3" xfId="30220"/>
    <cellStyle name="Comma 5 4 3 4 4" xfId="30221"/>
    <cellStyle name="Comma 5 4 3 4 5" xfId="30222"/>
    <cellStyle name="Comma 5 4 3 4 6" xfId="43291"/>
    <cellStyle name="Comma 5 4 3 5" xfId="30223"/>
    <cellStyle name="Comma 5 4 3 5 2" xfId="30224"/>
    <cellStyle name="Comma 5 4 3 5 2 2" xfId="30225"/>
    <cellStyle name="Comma 5 4 3 5 3" xfId="30226"/>
    <cellStyle name="Comma 5 4 3 5 4" xfId="30227"/>
    <cellStyle name="Comma 5 4 3 5 5" xfId="30228"/>
    <cellStyle name="Comma 5 4 3 5 6" xfId="43292"/>
    <cellStyle name="Comma 5 4 3 6" xfId="30229"/>
    <cellStyle name="Comma 5 4 3 6 2" xfId="30230"/>
    <cellStyle name="Comma 5 4 3 7" xfId="30231"/>
    <cellStyle name="Comma 5 4 3 8" xfId="30232"/>
    <cellStyle name="Comma 5 4 3 9" xfId="30233"/>
    <cellStyle name="Comma 5 4 4" xfId="30234"/>
    <cellStyle name="Comma 5 4 4 2" xfId="30235"/>
    <cellStyle name="Comma 5 4 4 2 2" xfId="30236"/>
    <cellStyle name="Comma 5 4 4 2 2 2" xfId="30237"/>
    <cellStyle name="Comma 5 4 4 2 3" xfId="30238"/>
    <cellStyle name="Comma 5 4 4 2 4" xfId="30239"/>
    <cellStyle name="Comma 5 4 4 2 5" xfId="30240"/>
    <cellStyle name="Comma 5 4 4 2 6" xfId="43293"/>
    <cellStyle name="Comma 5 4 4 3" xfId="30241"/>
    <cellStyle name="Comma 5 4 4 3 2" xfId="30242"/>
    <cellStyle name="Comma 5 4 4 4" xfId="30243"/>
    <cellStyle name="Comma 5 4 4 5" xfId="30244"/>
    <cellStyle name="Comma 5 4 4 6" xfId="30245"/>
    <cellStyle name="Comma 5 4 4 7" xfId="43294"/>
    <cellStyle name="Comma 5 4 5" xfId="30246"/>
    <cellStyle name="Comma 5 4 5 2" xfId="30247"/>
    <cellStyle name="Comma 5 4 5 2 2" xfId="30248"/>
    <cellStyle name="Comma 5 4 5 3" xfId="30249"/>
    <cellStyle name="Comma 5 4 5 4" xfId="30250"/>
    <cellStyle name="Comma 5 4 5 5" xfId="30251"/>
    <cellStyle name="Comma 5 4 5 6" xfId="43295"/>
    <cellStyle name="Comma 5 4 6" xfId="30252"/>
    <cellStyle name="Comma 5 4 6 2" xfId="30253"/>
    <cellStyle name="Comma 5 4 6 2 2" xfId="30254"/>
    <cellStyle name="Comma 5 4 6 3" xfId="30255"/>
    <cellStyle name="Comma 5 4 6 4" xfId="30256"/>
    <cellStyle name="Comma 5 4 6 5" xfId="30257"/>
    <cellStyle name="Comma 5 4 6 6" xfId="43296"/>
    <cellStyle name="Comma 5 4 7" xfId="30258"/>
    <cellStyle name="Comma 5 4 7 2" xfId="30259"/>
    <cellStyle name="Comma 5 4 7 2 2" xfId="30260"/>
    <cellStyle name="Comma 5 4 7 3" xfId="30261"/>
    <cellStyle name="Comma 5 4 7 4" xfId="30262"/>
    <cellStyle name="Comma 5 4 7 5" xfId="30263"/>
    <cellStyle name="Comma 5 4 7 6" xfId="43297"/>
    <cellStyle name="Comma 5 4 8" xfId="30264"/>
    <cellStyle name="Comma 5 4 8 2" xfId="30265"/>
    <cellStyle name="Comma 5 4 9" xfId="30266"/>
    <cellStyle name="Comma 5 4 9 2" xfId="30267"/>
    <cellStyle name="Comma 5 5" xfId="30268"/>
    <cellStyle name="Comma 5 5 10" xfId="30269"/>
    <cellStyle name="Comma 5 5 11" xfId="30270"/>
    <cellStyle name="Comma 5 5 12" xfId="30271"/>
    <cellStyle name="Comma 5 5 2" xfId="30272"/>
    <cellStyle name="Comma 5 5 2 2" xfId="30273"/>
    <cellStyle name="Comma 5 5 2 2 2" xfId="30274"/>
    <cellStyle name="Comma 5 5 2 2 2 2" xfId="30275"/>
    <cellStyle name="Comma 5 5 2 2 2 2 2" xfId="30276"/>
    <cellStyle name="Comma 5 5 2 2 2 3" xfId="30277"/>
    <cellStyle name="Comma 5 5 2 2 2 4" xfId="30278"/>
    <cellStyle name="Comma 5 5 2 2 2 5" xfId="30279"/>
    <cellStyle name="Comma 5 5 2 2 2 6" xfId="43298"/>
    <cellStyle name="Comma 5 5 2 2 3" xfId="30280"/>
    <cellStyle name="Comma 5 5 2 2 3 2" xfId="30281"/>
    <cellStyle name="Comma 5 5 2 2 4" xfId="30282"/>
    <cellStyle name="Comma 5 5 2 2 5" xfId="30283"/>
    <cellStyle name="Comma 5 5 2 2 6" xfId="30284"/>
    <cellStyle name="Comma 5 5 2 2 7" xfId="43299"/>
    <cellStyle name="Comma 5 5 2 3" xfId="30285"/>
    <cellStyle name="Comma 5 5 2 3 2" xfId="30286"/>
    <cellStyle name="Comma 5 5 2 3 2 2" xfId="30287"/>
    <cellStyle name="Comma 5 5 2 3 3" xfId="30288"/>
    <cellStyle name="Comma 5 5 2 3 4" xfId="30289"/>
    <cellStyle name="Comma 5 5 2 3 5" xfId="30290"/>
    <cellStyle name="Comma 5 5 2 3 6" xfId="43300"/>
    <cellStyle name="Comma 5 5 2 4" xfId="30291"/>
    <cellStyle name="Comma 5 5 2 4 2" xfId="30292"/>
    <cellStyle name="Comma 5 5 2 5" xfId="30293"/>
    <cellStyle name="Comma 5 5 2 6" xfId="30294"/>
    <cellStyle name="Comma 5 5 2 7" xfId="30295"/>
    <cellStyle name="Comma 5 5 2 8" xfId="43301"/>
    <cellStyle name="Comma 5 5 3" xfId="30296"/>
    <cellStyle name="Comma 5 5 3 2" xfId="30297"/>
    <cellStyle name="Comma 5 5 3 2 2" xfId="30298"/>
    <cellStyle name="Comma 5 5 3 2 2 2" xfId="30299"/>
    <cellStyle name="Comma 5 5 3 2 3" xfId="30300"/>
    <cellStyle name="Comma 5 5 3 2 4" xfId="30301"/>
    <cellStyle name="Comma 5 5 3 2 5" xfId="30302"/>
    <cellStyle name="Comma 5 5 3 2 6" xfId="43302"/>
    <cellStyle name="Comma 5 5 3 3" xfId="30303"/>
    <cellStyle name="Comma 5 5 3 3 2" xfId="30304"/>
    <cellStyle name="Comma 5 5 3 4" xfId="30305"/>
    <cellStyle name="Comma 5 5 3 5" xfId="30306"/>
    <cellStyle name="Comma 5 5 3 6" xfId="30307"/>
    <cellStyle name="Comma 5 5 3 7" xfId="43303"/>
    <cellStyle name="Comma 5 5 4" xfId="30308"/>
    <cellStyle name="Comma 5 5 4 2" xfId="30309"/>
    <cellStyle name="Comma 5 5 4 2 2" xfId="30310"/>
    <cellStyle name="Comma 5 5 4 2 2 2" xfId="30311"/>
    <cellStyle name="Comma 5 5 4 2 3" xfId="30312"/>
    <cellStyle name="Comma 5 5 4 2 4" xfId="30313"/>
    <cellStyle name="Comma 5 5 4 2 5" xfId="30314"/>
    <cellStyle name="Comma 5 5 4 2 6" xfId="43304"/>
    <cellStyle name="Comma 5 5 4 3" xfId="30315"/>
    <cellStyle name="Comma 5 5 4 3 2" xfId="30316"/>
    <cellStyle name="Comma 5 5 4 4" xfId="30317"/>
    <cellStyle name="Comma 5 5 4 5" xfId="30318"/>
    <cellStyle name="Comma 5 5 4 6" xfId="30319"/>
    <cellStyle name="Comma 5 5 4 7" xfId="43305"/>
    <cellStyle name="Comma 5 5 5" xfId="30320"/>
    <cellStyle name="Comma 5 5 5 2" xfId="30321"/>
    <cellStyle name="Comma 5 5 5 2 2" xfId="30322"/>
    <cellStyle name="Comma 5 5 5 3" xfId="30323"/>
    <cellStyle name="Comma 5 5 5 4" xfId="30324"/>
    <cellStyle name="Comma 5 5 5 5" xfId="30325"/>
    <cellStyle name="Comma 5 5 5 6" xfId="43306"/>
    <cellStyle name="Comma 5 5 6" xfId="30326"/>
    <cellStyle name="Comma 5 5 6 2" xfId="30327"/>
    <cellStyle name="Comma 5 5 6 2 2" xfId="30328"/>
    <cellStyle name="Comma 5 5 6 3" xfId="30329"/>
    <cellStyle name="Comma 5 5 6 4" xfId="30330"/>
    <cellStyle name="Comma 5 5 6 5" xfId="30331"/>
    <cellStyle name="Comma 5 5 6 6" xfId="43307"/>
    <cellStyle name="Comma 5 5 7" xfId="30332"/>
    <cellStyle name="Comma 5 5 7 2" xfId="30333"/>
    <cellStyle name="Comma 5 5 7 2 2" xfId="30334"/>
    <cellStyle name="Comma 5 5 7 3" xfId="30335"/>
    <cellStyle name="Comma 5 5 7 4" xfId="30336"/>
    <cellStyle name="Comma 5 5 7 5" xfId="30337"/>
    <cellStyle name="Comma 5 5 7 6" xfId="43308"/>
    <cellStyle name="Comma 5 5 8" xfId="30338"/>
    <cellStyle name="Comma 5 5 8 2" xfId="30339"/>
    <cellStyle name="Comma 5 5 9" xfId="30340"/>
    <cellStyle name="Comma 5 6" xfId="30341"/>
    <cellStyle name="Comma 5 6 2" xfId="30342"/>
    <cellStyle name="Comma 5 6 2 2" xfId="30343"/>
    <cellStyle name="Comma 5 6 2 2 2" xfId="30344"/>
    <cellStyle name="Comma 5 6 2 2 2 2" xfId="30345"/>
    <cellStyle name="Comma 5 6 2 2 3" xfId="30346"/>
    <cellStyle name="Comma 5 6 2 2 4" xfId="30347"/>
    <cellStyle name="Comma 5 6 2 2 5" xfId="30348"/>
    <cellStyle name="Comma 5 6 2 2 6" xfId="43309"/>
    <cellStyle name="Comma 5 6 2 3" xfId="30349"/>
    <cellStyle name="Comma 5 6 2 3 2" xfId="30350"/>
    <cellStyle name="Comma 5 6 2 4" xfId="30351"/>
    <cellStyle name="Comma 5 6 2 5" xfId="30352"/>
    <cellStyle name="Comma 5 6 2 6" xfId="30353"/>
    <cellStyle name="Comma 5 6 2 7" xfId="43310"/>
    <cellStyle name="Comma 5 6 3" xfId="30354"/>
    <cellStyle name="Comma 5 6 3 2" xfId="30355"/>
    <cellStyle name="Comma 5 6 3 2 2" xfId="30356"/>
    <cellStyle name="Comma 5 6 3 3" xfId="30357"/>
    <cellStyle name="Comma 5 6 3 4" xfId="30358"/>
    <cellStyle name="Comma 5 6 3 5" xfId="30359"/>
    <cellStyle name="Comma 5 6 3 6" xfId="43311"/>
    <cellStyle name="Comma 5 6 4" xfId="30360"/>
    <cellStyle name="Comma 5 6 4 2" xfId="30361"/>
    <cellStyle name="Comma 5 6 5" xfId="30362"/>
    <cellStyle name="Comma 5 6 6" xfId="30363"/>
    <cellStyle name="Comma 5 6 7" xfId="30364"/>
    <cellStyle name="Comma 5 6 8" xfId="43312"/>
    <cellStyle name="Comma 5 7" xfId="30365"/>
    <cellStyle name="Comma 5 7 2" xfId="30366"/>
    <cellStyle name="Comma 5 7 2 2" xfId="30367"/>
    <cellStyle name="Comma 5 7 2 2 2" xfId="30368"/>
    <cellStyle name="Comma 5 7 2 2 2 2" xfId="30369"/>
    <cellStyle name="Comma 5 7 2 2 3" xfId="30370"/>
    <cellStyle name="Comma 5 7 2 2 4" xfId="30371"/>
    <cellStyle name="Comma 5 7 2 2 5" xfId="30372"/>
    <cellStyle name="Comma 5 7 2 2 6" xfId="43313"/>
    <cellStyle name="Comma 5 7 2 3" xfId="30373"/>
    <cellStyle name="Comma 5 7 2 3 2" xfId="30374"/>
    <cellStyle name="Comma 5 7 2 4" xfId="30375"/>
    <cellStyle name="Comma 5 7 2 5" xfId="30376"/>
    <cellStyle name="Comma 5 7 2 6" xfId="30377"/>
    <cellStyle name="Comma 5 7 2 7" xfId="43314"/>
    <cellStyle name="Comma 5 7 3" xfId="30378"/>
    <cellStyle name="Comma 5 7 3 2" xfId="30379"/>
    <cellStyle name="Comma 5 7 3 2 2" xfId="30380"/>
    <cellStyle name="Comma 5 7 3 3" xfId="30381"/>
    <cellStyle name="Comma 5 7 3 4" xfId="30382"/>
    <cellStyle name="Comma 5 7 3 5" xfId="30383"/>
    <cellStyle name="Comma 5 7 3 6" xfId="43315"/>
    <cellStyle name="Comma 5 7 4" xfId="30384"/>
    <cellStyle name="Comma 5 7 4 2" xfId="30385"/>
    <cellStyle name="Comma 5 7 5" xfId="30386"/>
    <cellStyle name="Comma 5 7 6" xfId="30387"/>
    <cellStyle name="Comma 5 7 7" xfId="30388"/>
    <cellStyle name="Comma 5 7 8" xfId="43316"/>
    <cellStyle name="Comma 5 8" xfId="30389"/>
    <cellStyle name="Comma 5 8 2" xfId="30390"/>
    <cellStyle name="Comma 5 8 2 2" xfId="30391"/>
    <cellStyle name="Comma 5 8 2 2 2" xfId="30392"/>
    <cellStyle name="Comma 5 8 2 3" xfId="30393"/>
    <cellStyle name="Comma 5 8 2 4" xfId="30394"/>
    <cellStyle name="Comma 5 8 2 5" xfId="30395"/>
    <cellStyle name="Comma 5 8 2 6" xfId="43317"/>
    <cellStyle name="Comma 5 8 3" xfId="30396"/>
    <cellStyle name="Comma 5 8 3 2" xfId="30397"/>
    <cellStyle name="Comma 5 8 4" xfId="30398"/>
    <cellStyle name="Comma 5 8 5" xfId="30399"/>
    <cellStyle name="Comma 5 8 6" xfId="30400"/>
    <cellStyle name="Comma 5 8 7" xfId="43318"/>
    <cellStyle name="Comma 5 9" xfId="30401"/>
    <cellStyle name="Comma 5 9 2" xfId="30402"/>
    <cellStyle name="Comma 5 9 2 2" xfId="30403"/>
    <cellStyle name="Comma 5 9 2 2 2" xfId="30404"/>
    <cellStyle name="Comma 5 9 2 3" xfId="30405"/>
    <cellStyle name="Comma 5 9 2 4" xfId="30406"/>
    <cellStyle name="Comma 5 9 2 5" xfId="30407"/>
    <cellStyle name="Comma 5 9 2 6" xfId="43319"/>
    <cellStyle name="Comma 5 9 3" xfId="30408"/>
    <cellStyle name="Comma 5 9 3 2" xfId="30409"/>
    <cellStyle name="Comma 5 9 4" xfId="30410"/>
    <cellStyle name="Comma 5 9 5" xfId="30411"/>
    <cellStyle name="Comma 5 9 6" xfId="30412"/>
    <cellStyle name="Comma 5 9 7" xfId="43320"/>
    <cellStyle name="Comma 6" xfId="30413"/>
    <cellStyle name="Comma 6 10" xfId="30414"/>
    <cellStyle name="Comma 6 10 2" xfId="30415"/>
    <cellStyle name="Comma 6 10 2 2" xfId="30416"/>
    <cellStyle name="Comma 6 10 2 2 2" xfId="30417"/>
    <cellStyle name="Comma 6 10 2 2 2 2" xfId="30418"/>
    <cellStyle name="Comma 6 10 2 2 3" xfId="30419"/>
    <cellStyle name="Comma 6 10 2 2 4" xfId="30420"/>
    <cellStyle name="Comma 6 10 2 2 5" xfId="30421"/>
    <cellStyle name="Comma 6 10 2 2 6" xfId="43321"/>
    <cellStyle name="Comma 6 10 2 3" xfId="30422"/>
    <cellStyle name="Comma 6 10 2 3 2" xfId="30423"/>
    <cellStyle name="Comma 6 10 2 4" xfId="30424"/>
    <cellStyle name="Comma 6 10 2 5" xfId="30425"/>
    <cellStyle name="Comma 6 10 2 6" xfId="30426"/>
    <cellStyle name="Comma 6 10 2 7" xfId="43322"/>
    <cellStyle name="Comma 6 10 3" xfId="30427"/>
    <cellStyle name="Comma 6 10 3 2" xfId="30428"/>
    <cellStyle name="Comma 6 10 3 2 2" xfId="30429"/>
    <cellStyle name="Comma 6 10 3 3" xfId="30430"/>
    <cellStyle name="Comma 6 10 3 4" xfId="30431"/>
    <cellStyle name="Comma 6 10 3 5" xfId="30432"/>
    <cellStyle name="Comma 6 10 3 6" xfId="43323"/>
    <cellStyle name="Comma 6 10 4" xfId="30433"/>
    <cellStyle name="Comma 6 10 4 2" xfId="30434"/>
    <cellStyle name="Comma 6 10 5" xfId="30435"/>
    <cellStyle name="Comma 6 10 6" xfId="30436"/>
    <cellStyle name="Comma 6 10 7" xfId="30437"/>
    <cellStyle name="Comma 6 10 8" xfId="43324"/>
    <cellStyle name="Comma 6 11" xfId="30438"/>
    <cellStyle name="Comma 6 11 2" xfId="30439"/>
    <cellStyle name="Comma 6 11 2 2" xfId="30440"/>
    <cellStyle name="Comma 6 11 2 2 2" xfId="30441"/>
    <cellStyle name="Comma 6 11 2 3" xfId="30442"/>
    <cellStyle name="Comma 6 11 2 4" xfId="30443"/>
    <cellStyle name="Comma 6 11 2 5" xfId="30444"/>
    <cellStyle name="Comma 6 11 2 6" xfId="43325"/>
    <cellStyle name="Comma 6 11 3" xfId="30445"/>
    <cellStyle name="Comma 6 11 3 2" xfId="30446"/>
    <cellStyle name="Comma 6 11 4" xfId="30447"/>
    <cellStyle name="Comma 6 11 5" xfId="30448"/>
    <cellStyle name="Comma 6 11 6" xfId="30449"/>
    <cellStyle name="Comma 6 11 7" xfId="43326"/>
    <cellStyle name="Comma 6 12" xfId="30450"/>
    <cellStyle name="Comma 6 12 2" xfId="30451"/>
    <cellStyle name="Comma 6 12 2 2" xfId="30452"/>
    <cellStyle name="Comma 6 12 2 2 2" xfId="30453"/>
    <cellStyle name="Comma 6 12 2 3" xfId="30454"/>
    <cellStyle name="Comma 6 12 2 4" xfId="30455"/>
    <cellStyle name="Comma 6 12 2 5" xfId="30456"/>
    <cellStyle name="Comma 6 12 2 6" xfId="43327"/>
    <cellStyle name="Comma 6 12 3" xfId="30457"/>
    <cellStyle name="Comma 6 12 3 2" xfId="30458"/>
    <cellStyle name="Comma 6 12 4" xfId="30459"/>
    <cellStyle name="Comma 6 12 5" xfId="30460"/>
    <cellStyle name="Comma 6 12 6" xfId="30461"/>
    <cellStyle name="Comma 6 12 7" xfId="43328"/>
    <cellStyle name="Comma 6 13" xfId="30462"/>
    <cellStyle name="Comma 6 13 2" xfId="30463"/>
    <cellStyle name="Comma 6 13 2 2" xfId="30464"/>
    <cellStyle name="Comma 6 13 3" xfId="30465"/>
    <cellStyle name="Comma 6 13 4" xfId="30466"/>
    <cellStyle name="Comma 6 13 5" xfId="30467"/>
    <cellStyle name="Comma 6 13 6" xfId="43329"/>
    <cellStyle name="Comma 6 14" xfId="30468"/>
    <cellStyle name="Comma 6 14 2" xfId="30469"/>
    <cellStyle name="Comma 6 14 2 2" xfId="30470"/>
    <cellStyle name="Comma 6 14 3" xfId="30471"/>
    <cellStyle name="Comma 6 14 4" xfId="30472"/>
    <cellStyle name="Comma 6 14 5" xfId="30473"/>
    <cellStyle name="Comma 6 14 6" xfId="43330"/>
    <cellStyle name="Comma 6 15" xfId="30474"/>
    <cellStyle name="Comma 6 15 2" xfId="30475"/>
    <cellStyle name="Comma 6 15 2 2" xfId="30476"/>
    <cellStyle name="Comma 6 15 3" xfId="30477"/>
    <cellStyle name="Comma 6 15 4" xfId="30478"/>
    <cellStyle name="Comma 6 15 5" xfId="30479"/>
    <cellStyle name="Comma 6 15 6" xfId="43331"/>
    <cellStyle name="Comma 6 16" xfId="30480"/>
    <cellStyle name="Comma 6 16 2" xfId="30481"/>
    <cellStyle name="Comma 6 17" xfId="30482"/>
    <cellStyle name="Comma 6 17 2" xfId="30483"/>
    <cellStyle name="Comma 6 18" xfId="30484"/>
    <cellStyle name="Comma 6 19" xfId="30485"/>
    <cellStyle name="Comma 6 2" xfId="30486"/>
    <cellStyle name="Comma 6 2 10" xfId="30487"/>
    <cellStyle name="Comma 6 2 10 2" xfId="30488"/>
    <cellStyle name="Comma 6 2 10 2 2" xfId="30489"/>
    <cellStyle name="Comma 6 2 10 3" xfId="30490"/>
    <cellStyle name="Comma 6 2 10 4" xfId="30491"/>
    <cellStyle name="Comma 6 2 10 5" xfId="30492"/>
    <cellStyle name="Comma 6 2 10 6" xfId="43332"/>
    <cellStyle name="Comma 6 2 11" xfId="30493"/>
    <cellStyle name="Comma 6 2 11 2" xfId="30494"/>
    <cellStyle name="Comma 6 2 12" xfId="30495"/>
    <cellStyle name="Comma 6 2 12 2" xfId="30496"/>
    <cellStyle name="Comma 6 2 13" xfId="30497"/>
    <cellStyle name="Comma 6 2 14" xfId="30498"/>
    <cellStyle name="Comma 6 2 15" xfId="30499"/>
    <cellStyle name="Comma 6 2 16" xfId="30500"/>
    <cellStyle name="Comma 6 2 2" xfId="30501"/>
    <cellStyle name="Comma 6 2 2 10" xfId="30502"/>
    <cellStyle name="Comma 6 2 2 11" xfId="30503"/>
    <cellStyle name="Comma 6 2 2 2" xfId="30504"/>
    <cellStyle name="Comma 6 2 2 2 10" xfId="30505"/>
    <cellStyle name="Comma 6 2 2 2 2" xfId="30506"/>
    <cellStyle name="Comma 6 2 2 2 2 2" xfId="30507"/>
    <cellStyle name="Comma 6 2 2 2 2 2 2" xfId="30508"/>
    <cellStyle name="Comma 6 2 2 2 2 2 2 2" xfId="30509"/>
    <cellStyle name="Comma 6 2 2 2 2 2 2 2 2" xfId="30510"/>
    <cellStyle name="Comma 6 2 2 2 2 2 2 3" xfId="30511"/>
    <cellStyle name="Comma 6 2 2 2 2 2 2 4" xfId="30512"/>
    <cellStyle name="Comma 6 2 2 2 2 2 2 5" xfId="30513"/>
    <cellStyle name="Comma 6 2 2 2 2 2 2 6" xfId="43333"/>
    <cellStyle name="Comma 6 2 2 2 2 2 3" xfId="30514"/>
    <cellStyle name="Comma 6 2 2 2 2 2 3 2" xfId="30515"/>
    <cellStyle name="Comma 6 2 2 2 2 2 4" xfId="30516"/>
    <cellStyle name="Comma 6 2 2 2 2 2 5" xfId="30517"/>
    <cellStyle name="Comma 6 2 2 2 2 2 6" xfId="30518"/>
    <cellStyle name="Comma 6 2 2 2 2 2 7" xfId="43334"/>
    <cellStyle name="Comma 6 2 2 2 2 3" xfId="30519"/>
    <cellStyle name="Comma 6 2 2 2 2 3 2" xfId="30520"/>
    <cellStyle name="Comma 6 2 2 2 2 3 2 2" xfId="30521"/>
    <cellStyle name="Comma 6 2 2 2 2 3 3" xfId="30522"/>
    <cellStyle name="Comma 6 2 2 2 2 3 4" xfId="30523"/>
    <cellStyle name="Comma 6 2 2 2 2 3 5" xfId="30524"/>
    <cellStyle name="Comma 6 2 2 2 2 3 6" xfId="43335"/>
    <cellStyle name="Comma 6 2 2 2 2 4" xfId="30525"/>
    <cellStyle name="Comma 6 2 2 2 2 4 2" xfId="30526"/>
    <cellStyle name="Comma 6 2 2 2 2 5" xfId="30527"/>
    <cellStyle name="Comma 6 2 2 2 2 6" xfId="30528"/>
    <cellStyle name="Comma 6 2 2 2 2 7" xfId="30529"/>
    <cellStyle name="Comma 6 2 2 2 2 8" xfId="43336"/>
    <cellStyle name="Comma 6 2 2 2 3" xfId="30530"/>
    <cellStyle name="Comma 6 2 2 2 3 2" xfId="30531"/>
    <cellStyle name="Comma 6 2 2 2 3 2 2" xfId="30532"/>
    <cellStyle name="Comma 6 2 2 2 3 2 2 2" xfId="30533"/>
    <cellStyle name="Comma 6 2 2 2 3 2 3" xfId="30534"/>
    <cellStyle name="Comma 6 2 2 2 3 2 4" xfId="30535"/>
    <cellStyle name="Comma 6 2 2 2 3 2 5" xfId="30536"/>
    <cellStyle name="Comma 6 2 2 2 3 2 6" xfId="43337"/>
    <cellStyle name="Comma 6 2 2 2 3 3" xfId="30537"/>
    <cellStyle name="Comma 6 2 2 2 3 3 2" xfId="30538"/>
    <cellStyle name="Comma 6 2 2 2 3 4" xfId="30539"/>
    <cellStyle name="Comma 6 2 2 2 3 5" xfId="30540"/>
    <cellStyle name="Comma 6 2 2 2 3 6" xfId="30541"/>
    <cellStyle name="Comma 6 2 2 2 3 7" xfId="43338"/>
    <cellStyle name="Comma 6 2 2 2 4" xfId="30542"/>
    <cellStyle name="Comma 6 2 2 2 4 2" xfId="30543"/>
    <cellStyle name="Comma 6 2 2 2 4 2 2" xfId="30544"/>
    <cellStyle name="Comma 6 2 2 2 4 3" xfId="30545"/>
    <cellStyle name="Comma 6 2 2 2 4 4" xfId="30546"/>
    <cellStyle name="Comma 6 2 2 2 4 5" xfId="30547"/>
    <cellStyle name="Comma 6 2 2 2 4 6" xfId="43339"/>
    <cellStyle name="Comma 6 2 2 2 5" xfId="30548"/>
    <cellStyle name="Comma 6 2 2 2 5 2" xfId="30549"/>
    <cellStyle name="Comma 6 2 2 2 6" xfId="30550"/>
    <cellStyle name="Comma 6 2 2 2 6 2" xfId="30551"/>
    <cellStyle name="Comma 6 2 2 2 7" xfId="30552"/>
    <cellStyle name="Comma 6 2 2 2 8" xfId="30553"/>
    <cellStyle name="Comma 6 2 2 2 9" xfId="30554"/>
    <cellStyle name="Comma 6 2 2 3" xfId="30555"/>
    <cellStyle name="Comma 6 2 2 3 10" xfId="30556"/>
    <cellStyle name="Comma 6 2 2 3 2" xfId="30557"/>
    <cellStyle name="Comma 6 2 2 3 2 2" xfId="30558"/>
    <cellStyle name="Comma 6 2 2 3 2 2 2" xfId="30559"/>
    <cellStyle name="Comma 6 2 2 3 2 2 2 2" xfId="30560"/>
    <cellStyle name="Comma 6 2 2 3 2 2 3" xfId="30561"/>
    <cellStyle name="Comma 6 2 2 3 2 2 4" xfId="30562"/>
    <cellStyle name="Comma 6 2 2 3 2 2 5" xfId="30563"/>
    <cellStyle name="Comma 6 2 2 3 2 2 6" xfId="43340"/>
    <cellStyle name="Comma 6 2 2 3 2 3" xfId="30564"/>
    <cellStyle name="Comma 6 2 2 3 2 3 2" xfId="30565"/>
    <cellStyle name="Comma 6 2 2 3 2 4" xfId="30566"/>
    <cellStyle name="Comma 6 2 2 3 2 5" xfId="30567"/>
    <cellStyle name="Comma 6 2 2 3 2 6" xfId="30568"/>
    <cellStyle name="Comma 6 2 2 3 2 7" xfId="43341"/>
    <cellStyle name="Comma 6 2 2 3 3" xfId="30569"/>
    <cellStyle name="Comma 6 2 2 3 3 2" xfId="30570"/>
    <cellStyle name="Comma 6 2 2 3 3 2 2" xfId="30571"/>
    <cellStyle name="Comma 6 2 2 3 3 3" xfId="30572"/>
    <cellStyle name="Comma 6 2 2 3 3 4" xfId="30573"/>
    <cellStyle name="Comma 6 2 2 3 3 5" xfId="30574"/>
    <cellStyle name="Comma 6 2 2 3 3 6" xfId="43342"/>
    <cellStyle name="Comma 6 2 2 3 4" xfId="30575"/>
    <cellStyle name="Comma 6 2 2 3 4 2" xfId="30576"/>
    <cellStyle name="Comma 6 2 2 3 5" xfId="30577"/>
    <cellStyle name="Comma 6 2 2 3 6" xfId="30578"/>
    <cellStyle name="Comma 6 2 2 3 7" xfId="30579"/>
    <cellStyle name="Comma 6 2 2 3 8" xfId="30580"/>
    <cellStyle name="Comma 6 2 2 3 9" xfId="30581"/>
    <cellStyle name="Comma 6 2 2 4" xfId="30582"/>
    <cellStyle name="Comma 6 2 2 4 2" xfId="30583"/>
    <cellStyle name="Comma 6 2 2 4 2 2" xfId="30584"/>
    <cellStyle name="Comma 6 2 2 4 2 2 2" xfId="30585"/>
    <cellStyle name="Comma 6 2 2 4 2 3" xfId="30586"/>
    <cellStyle name="Comma 6 2 2 4 2 4" xfId="30587"/>
    <cellStyle name="Comma 6 2 2 4 2 5" xfId="30588"/>
    <cellStyle name="Comma 6 2 2 4 2 6" xfId="43343"/>
    <cellStyle name="Comma 6 2 2 4 3" xfId="30589"/>
    <cellStyle name="Comma 6 2 2 4 3 2" xfId="30590"/>
    <cellStyle name="Comma 6 2 2 4 4" xfId="30591"/>
    <cellStyle name="Comma 6 2 2 4 5" xfId="30592"/>
    <cellStyle name="Comma 6 2 2 4 6" xfId="30593"/>
    <cellStyle name="Comma 6 2 2 4 7" xfId="43344"/>
    <cellStyle name="Comma 6 2 2 5" xfId="30594"/>
    <cellStyle name="Comma 6 2 2 5 2" xfId="30595"/>
    <cellStyle name="Comma 6 2 2 5 2 2" xfId="30596"/>
    <cellStyle name="Comma 6 2 2 5 3" xfId="30597"/>
    <cellStyle name="Comma 6 2 2 5 4" xfId="30598"/>
    <cellStyle name="Comma 6 2 2 5 5" xfId="30599"/>
    <cellStyle name="Comma 6 2 2 5 6" xfId="43345"/>
    <cellStyle name="Comma 6 2 2 6" xfId="30600"/>
    <cellStyle name="Comma 6 2 2 6 2" xfId="30601"/>
    <cellStyle name="Comma 6 2 2 7" xfId="30602"/>
    <cellStyle name="Comma 6 2 2 7 2" xfId="30603"/>
    <cellStyle name="Comma 6 2 2 8" xfId="30604"/>
    <cellStyle name="Comma 6 2 2 9" xfId="30605"/>
    <cellStyle name="Comma 6 2 3" xfId="30606"/>
    <cellStyle name="Comma 6 2 3 10" xfId="30607"/>
    <cellStyle name="Comma 6 2 3 11" xfId="30608"/>
    <cellStyle name="Comma 6 2 3 2" xfId="30609"/>
    <cellStyle name="Comma 6 2 3 2 10" xfId="30610"/>
    <cellStyle name="Comma 6 2 3 2 2" xfId="30611"/>
    <cellStyle name="Comma 6 2 3 2 2 2" xfId="30612"/>
    <cellStyle name="Comma 6 2 3 2 2 2 2" xfId="30613"/>
    <cellStyle name="Comma 6 2 3 2 2 2 2 2" xfId="30614"/>
    <cellStyle name="Comma 6 2 3 2 2 2 2 2 2" xfId="30615"/>
    <cellStyle name="Comma 6 2 3 2 2 2 2 3" xfId="30616"/>
    <cellStyle name="Comma 6 2 3 2 2 2 2 4" xfId="30617"/>
    <cellStyle name="Comma 6 2 3 2 2 2 2 5" xfId="30618"/>
    <cellStyle name="Comma 6 2 3 2 2 2 2 6" xfId="43346"/>
    <cellStyle name="Comma 6 2 3 2 2 2 3" xfId="30619"/>
    <cellStyle name="Comma 6 2 3 2 2 2 3 2" xfId="30620"/>
    <cellStyle name="Comma 6 2 3 2 2 2 4" xfId="30621"/>
    <cellStyle name="Comma 6 2 3 2 2 2 5" xfId="30622"/>
    <cellStyle name="Comma 6 2 3 2 2 2 6" xfId="30623"/>
    <cellStyle name="Comma 6 2 3 2 2 2 7" xfId="43347"/>
    <cellStyle name="Comma 6 2 3 2 2 3" xfId="30624"/>
    <cellStyle name="Comma 6 2 3 2 2 3 2" xfId="30625"/>
    <cellStyle name="Comma 6 2 3 2 2 3 2 2" xfId="30626"/>
    <cellStyle name="Comma 6 2 3 2 2 3 3" xfId="30627"/>
    <cellStyle name="Comma 6 2 3 2 2 3 4" xfId="30628"/>
    <cellStyle name="Comma 6 2 3 2 2 3 5" xfId="30629"/>
    <cellStyle name="Comma 6 2 3 2 2 3 6" xfId="43348"/>
    <cellStyle name="Comma 6 2 3 2 2 4" xfId="30630"/>
    <cellStyle name="Comma 6 2 3 2 2 4 2" xfId="30631"/>
    <cellStyle name="Comma 6 2 3 2 2 5" xfId="30632"/>
    <cellStyle name="Comma 6 2 3 2 2 6" xfId="30633"/>
    <cellStyle name="Comma 6 2 3 2 2 7" xfId="30634"/>
    <cellStyle name="Comma 6 2 3 2 2 8" xfId="43349"/>
    <cellStyle name="Comma 6 2 3 2 3" xfId="30635"/>
    <cellStyle name="Comma 6 2 3 2 3 2" xfId="30636"/>
    <cellStyle name="Comma 6 2 3 2 3 2 2" xfId="30637"/>
    <cellStyle name="Comma 6 2 3 2 3 2 2 2" xfId="30638"/>
    <cellStyle name="Comma 6 2 3 2 3 2 3" xfId="30639"/>
    <cellStyle name="Comma 6 2 3 2 3 2 4" xfId="30640"/>
    <cellStyle name="Comma 6 2 3 2 3 2 5" xfId="30641"/>
    <cellStyle name="Comma 6 2 3 2 3 2 6" xfId="43350"/>
    <cellStyle name="Comma 6 2 3 2 3 3" xfId="30642"/>
    <cellStyle name="Comma 6 2 3 2 3 3 2" xfId="30643"/>
    <cellStyle name="Comma 6 2 3 2 3 4" xfId="30644"/>
    <cellStyle name="Comma 6 2 3 2 3 5" xfId="30645"/>
    <cellStyle name="Comma 6 2 3 2 3 6" xfId="30646"/>
    <cellStyle name="Comma 6 2 3 2 3 7" xfId="43351"/>
    <cellStyle name="Comma 6 2 3 2 4" xfId="30647"/>
    <cellStyle name="Comma 6 2 3 2 4 2" xfId="30648"/>
    <cellStyle name="Comma 6 2 3 2 4 2 2" xfId="30649"/>
    <cellStyle name="Comma 6 2 3 2 4 3" xfId="30650"/>
    <cellStyle name="Comma 6 2 3 2 4 4" xfId="30651"/>
    <cellStyle name="Comma 6 2 3 2 4 5" xfId="30652"/>
    <cellStyle name="Comma 6 2 3 2 4 6" xfId="43352"/>
    <cellStyle name="Comma 6 2 3 2 5" xfId="30653"/>
    <cellStyle name="Comma 6 2 3 2 5 2" xfId="30654"/>
    <cellStyle name="Comma 6 2 3 2 6" xfId="30655"/>
    <cellStyle name="Comma 6 2 3 2 6 2" xfId="30656"/>
    <cellStyle name="Comma 6 2 3 2 7" xfId="30657"/>
    <cellStyle name="Comma 6 2 3 2 8" xfId="30658"/>
    <cellStyle name="Comma 6 2 3 2 9" xfId="30659"/>
    <cellStyle name="Comma 6 2 3 3" xfId="30660"/>
    <cellStyle name="Comma 6 2 3 3 2" xfId="30661"/>
    <cellStyle name="Comma 6 2 3 3 2 2" xfId="30662"/>
    <cellStyle name="Comma 6 2 3 3 2 2 2" xfId="30663"/>
    <cellStyle name="Comma 6 2 3 3 2 2 2 2" xfId="30664"/>
    <cellStyle name="Comma 6 2 3 3 2 2 3" xfId="30665"/>
    <cellStyle name="Comma 6 2 3 3 2 2 4" xfId="30666"/>
    <cellStyle name="Comma 6 2 3 3 2 2 5" xfId="30667"/>
    <cellStyle name="Comma 6 2 3 3 2 2 6" xfId="43353"/>
    <cellStyle name="Comma 6 2 3 3 2 3" xfId="30668"/>
    <cellStyle name="Comma 6 2 3 3 2 3 2" xfId="30669"/>
    <cellStyle name="Comma 6 2 3 3 2 4" xfId="30670"/>
    <cellStyle name="Comma 6 2 3 3 2 5" xfId="30671"/>
    <cellStyle name="Comma 6 2 3 3 2 6" xfId="30672"/>
    <cellStyle name="Comma 6 2 3 3 2 7" xfId="43354"/>
    <cellStyle name="Comma 6 2 3 3 3" xfId="30673"/>
    <cellStyle name="Comma 6 2 3 3 3 2" xfId="30674"/>
    <cellStyle name="Comma 6 2 3 3 3 2 2" xfId="30675"/>
    <cellStyle name="Comma 6 2 3 3 3 3" xfId="30676"/>
    <cellStyle name="Comma 6 2 3 3 3 4" xfId="30677"/>
    <cellStyle name="Comma 6 2 3 3 3 5" xfId="30678"/>
    <cellStyle name="Comma 6 2 3 3 3 6" xfId="43355"/>
    <cellStyle name="Comma 6 2 3 3 4" xfId="30679"/>
    <cellStyle name="Comma 6 2 3 3 4 2" xfId="30680"/>
    <cellStyle name="Comma 6 2 3 3 5" xfId="30681"/>
    <cellStyle name="Comma 6 2 3 3 6" xfId="30682"/>
    <cellStyle name="Comma 6 2 3 3 7" xfId="30683"/>
    <cellStyle name="Comma 6 2 3 3 8" xfId="43356"/>
    <cellStyle name="Comma 6 2 3 4" xfId="30684"/>
    <cellStyle name="Comma 6 2 3 4 2" xfId="30685"/>
    <cellStyle name="Comma 6 2 3 4 2 2" xfId="30686"/>
    <cellStyle name="Comma 6 2 3 4 2 2 2" xfId="30687"/>
    <cellStyle name="Comma 6 2 3 4 2 3" xfId="30688"/>
    <cellStyle name="Comma 6 2 3 4 2 4" xfId="30689"/>
    <cellStyle name="Comma 6 2 3 4 2 5" xfId="30690"/>
    <cellStyle name="Comma 6 2 3 4 2 6" xfId="43357"/>
    <cellStyle name="Comma 6 2 3 4 3" xfId="30691"/>
    <cellStyle name="Comma 6 2 3 4 3 2" xfId="30692"/>
    <cellStyle name="Comma 6 2 3 4 4" xfId="30693"/>
    <cellStyle name="Comma 6 2 3 4 5" xfId="30694"/>
    <cellStyle name="Comma 6 2 3 4 6" xfId="30695"/>
    <cellStyle name="Comma 6 2 3 4 7" xfId="43358"/>
    <cellStyle name="Comma 6 2 3 5" xfId="30696"/>
    <cellStyle name="Comma 6 2 3 5 2" xfId="30697"/>
    <cellStyle name="Comma 6 2 3 5 2 2" xfId="30698"/>
    <cellStyle name="Comma 6 2 3 5 3" xfId="30699"/>
    <cellStyle name="Comma 6 2 3 5 4" xfId="30700"/>
    <cellStyle name="Comma 6 2 3 5 5" xfId="30701"/>
    <cellStyle name="Comma 6 2 3 5 6" xfId="43359"/>
    <cellStyle name="Comma 6 2 3 6" xfId="30702"/>
    <cellStyle name="Comma 6 2 3 6 2" xfId="30703"/>
    <cellStyle name="Comma 6 2 3 7" xfId="30704"/>
    <cellStyle name="Comma 6 2 3 7 2" xfId="30705"/>
    <cellStyle name="Comma 6 2 3 8" xfId="30706"/>
    <cellStyle name="Comma 6 2 3 9" xfId="30707"/>
    <cellStyle name="Comma 6 2 4" xfId="30708"/>
    <cellStyle name="Comma 6 2 4 10" xfId="30709"/>
    <cellStyle name="Comma 6 2 4 2" xfId="30710"/>
    <cellStyle name="Comma 6 2 4 2 2" xfId="30711"/>
    <cellStyle name="Comma 6 2 4 2 2 2" xfId="30712"/>
    <cellStyle name="Comma 6 2 4 2 2 2 2" xfId="30713"/>
    <cellStyle name="Comma 6 2 4 2 2 2 2 2" xfId="30714"/>
    <cellStyle name="Comma 6 2 4 2 2 2 3" xfId="30715"/>
    <cellStyle name="Comma 6 2 4 2 2 2 4" xfId="30716"/>
    <cellStyle name="Comma 6 2 4 2 2 2 5" xfId="30717"/>
    <cellStyle name="Comma 6 2 4 2 2 2 6" xfId="43360"/>
    <cellStyle name="Comma 6 2 4 2 2 3" xfId="30718"/>
    <cellStyle name="Comma 6 2 4 2 2 3 2" xfId="30719"/>
    <cellStyle name="Comma 6 2 4 2 2 4" xfId="30720"/>
    <cellStyle name="Comma 6 2 4 2 2 5" xfId="30721"/>
    <cellStyle name="Comma 6 2 4 2 2 6" xfId="30722"/>
    <cellStyle name="Comma 6 2 4 2 2 7" xfId="43361"/>
    <cellStyle name="Comma 6 2 4 2 3" xfId="30723"/>
    <cellStyle name="Comma 6 2 4 2 3 2" xfId="30724"/>
    <cellStyle name="Comma 6 2 4 2 3 2 2" xfId="30725"/>
    <cellStyle name="Comma 6 2 4 2 3 3" xfId="30726"/>
    <cellStyle name="Comma 6 2 4 2 3 4" xfId="30727"/>
    <cellStyle name="Comma 6 2 4 2 3 5" xfId="30728"/>
    <cellStyle name="Comma 6 2 4 2 3 6" xfId="43362"/>
    <cellStyle name="Comma 6 2 4 2 4" xfId="30729"/>
    <cellStyle name="Comma 6 2 4 2 4 2" xfId="30730"/>
    <cellStyle name="Comma 6 2 4 2 5" xfId="30731"/>
    <cellStyle name="Comma 6 2 4 2 6" xfId="30732"/>
    <cellStyle name="Comma 6 2 4 2 7" xfId="30733"/>
    <cellStyle name="Comma 6 2 4 2 8" xfId="43363"/>
    <cellStyle name="Comma 6 2 4 3" xfId="30734"/>
    <cellStyle name="Comma 6 2 4 3 2" xfId="30735"/>
    <cellStyle name="Comma 6 2 4 3 2 2" xfId="30736"/>
    <cellStyle name="Comma 6 2 4 3 2 2 2" xfId="30737"/>
    <cellStyle name="Comma 6 2 4 3 2 3" xfId="30738"/>
    <cellStyle name="Comma 6 2 4 3 2 4" xfId="30739"/>
    <cellStyle name="Comma 6 2 4 3 2 5" xfId="30740"/>
    <cellStyle name="Comma 6 2 4 3 2 6" xfId="43364"/>
    <cellStyle name="Comma 6 2 4 3 3" xfId="30741"/>
    <cellStyle name="Comma 6 2 4 3 3 2" xfId="30742"/>
    <cellStyle name="Comma 6 2 4 3 4" xfId="30743"/>
    <cellStyle name="Comma 6 2 4 3 5" xfId="30744"/>
    <cellStyle name="Comma 6 2 4 3 6" xfId="30745"/>
    <cellStyle name="Comma 6 2 4 3 7" xfId="43365"/>
    <cellStyle name="Comma 6 2 4 4" xfId="30746"/>
    <cellStyle name="Comma 6 2 4 4 2" xfId="30747"/>
    <cellStyle name="Comma 6 2 4 4 2 2" xfId="30748"/>
    <cellStyle name="Comma 6 2 4 4 3" xfId="30749"/>
    <cellStyle name="Comma 6 2 4 4 4" xfId="30750"/>
    <cellStyle name="Comma 6 2 4 4 5" xfId="30751"/>
    <cellStyle name="Comma 6 2 4 4 6" xfId="43366"/>
    <cellStyle name="Comma 6 2 4 5" xfId="30752"/>
    <cellStyle name="Comma 6 2 4 5 2" xfId="30753"/>
    <cellStyle name="Comma 6 2 4 6" xfId="30754"/>
    <cellStyle name="Comma 6 2 4 6 2" xfId="30755"/>
    <cellStyle name="Comma 6 2 4 7" xfId="30756"/>
    <cellStyle name="Comma 6 2 4 8" xfId="30757"/>
    <cellStyle name="Comma 6 2 4 9" xfId="30758"/>
    <cellStyle name="Comma 6 2 5" xfId="30759"/>
    <cellStyle name="Comma 6 2 5 2" xfId="30760"/>
    <cellStyle name="Comma 6 2 5 2 2" xfId="30761"/>
    <cellStyle name="Comma 6 2 5 2 2 2" xfId="30762"/>
    <cellStyle name="Comma 6 2 5 2 2 2 2" xfId="30763"/>
    <cellStyle name="Comma 6 2 5 2 2 3" xfId="30764"/>
    <cellStyle name="Comma 6 2 5 2 2 4" xfId="30765"/>
    <cellStyle name="Comma 6 2 5 2 2 5" xfId="30766"/>
    <cellStyle name="Comma 6 2 5 2 2 6" xfId="43367"/>
    <cellStyle name="Comma 6 2 5 2 3" xfId="30767"/>
    <cellStyle name="Comma 6 2 5 2 3 2" xfId="30768"/>
    <cellStyle name="Comma 6 2 5 2 4" xfId="30769"/>
    <cellStyle name="Comma 6 2 5 2 5" xfId="30770"/>
    <cellStyle name="Comma 6 2 5 2 6" xfId="30771"/>
    <cellStyle name="Comma 6 2 5 2 7" xfId="43368"/>
    <cellStyle name="Comma 6 2 5 3" xfId="30772"/>
    <cellStyle name="Comma 6 2 5 3 2" xfId="30773"/>
    <cellStyle name="Comma 6 2 5 3 2 2" xfId="30774"/>
    <cellStyle name="Comma 6 2 5 3 3" xfId="30775"/>
    <cellStyle name="Comma 6 2 5 3 4" xfId="30776"/>
    <cellStyle name="Comma 6 2 5 3 5" xfId="30777"/>
    <cellStyle name="Comma 6 2 5 3 6" xfId="43369"/>
    <cellStyle name="Comma 6 2 5 4" xfId="30778"/>
    <cellStyle name="Comma 6 2 5 4 2" xfId="30779"/>
    <cellStyle name="Comma 6 2 5 5" xfId="30780"/>
    <cellStyle name="Comma 6 2 5 6" xfId="30781"/>
    <cellStyle name="Comma 6 2 5 7" xfId="30782"/>
    <cellStyle name="Comma 6 2 5 8" xfId="43370"/>
    <cellStyle name="Comma 6 2 6" xfId="30783"/>
    <cellStyle name="Comma 6 2 6 2" xfId="30784"/>
    <cellStyle name="Comma 6 2 6 2 2" xfId="30785"/>
    <cellStyle name="Comma 6 2 6 2 2 2" xfId="30786"/>
    <cellStyle name="Comma 6 2 6 2 3" xfId="30787"/>
    <cellStyle name="Comma 6 2 6 2 4" xfId="30788"/>
    <cellStyle name="Comma 6 2 6 2 5" xfId="30789"/>
    <cellStyle name="Comma 6 2 6 2 6" xfId="43371"/>
    <cellStyle name="Comma 6 2 6 3" xfId="30790"/>
    <cellStyle name="Comma 6 2 6 3 2" xfId="30791"/>
    <cellStyle name="Comma 6 2 6 4" xfId="30792"/>
    <cellStyle name="Comma 6 2 6 5" xfId="30793"/>
    <cellStyle name="Comma 6 2 6 6" xfId="30794"/>
    <cellStyle name="Comma 6 2 6 7" xfId="43372"/>
    <cellStyle name="Comma 6 2 7" xfId="30795"/>
    <cellStyle name="Comma 6 2 7 2" xfId="30796"/>
    <cellStyle name="Comma 6 2 7 2 2" xfId="30797"/>
    <cellStyle name="Comma 6 2 7 2 2 2" xfId="30798"/>
    <cellStyle name="Comma 6 2 7 2 3" xfId="30799"/>
    <cellStyle name="Comma 6 2 7 2 4" xfId="30800"/>
    <cellStyle name="Comma 6 2 7 2 5" xfId="30801"/>
    <cellStyle name="Comma 6 2 7 2 6" xfId="43373"/>
    <cellStyle name="Comma 6 2 7 3" xfId="30802"/>
    <cellStyle name="Comma 6 2 7 3 2" xfId="30803"/>
    <cellStyle name="Comma 6 2 7 4" xfId="30804"/>
    <cellStyle name="Comma 6 2 7 5" xfId="30805"/>
    <cellStyle name="Comma 6 2 7 6" xfId="30806"/>
    <cellStyle name="Comma 6 2 7 7" xfId="43374"/>
    <cellStyle name="Comma 6 2 8" xfId="30807"/>
    <cellStyle name="Comma 6 2 8 2" xfId="30808"/>
    <cellStyle name="Comma 6 2 8 2 2" xfId="30809"/>
    <cellStyle name="Comma 6 2 8 3" xfId="30810"/>
    <cellStyle name="Comma 6 2 8 4" xfId="30811"/>
    <cellStyle name="Comma 6 2 8 5" xfId="30812"/>
    <cellStyle name="Comma 6 2 8 6" xfId="43375"/>
    <cellStyle name="Comma 6 2 9" xfId="30813"/>
    <cellStyle name="Comma 6 2 9 2" xfId="30814"/>
    <cellStyle name="Comma 6 2 9 2 2" xfId="30815"/>
    <cellStyle name="Comma 6 2 9 3" xfId="30816"/>
    <cellStyle name="Comma 6 2 9 4" xfId="30817"/>
    <cellStyle name="Comma 6 2 9 5" xfId="30818"/>
    <cellStyle name="Comma 6 2 9 6" xfId="43376"/>
    <cellStyle name="Comma 6 20" xfId="30819"/>
    <cellStyle name="Comma 6 21" xfId="30820"/>
    <cellStyle name="Comma 6 3" xfId="30821"/>
    <cellStyle name="Comma 6 3 10" xfId="30822"/>
    <cellStyle name="Comma 6 3 10 2" xfId="30823"/>
    <cellStyle name="Comma 6 3 10 2 2" xfId="30824"/>
    <cellStyle name="Comma 6 3 10 3" xfId="30825"/>
    <cellStyle name="Comma 6 3 10 4" xfId="30826"/>
    <cellStyle name="Comma 6 3 10 5" xfId="30827"/>
    <cellStyle name="Comma 6 3 10 6" xfId="43377"/>
    <cellStyle name="Comma 6 3 11" xfId="30828"/>
    <cellStyle name="Comma 6 3 11 2" xfId="30829"/>
    <cellStyle name="Comma 6 3 12" xfId="30830"/>
    <cellStyle name="Comma 6 3 12 2" xfId="30831"/>
    <cellStyle name="Comma 6 3 13" xfId="30832"/>
    <cellStyle name="Comma 6 3 14" xfId="30833"/>
    <cellStyle name="Comma 6 3 15" xfId="30834"/>
    <cellStyle name="Comma 6 3 16" xfId="30835"/>
    <cellStyle name="Comma 6 3 2" xfId="30836"/>
    <cellStyle name="Comma 6 3 2 10" xfId="30837"/>
    <cellStyle name="Comma 6 3 2 10 2" xfId="30838"/>
    <cellStyle name="Comma 6 3 2 11" xfId="30839"/>
    <cellStyle name="Comma 6 3 2 12" xfId="30840"/>
    <cellStyle name="Comma 6 3 2 13" xfId="30841"/>
    <cellStyle name="Comma 6 3 2 14" xfId="30842"/>
    <cellStyle name="Comma 6 3 2 2" xfId="30843"/>
    <cellStyle name="Comma 6 3 2 2 10" xfId="30844"/>
    <cellStyle name="Comma 6 3 2 2 2" xfId="30845"/>
    <cellStyle name="Comma 6 3 2 2 2 2" xfId="30846"/>
    <cellStyle name="Comma 6 3 2 2 2 2 2" xfId="30847"/>
    <cellStyle name="Comma 6 3 2 2 2 2 2 2" xfId="30848"/>
    <cellStyle name="Comma 6 3 2 2 2 2 2 2 2" xfId="30849"/>
    <cellStyle name="Comma 6 3 2 2 2 2 2 3" xfId="30850"/>
    <cellStyle name="Comma 6 3 2 2 2 2 2 4" xfId="30851"/>
    <cellStyle name="Comma 6 3 2 2 2 2 2 5" xfId="30852"/>
    <cellStyle name="Comma 6 3 2 2 2 2 2 6" xfId="43378"/>
    <cellStyle name="Comma 6 3 2 2 2 2 3" xfId="30853"/>
    <cellStyle name="Comma 6 3 2 2 2 2 3 2" xfId="30854"/>
    <cellStyle name="Comma 6 3 2 2 2 2 4" xfId="30855"/>
    <cellStyle name="Comma 6 3 2 2 2 2 5" xfId="30856"/>
    <cellStyle name="Comma 6 3 2 2 2 2 6" xfId="30857"/>
    <cellStyle name="Comma 6 3 2 2 2 2 7" xfId="43379"/>
    <cellStyle name="Comma 6 3 2 2 2 3" xfId="30858"/>
    <cellStyle name="Comma 6 3 2 2 2 3 2" xfId="30859"/>
    <cellStyle name="Comma 6 3 2 2 2 3 2 2" xfId="30860"/>
    <cellStyle name="Comma 6 3 2 2 2 3 3" xfId="30861"/>
    <cellStyle name="Comma 6 3 2 2 2 3 4" xfId="30862"/>
    <cellStyle name="Comma 6 3 2 2 2 3 5" xfId="30863"/>
    <cellStyle name="Comma 6 3 2 2 2 3 6" xfId="43380"/>
    <cellStyle name="Comma 6 3 2 2 2 4" xfId="30864"/>
    <cellStyle name="Comma 6 3 2 2 2 4 2" xfId="30865"/>
    <cellStyle name="Comma 6 3 2 2 2 5" xfId="30866"/>
    <cellStyle name="Comma 6 3 2 2 2 6" xfId="30867"/>
    <cellStyle name="Comma 6 3 2 2 2 7" xfId="30868"/>
    <cellStyle name="Comma 6 3 2 2 2 8" xfId="43381"/>
    <cellStyle name="Comma 6 3 2 2 3" xfId="30869"/>
    <cellStyle name="Comma 6 3 2 2 3 2" xfId="30870"/>
    <cellStyle name="Comma 6 3 2 2 3 2 2" xfId="30871"/>
    <cellStyle name="Comma 6 3 2 2 3 2 2 2" xfId="30872"/>
    <cellStyle name="Comma 6 3 2 2 3 2 3" xfId="30873"/>
    <cellStyle name="Comma 6 3 2 2 3 2 4" xfId="30874"/>
    <cellStyle name="Comma 6 3 2 2 3 2 5" xfId="30875"/>
    <cellStyle name="Comma 6 3 2 2 3 2 6" xfId="43382"/>
    <cellStyle name="Comma 6 3 2 2 3 3" xfId="30876"/>
    <cellStyle name="Comma 6 3 2 2 3 3 2" xfId="30877"/>
    <cellStyle name="Comma 6 3 2 2 3 4" xfId="30878"/>
    <cellStyle name="Comma 6 3 2 2 3 5" xfId="30879"/>
    <cellStyle name="Comma 6 3 2 2 3 6" xfId="30880"/>
    <cellStyle name="Comma 6 3 2 2 3 7" xfId="43383"/>
    <cellStyle name="Comma 6 3 2 2 4" xfId="30881"/>
    <cellStyle name="Comma 6 3 2 2 4 2" xfId="30882"/>
    <cellStyle name="Comma 6 3 2 2 4 2 2" xfId="30883"/>
    <cellStyle name="Comma 6 3 2 2 4 3" xfId="30884"/>
    <cellStyle name="Comma 6 3 2 2 4 4" xfId="30885"/>
    <cellStyle name="Comma 6 3 2 2 4 5" xfId="30886"/>
    <cellStyle name="Comma 6 3 2 2 4 6" xfId="43384"/>
    <cellStyle name="Comma 6 3 2 2 5" xfId="30887"/>
    <cellStyle name="Comma 6 3 2 2 5 2" xfId="30888"/>
    <cellStyle name="Comma 6 3 2 2 6" xfId="30889"/>
    <cellStyle name="Comma 6 3 2 2 6 2" xfId="30890"/>
    <cellStyle name="Comma 6 3 2 2 7" xfId="30891"/>
    <cellStyle name="Comma 6 3 2 2 8" xfId="30892"/>
    <cellStyle name="Comma 6 3 2 2 9" xfId="30893"/>
    <cellStyle name="Comma 6 3 2 3" xfId="30894"/>
    <cellStyle name="Comma 6 3 2 3 10" xfId="30895"/>
    <cellStyle name="Comma 6 3 2 3 2" xfId="30896"/>
    <cellStyle name="Comma 6 3 2 3 2 2" xfId="30897"/>
    <cellStyle name="Comma 6 3 2 3 2 2 2" xfId="30898"/>
    <cellStyle name="Comma 6 3 2 3 2 2 2 2" xfId="30899"/>
    <cellStyle name="Comma 6 3 2 3 2 2 3" xfId="30900"/>
    <cellStyle name="Comma 6 3 2 3 2 2 4" xfId="30901"/>
    <cellStyle name="Comma 6 3 2 3 2 2 5" xfId="30902"/>
    <cellStyle name="Comma 6 3 2 3 2 2 6" xfId="43385"/>
    <cellStyle name="Comma 6 3 2 3 2 3" xfId="30903"/>
    <cellStyle name="Comma 6 3 2 3 2 3 2" xfId="30904"/>
    <cellStyle name="Comma 6 3 2 3 2 4" xfId="30905"/>
    <cellStyle name="Comma 6 3 2 3 2 5" xfId="30906"/>
    <cellStyle name="Comma 6 3 2 3 2 6" xfId="30907"/>
    <cellStyle name="Comma 6 3 2 3 2 7" xfId="43386"/>
    <cellStyle name="Comma 6 3 2 3 3" xfId="30908"/>
    <cellStyle name="Comma 6 3 2 3 3 2" xfId="30909"/>
    <cellStyle name="Comma 6 3 2 3 3 2 2" xfId="30910"/>
    <cellStyle name="Comma 6 3 2 3 3 3" xfId="30911"/>
    <cellStyle name="Comma 6 3 2 3 3 4" xfId="30912"/>
    <cellStyle name="Comma 6 3 2 3 3 5" xfId="30913"/>
    <cellStyle name="Comma 6 3 2 3 3 6" xfId="43387"/>
    <cellStyle name="Comma 6 3 2 3 4" xfId="30914"/>
    <cellStyle name="Comma 6 3 2 3 4 2" xfId="30915"/>
    <cellStyle name="Comma 6 3 2 3 5" xfId="30916"/>
    <cellStyle name="Comma 6 3 2 3 6" xfId="30917"/>
    <cellStyle name="Comma 6 3 2 3 7" xfId="30918"/>
    <cellStyle name="Comma 6 3 2 3 8" xfId="30919"/>
    <cellStyle name="Comma 6 3 2 3 9" xfId="30920"/>
    <cellStyle name="Comma 6 3 2 4" xfId="30921"/>
    <cellStyle name="Comma 6 3 2 4 2" xfId="30922"/>
    <cellStyle name="Comma 6 3 2 4 2 2" xfId="30923"/>
    <cellStyle name="Comma 6 3 2 4 2 2 2" xfId="30924"/>
    <cellStyle name="Comma 6 3 2 4 2 3" xfId="30925"/>
    <cellStyle name="Comma 6 3 2 4 2 4" xfId="30926"/>
    <cellStyle name="Comma 6 3 2 4 2 5" xfId="30927"/>
    <cellStyle name="Comma 6 3 2 4 2 6" xfId="43388"/>
    <cellStyle name="Comma 6 3 2 4 3" xfId="30928"/>
    <cellStyle name="Comma 6 3 2 4 3 2" xfId="30929"/>
    <cellStyle name="Comma 6 3 2 4 4" xfId="30930"/>
    <cellStyle name="Comma 6 3 2 4 5" xfId="30931"/>
    <cellStyle name="Comma 6 3 2 4 6" xfId="30932"/>
    <cellStyle name="Comma 6 3 2 4 7" xfId="43389"/>
    <cellStyle name="Comma 6 3 2 5" xfId="30933"/>
    <cellStyle name="Comma 6 3 2 5 2" xfId="30934"/>
    <cellStyle name="Comma 6 3 2 5 2 2" xfId="30935"/>
    <cellStyle name="Comma 6 3 2 5 2 2 2" xfId="30936"/>
    <cellStyle name="Comma 6 3 2 5 2 3" xfId="30937"/>
    <cellStyle name="Comma 6 3 2 5 2 4" xfId="30938"/>
    <cellStyle name="Comma 6 3 2 5 2 5" xfId="30939"/>
    <cellStyle name="Comma 6 3 2 5 2 6" xfId="43390"/>
    <cellStyle name="Comma 6 3 2 5 3" xfId="30940"/>
    <cellStyle name="Comma 6 3 2 5 3 2" xfId="30941"/>
    <cellStyle name="Comma 6 3 2 5 4" xfId="30942"/>
    <cellStyle name="Comma 6 3 2 5 5" xfId="30943"/>
    <cellStyle name="Comma 6 3 2 5 6" xfId="30944"/>
    <cellStyle name="Comma 6 3 2 5 7" xfId="43391"/>
    <cellStyle name="Comma 6 3 2 6" xfId="30945"/>
    <cellStyle name="Comma 6 3 2 6 2" xfId="30946"/>
    <cellStyle name="Comma 6 3 2 6 2 2" xfId="30947"/>
    <cellStyle name="Comma 6 3 2 6 3" xfId="30948"/>
    <cellStyle name="Comma 6 3 2 6 4" xfId="30949"/>
    <cellStyle name="Comma 6 3 2 6 5" xfId="30950"/>
    <cellStyle name="Comma 6 3 2 6 6" xfId="43392"/>
    <cellStyle name="Comma 6 3 2 7" xfId="30951"/>
    <cellStyle name="Comma 6 3 2 7 2" xfId="30952"/>
    <cellStyle name="Comma 6 3 2 7 2 2" xfId="30953"/>
    <cellStyle name="Comma 6 3 2 7 3" xfId="30954"/>
    <cellStyle name="Comma 6 3 2 7 4" xfId="30955"/>
    <cellStyle name="Comma 6 3 2 7 5" xfId="30956"/>
    <cellStyle name="Comma 6 3 2 7 6" xfId="43393"/>
    <cellStyle name="Comma 6 3 2 8" xfId="30957"/>
    <cellStyle name="Comma 6 3 2 8 2" xfId="30958"/>
    <cellStyle name="Comma 6 3 2 8 2 2" xfId="30959"/>
    <cellStyle name="Comma 6 3 2 8 3" xfId="30960"/>
    <cellStyle name="Comma 6 3 2 8 4" xfId="30961"/>
    <cellStyle name="Comma 6 3 2 8 5" xfId="30962"/>
    <cellStyle name="Comma 6 3 2 8 6" xfId="43394"/>
    <cellStyle name="Comma 6 3 2 9" xfId="30963"/>
    <cellStyle name="Comma 6 3 2 9 2" xfId="30964"/>
    <cellStyle name="Comma 6 3 3" xfId="30965"/>
    <cellStyle name="Comma 6 3 3 10" xfId="30966"/>
    <cellStyle name="Comma 6 3 3 10 2" xfId="30967"/>
    <cellStyle name="Comma 6 3 3 11" xfId="30968"/>
    <cellStyle name="Comma 6 3 3 12" xfId="30969"/>
    <cellStyle name="Comma 6 3 3 13" xfId="30970"/>
    <cellStyle name="Comma 6 3 3 14" xfId="30971"/>
    <cellStyle name="Comma 6 3 3 2" xfId="30972"/>
    <cellStyle name="Comma 6 3 3 2 10" xfId="30973"/>
    <cellStyle name="Comma 6 3 3 2 2" xfId="30974"/>
    <cellStyle name="Comma 6 3 3 2 2 2" xfId="30975"/>
    <cellStyle name="Comma 6 3 3 2 2 2 2" xfId="30976"/>
    <cellStyle name="Comma 6 3 3 2 2 2 2 2" xfId="30977"/>
    <cellStyle name="Comma 6 3 3 2 2 2 2 2 2" xfId="30978"/>
    <cellStyle name="Comma 6 3 3 2 2 2 2 3" xfId="30979"/>
    <cellStyle name="Comma 6 3 3 2 2 2 2 4" xfId="30980"/>
    <cellStyle name="Comma 6 3 3 2 2 2 2 5" xfId="30981"/>
    <cellStyle name="Comma 6 3 3 2 2 2 2 6" xfId="43395"/>
    <cellStyle name="Comma 6 3 3 2 2 2 3" xfId="30982"/>
    <cellStyle name="Comma 6 3 3 2 2 2 3 2" xfId="30983"/>
    <cellStyle name="Comma 6 3 3 2 2 2 4" xfId="30984"/>
    <cellStyle name="Comma 6 3 3 2 2 2 5" xfId="30985"/>
    <cellStyle name="Comma 6 3 3 2 2 2 6" xfId="30986"/>
    <cellStyle name="Comma 6 3 3 2 2 2 7" xfId="43396"/>
    <cellStyle name="Comma 6 3 3 2 2 3" xfId="30987"/>
    <cellStyle name="Comma 6 3 3 2 2 3 2" xfId="30988"/>
    <cellStyle name="Comma 6 3 3 2 2 3 2 2" xfId="30989"/>
    <cellStyle name="Comma 6 3 3 2 2 3 3" xfId="30990"/>
    <cellStyle name="Comma 6 3 3 2 2 3 4" xfId="30991"/>
    <cellStyle name="Comma 6 3 3 2 2 3 5" xfId="30992"/>
    <cellStyle name="Comma 6 3 3 2 2 3 6" xfId="43397"/>
    <cellStyle name="Comma 6 3 3 2 2 4" xfId="30993"/>
    <cellStyle name="Comma 6 3 3 2 2 4 2" xfId="30994"/>
    <cellStyle name="Comma 6 3 3 2 2 5" xfId="30995"/>
    <cellStyle name="Comma 6 3 3 2 2 6" xfId="30996"/>
    <cellStyle name="Comma 6 3 3 2 2 7" xfId="30997"/>
    <cellStyle name="Comma 6 3 3 2 2 8" xfId="43398"/>
    <cellStyle name="Comma 6 3 3 2 3" xfId="30998"/>
    <cellStyle name="Comma 6 3 3 2 3 2" xfId="30999"/>
    <cellStyle name="Comma 6 3 3 2 3 2 2" xfId="31000"/>
    <cellStyle name="Comma 6 3 3 2 3 2 2 2" xfId="31001"/>
    <cellStyle name="Comma 6 3 3 2 3 2 3" xfId="31002"/>
    <cellStyle name="Comma 6 3 3 2 3 2 4" xfId="31003"/>
    <cellStyle name="Comma 6 3 3 2 3 2 5" xfId="31004"/>
    <cellStyle name="Comma 6 3 3 2 3 2 6" xfId="43399"/>
    <cellStyle name="Comma 6 3 3 2 3 3" xfId="31005"/>
    <cellStyle name="Comma 6 3 3 2 3 3 2" xfId="31006"/>
    <cellStyle name="Comma 6 3 3 2 3 4" xfId="31007"/>
    <cellStyle name="Comma 6 3 3 2 3 5" xfId="31008"/>
    <cellStyle name="Comma 6 3 3 2 3 6" xfId="31009"/>
    <cellStyle name="Comma 6 3 3 2 3 7" xfId="43400"/>
    <cellStyle name="Comma 6 3 3 2 4" xfId="31010"/>
    <cellStyle name="Comma 6 3 3 2 4 2" xfId="31011"/>
    <cellStyle name="Comma 6 3 3 2 4 2 2" xfId="31012"/>
    <cellStyle name="Comma 6 3 3 2 4 3" xfId="31013"/>
    <cellStyle name="Comma 6 3 3 2 4 4" xfId="31014"/>
    <cellStyle name="Comma 6 3 3 2 4 5" xfId="31015"/>
    <cellStyle name="Comma 6 3 3 2 4 6" xfId="43401"/>
    <cellStyle name="Comma 6 3 3 2 5" xfId="31016"/>
    <cellStyle name="Comma 6 3 3 2 5 2" xfId="31017"/>
    <cellStyle name="Comma 6 3 3 2 6" xfId="31018"/>
    <cellStyle name="Comma 6 3 3 2 6 2" xfId="31019"/>
    <cellStyle name="Comma 6 3 3 2 7" xfId="31020"/>
    <cellStyle name="Comma 6 3 3 2 8" xfId="31021"/>
    <cellStyle name="Comma 6 3 3 2 9" xfId="31022"/>
    <cellStyle name="Comma 6 3 3 3" xfId="31023"/>
    <cellStyle name="Comma 6 3 3 3 2" xfId="31024"/>
    <cellStyle name="Comma 6 3 3 3 2 2" xfId="31025"/>
    <cellStyle name="Comma 6 3 3 3 2 2 2" xfId="31026"/>
    <cellStyle name="Comma 6 3 3 3 2 2 2 2" xfId="31027"/>
    <cellStyle name="Comma 6 3 3 3 2 2 3" xfId="31028"/>
    <cellStyle name="Comma 6 3 3 3 2 2 4" xfId="31029"/>
    <cellStyle name="Comma 6 3 3 3 2 2 5" xfId="31030"/>
    <cellStyle name="Comma 6 3 3 3 2 2 6" xfId="43402"/>
    <cellStyle name="Comma 6 3 3 3 2 3" xfId="31031"/>
    <cellStyle name="Comma 6 3 3 3 2 3 2" xfId="31032"/>
    <cellStyle name="Comma 6 3 3 3 2 4" xfId="31033"/>
    <cellStyle name="Comma 6 3 3 3 2 5" xfId="31034"/>
    <cellStyle name="Comma 6 3 3 3 2 6" xfId="31035"/>
    <cellStyle name="Comma 6 3 3 3 2 7" xfId="43403"/>
    <cellStyle name="Comma 6 3 3 3 3" xfId="31036"/>
    <cellStyle name="Comma 6 3 3 3 3 2" xfId="31037"/>
    <cellStyle name="Comma 6 3 3 3 3 2 2" xfId="31038"/>
    <cellStyle name="Comma 6 3 3 3 3 3" xfId="31039"/>
    <cellStyle name="Comma 6 3 3 3 3 4" xfId="31040"/>
    <cellStyle name="Comma 6 3 3 3 3 5" xfId="31041"/>
    <cellStyle name="Comma 6 3 3 3 3 6" xfId="43404"/>
    <cellStyle name="Comma 6 3 3 3 4" xfId="31042"/>
    <cellStyle name="Comma 6 3 3 3 4 2" xfId="31043"/>
    <cellStyle name="Comma 6 3 3 3 5" xfId="31044"/>
    <cellStyle name="Comma 6 3 3 3 6" xfId="31045"/>
    <cellStyle name="Comma 6 3 3 3 7" xfId="31046"/>
    <cellStyle name="Comma 6 3 3 3 8" xfId="43405"/>
    <cellStyle name="Comma 6 3 3 4" xfId="31047"/>
    <cellStyle name="Comma 6 3 3 4 2" xfId="31048"/>
    <cellStyle name="Comma 6 3 3 4 2 2" xfId="31049"/>
    <cellStyle name="Comma 6 3 3 4 2 2 2" xfId="31050"/>
    <cellStyle name="Comma 6 3 3 4 2 3" xfId="31051"/>
    <cellStyle name="Comma 6 3 3 4 2 4" xfId="31052"/>
    <cellStyle name="Comma 6 3 3 4 2 5" xfId="31053"/>
    <cellStyle name="Comma 6 3 3 4 2 6" xfId="43406"/>
    <cellStyle name="Comma 6 3 3 4 3" xfId="31054"/>
    <cellStyle name="Comma 6 3 3 4 3 2" xfId="31055"/>
    <cellStyle name="Comma 6 3 3 4 4" xfId="31056"/>
    <cellStyle name="Comma 6 3 3 4 5" xfId="31057"/>
    <cellStyle name="Comma 6 3 3 4 6" xfId="31058"/>
    <cellStyle name="Comma 6 3 3 4 7" xfId="43407"/>
    <cellStyle name="Comma 6 3 3 5" xfId="31059"/>
    <cellStyle name="Comma 6 3 3 5 2" xfId="31060"/>
    <cellStyle name="Comma 6 3 3 5 2 2" xfId="31061"/>
    <cellStyle name="Comma 6 3 3 5 2 2 2" xfId="31062"/>
    <cellStyle name="Comma 6 3 3 5 2 3" xfId="31063"/>
    <cellStyle name="Comma 6 3 3 5 2 4" xfId="31064"/>
    <cellStyle name="Comma 6 3 3 5 2 5" xfId="31065"/>
    <cellStyle name="Comma 6 3 3 5 2 6" xfId="43408"/>
    <cellStyle name="Comma 6 3 3 5 3" xfId="31066"/>
    <cellStyle name="Comma 6 3 3 5 3 2" xfId="31067"/>
    <cellStyle name="Comma 6 3 3 5 4" xfId="31068"/>
    <cellStyle name="Comma 6 3 3 5 5" xfId="31069"/>
    <cellStyle name="Comma 6 3 3 5 6" xfId="31070"/>
    <cellStyle name="Comma 6 3 3 5 7" xfId="43409"/>
    <cellStyle name="Comma 6 3 3 6" xfId="31071"/>
    <cellStyle name="Comma 6 3 3 6 2" xfId="31072"/>
    <cellStyle name="Comma 6 3 3 6 2 2" xfId="31073"/>
    <cellStyle name="Comma 6 3 3 6 3" xfId="31074"/>
    <cellStyle name="Comma 6 3 3 6 4" xfId="31075"/>
    <cellStyle name="Comma 6 3 3 6 5" xfId="31076"/>
    <cellStyle name="Comma 6 3 3 6 6" xfId="43410"/>
    <cellStyle name="Comma 6 3 3 7" xfId="31077"/>
    <cellStyle name="Comma 6 3 3 7 2" xfId="31078"/>
    <cellStyle name="Comma 6 3 3 7 2 2" xfId="31079"/>
    <cellStyle name="Comma 6 3 3 7 3" xfId="31080"/>
    <cellStyle name="Comma 6 3 3 7 4" xfId="31081"/>
    <cellStyle name="Comma 6 3 3 7 5" xfId="31082"/>
    <cellStyle name="Comma 6 3 3 7 6" xfId="43411"/>
    <cellStyle name="Comma 6 3 3 8" xfId="31083"/>
    <cellStyle name="Comma 6 3 3 8 2" xfId="31084"/>
    <cellStyle name="Comma 6 3 3 8 2 2" xfId="31085"/>
    <cellStyle name="Comma 6 3 3 8 3" xfId="31086"/>
    <cellStyle name="Comma 6 3 3 8 4" xfId="31087"/>
    <cellStyle name="Comma 6 3 3 8 5" xfId="31088"/>
    <cellStyle name="Comma 6 3 3 8 6" xfId="43412"/>
    <cellStyle name="Comma 6 3 3 9" xfId="31089"/>
    <cellStyle name="Comma 6 3 3 9 2" xfId="31090"/>
    <cellStyle name="Comma 6 3 4" xfId="31091"/>
    <cellStyle name="Comma 6 3 4 10" xfId="31092"/>
    <cellStyle name="Comma 6 3 4 2" xfId="31093"/>
    <cellStyle name="Comma 6 3 4 2 2" xfId="31094"/>
    <cellStyle name="Comma 6 3 4 2 2 2" xfId="31095"/>
    <cellStyle name="Comma 6 3 4 2 2 2 2" xfId="31096"/>
    <cellStyle name="Comma 6 3 4 2 2 2 2 2" xfId="31097"/>
    <cellStyle name="Comma 6 3 4 2 2 2 3" xfId="31098"/>
    <cellStyle name="Comma 6 3 4 2 2 2 4" xfId="31099"/>
    <cellStyle name="Comma 6 3 4 2 2 2 5" xfId="31100"/>
    <cellStyle name="Comma 6 3 4 2 2 2 6" xfId="43413"/>
    <cellStyle name="Comma 6 3 4 2 2 3" xfId="31101"/>
    <cellStyle name="Comma 6 3 4 2 2 3 2" xfId="31102"/>
    <cellStyle name="Comma 6 3 4 2 2 4" xfId="31103"/>
    <cellStyle name="Comma 6 3 4 2 2 5" xfId="31104"/>
    <cellStyle name="Comma 6 3 4 2 2 6" xfId="31105"/>
    <cellStyle name="Comma 6 3 4 2 2 7" xfId="43414"/>
    <cellStyle name="Comma 6 3 4 2 3" xfId="31106"/>
    <cellStyle name="Comma 6 3 4 2 3 2" xfId="31107"/>
    <cellStyle name="Comma 6 3 4 2 3 2 2" xfId="31108"/>
    <cellStyle name="Comma 6 3 4 2 3 3" xfId="31109"/>
    <cellStyle name="Comma 6 3 4 2 3 4" xfId="31110"/>
    <cellStyle name="Comma 6 3 4 2 3 5" xfId="31111"/>
    <cellStyle name="Comma 6 3 4 2 3 6" xfId="43415"/>
    <cellStyle name="Comma 6 3 4 2 4" xfId="31112"/>
    <cellStyle name="Comma 6 3 4 2 4 2" xfId="31113"/>
    <cellStyle name="Comma 6 3 4 2 5" xfId="31114"/>
    <cellStyle name="Comma 6 3 4 2 6" xfId="31115"/>
    <cellStyle name="Comma 6 3 4 2 7" xfId="31116"/>
    <cellStyle name="Comma 6 3 4 2 8" xfId="43416"/>
    <cellStyle name="Comma 6 3 4 3" xfId="31117"/>
    <cellStyle name="Comma 6 3 4 3 2" xfId="31118"/>
    <cellStyle name="Comma 6 3 4 3 2 2" xfId="31119"/>
    <cellStyle name="Comma 6 3 4 3 2 2 2" xfId="31120"/>
    <cellStyle name="Comma 6 3 4 3 2 3" xfId="31121"/>
    <cellStyle name="Comma 6 3 4 3 2 4" xfId="31122"/>
    <cellStyle name="Comma 6 3 4 3 2 5" xfId="31123"/>
    <cellStyle name="Comma 6 3 4 3 2 6" xfId="43417"/>
    <cellStyle name="Comma 6 3 4 3 3" xfId="31124"/>
    <cellStyle name="Comma 6 3 4 3 3 2" xfId="31125"/>
    <cellStyle name="Comma 6 3 4 3 4" xfId="31126"/>
    <cellStyle name="Comma 6 3 4 3 5" xfId="31127"/>
    <cellStyle name="Comma 6 3 4 3 6" xfId="31128"/>
    <cellStyle name="Comma 6 3 4 3 7" xfId="43418"/>
    <cellStyle name="Comma 6 3 4 4" xfId="31129"/>
    <cellStyle name="Comma 6 3 4 4 2" xfId="31130"/>
    <cellStyle name="Comma 6 3 4 4 2 2" xfId="31131"/>
    <cellStyle name="Comma 6 3 4 4 3" xfId="31132"/>
    <cellStyle name="Comma 6 3 4 4 4" xfId="31133"/>
    <cellStyle name="Comma 6 3 4 4 5" xfId="31134"/>
    <cellStyle name="Comma 6 3 4 4 6" xfId="43419"/>
    <cellStyle name="Comma 6 3 4 5" xfId="31135"/>
    <cellStyle name="Comma 6 3 4 5 2" xfId="31136"/>
    <cellStyle name="Comma 6 3 4 6" xfId="31137"/>
    <cellStyle name="Comma 6 3 4 6 2" xfId="31138"/>
    <cellStyle name="Comma 6 3 4 7" xfId="31139"/>
    <cellStyle name="Comma 6 3 4 8" xfId="31140"/>
    <cellStyle name="Comma 6 3 4 9" xfId="31141"/>
    <cellStyle name="Comma 6 3 5" xfId="31142"/>
    <cellStyle name="Comma 6 3 5 2" xfId="31143"/>
    <cellStyle name="Comma 6 3 5 2 2" xfId="31144"/>
    <cellStyle name="Comma 6 3 5 2 2 2" xfId="31145"/>
    <cellStyle name="Comma 6 3 5 2 2 2 2" xfId="31146"/>
    <cellStyle name="Comma 6 3 5 2 2 3" xfId="31147"/>
    <cellStyle name="Comma 6 3 5 2 2 4" xfId="31148"/>
    <cellStyle name="Comma 6 3 5 2 2 5" xfId="31149"/>
    <cellStyle name="Comma 6 3 5 2 2 6" xfId="43420"/>
    <cellStyle name="Comma 6 3 5 2 3" xfId="31150"/>
    <cellStyle name="Comma 6 3 5 2 3 2" xfId="31151"/>
    <cellStyle name="Comma 6 3 5 2 4" xfId="31152"/>
    <cellStyle name="Comma 6 3 5 2 5" xfId="31153"/>
    <cellStyle name="Comma 6 3 5 2 6" xfId="31154"/>
    <cellStyle name="Comma 6 3 5 2 7" xfId="43421"/>
    <cellStyle name="Comma 6 3 5 3" xfId="31155"/>
    <cellStyle name="Comma 6 3 5 3 2" xfId="31156"/>
    <cellStyle name="Comma 6 3 5 3 2 2" xfId="31157"/>
    <cellStyle name="Comma 6 3 5 3 3" xfId="31158"/>
    <cellStyle name="Comma 6 3 5 3 4" xfId="31159"/>
    <cellStyle name="Comma 6 3 5 3 5" xfId="31160"/>
    <cellStyle name="Comma 6 3 5 3 6" xfId="43422"/>
    <cellStyle name="Comma 6 3 5 4" xfId="31161"/>
    <cellStyle name="Comma 6 3 5 4 2" xfId="31162"/>
    <cellStyle name="Comma 6 3 5 5" xfId="31163"/>
    <cellStyle name="Comma 6 3 5 6" xfId="31164"/>
    <cellStyle name="Comma 6 3 5 7" xfId="31165"/>
    <cellStyle name="Comma 6 3 5 8" xfId="43423"/>
    <cellStyle name="Comma 6 3 6" xfId="31166"/>
    <cellStyle name="Comma 6 3 6 2" xfId="31167"/>
    <cellStyle name="Comma 6 3 6 2 2" xfId="31168"/>
    <cellStyle name="Comma 6 3 6 2 2 2" xfId="31169"/>
    <cellStyle name="Comma 6 3 6 2 3" xfId="31170"/>
    <cellStyle name="Comma 6 3 6 2 4" xfId="31171"/>
    <cellStyle name="Comma 6 3 6 2 5" xfId="31172"/>
    <cellStyle name="Comma 6 3 6 2 6" xfId="43424"/>
    <cellStyle name="Comma 6 3 6 3" xfId="31173"/>
    <cellStyle name="Comma 6 3 6 3 2" xfId="31174"/>
    <cellStyle name="Comma 6 3 6 4" xfId="31175"/>
    <cellStyle name="Comma 6 3 6 5" xfId="31176"/>
    <cellStyle name="Comma 6 3 6 6" xfId="31177"/>
    <cellStyle name="Comma 6 3 6 7" xfId="43425"/>
    <cellStyle name="Comma 6 3 7" xfId="31178"/>
    <cellStyle name="Comma 6 3 7 2" xfId="31179"/>
    <cellStyle name="Comma 6 3 7 2 2" xfId="31180"/>
    <cellStyle name="Comma 6 3 7 2 2 2" xfId="31181"/>
    <cellStyle name="Comma 6 3 7 2 3" xfId="31182"/>
    <cellStyle name="Comma 6 3 7 2 4" xfId="31183"/>
    <cellStyle name="Comma 6 3 7 2 5" xfId="31184"/>
    <cellStyle name="Comma 6 3 7 2 6" xfId="43426"/>
    <cellStyle name="Comma 6 3 7 3" xfId="31185"/>
    <cellStyle name="Comma 6 3 7 3 2" xfId="31186"/>
    <cellStyle name="Comma 6 3 7 4" xfId="31187"/>
    <cellStyle name="Comma 6 3 7 5" xfId="31188"/>
    <cellStyle name="Comma 6 3 7 6" xfId="31189"/>
    <cellStyle name="Comma 6 3 7 7" xfId="43427"/>
    <cellStyle name="Comma 6 3 8" xfId="31190"/>
    <cellStyle name="Comma 6 3 8 2" xfId="31191"/>
    <cellStyle name="Comma 6 3 8 2 2" xfId="31192"/>
    <cellStyle name="Comma 6 3 8 3" xfId="31193"/>
    <cellStyle name="Comma 6 3 8 4" xfId="31194"/>
    <cellStyle name="Comma 6 3 8 5" xfId="31195"/>
    <cellStyle name="Comma 6 3 8 6" xfId="43428"/>
    <cellStyle name="Comma 6 3 9" xfId="31196"/>
    <cellStyle name="Comma 6 3 9 2" xfId="31197"/>
    <cellStyle name="Comma 6 3 9 2 2" xfId="31198"/>
    <cellStyle name="Comma 6 3 9 3" xfId="31199"/>
    <cellStyle name="Comma 6 3 9 4" xfId="31200"/>
    <cellStyle name="Comma 6 3 9 5" xfId="31201"/>
    <cellStyle name="Comma 6 3 9 6" xfId="43429"/>
    <cellStyle name="Comma 6 4" xfId="31202"/>
    <cellStyle name="Comma 6 4 10" xfId="31203"/>
    <cellStyle name="Comma 6 4 11" xfId="31204"/>
    <cellStyle name="Comma 6 4 2" xfId="31205"/>
    <cellStyle name="Comma 6 4 2 10" xfId="31206"/>
    <cellStyle name="Comma 6 4 2 2" xfId="31207"/>
    <cellStyle name="Comma 6 4 2 2 2" xfId="31208"/>
    <cellStyle name="Comma 6 4 2 2 2 2" xfId="31209"/>
    <cellStyle name="Comma 6 4 2 2 2 2 2" xfId="31210"/>
    <cellStyle name="Comma 6 4 2 2 2 2 2 2" xfId="31211"/>
    <cellStyle name="Comma 6 4 2 2 2 2 3" xfId="31212"/>
    <cellStyle name="Comma 6 4 2 2 2 2 4" xfId="31213"/>
    <cellStyle name="Comma 6 4 2 2 2 2 5" xfId="31214"/>
    <cellStyle name="Comma 6 4 2 2 2 2 6" xfId="43430"/>
    <cellStyle name="Comma 6 4 2 2 2 3" xfId="31215"/>
    <cellStyle name="Comma 6 4 2 2 2 3 2" xfId="31216"/>
    <cellStyle name="Comma 6 4 2 2 2 4" xfId="31217"/>
    <cellStyle name="Comma 6 4 2 2 2 5" xfId="31218"/>
    <cellStyle name="Comma 6 4 2 2 2 6" xfId="31219"/>
    <cellStyle name="Comma 6 4 2 2 2 7" xfId="43431"/>
    <cellStyle name="Comma 6 4 2 2 3" xfId="31220"/>
    <cellStyle name="Comma 6 4 2 2 3 2" xfId="31221"/>
    <cellStyle name="Comma 6 4 2 2 3 2 2" xfId="31222"/>
    <cellStyle name="Comma 6 4 2 2 3 3" xfId="31223"/>
    <cellStyle name="Comma 6 4 2 2 3 4" xfId="31224"/>
    <cellStyle name="Comma 6 4 2 2 3 5" xfId="31225"/>
    <cellStyle name="Comma 6 4 2 2 3 6" xfId="43432"/>
    <cellStyle name="Comma 6 4 2 2 4" xfId="31226"/>
    <cellStyle name="Comma 6 4 2 2 4 2" xfId="31227"/>
    <cellStyle name="Comma 6 4 2 2 5" xfId="31228"/>
    <cellStyle name="Comma 6 4 2 2 6" xfId="31229"/>
    <cellStyle name="Comma 6 4 2 2 7" xfId="31230"/>
    <cellStyle name="Comma 6 4 2 2 8" xfId="43433"/>
    <cellStyle name="Comma 6 4 2 3" xfId="31231"/>
    <cellStyle name="Comma 6 4 2 3 2" xfId="31232"/>
    <cellStyle name="Comma 6 4 2 3 2 2" xfId="31233"/>
    <cellStyle name="Comma 6 4 2 3 2 2 2" xfId="31234"/>
    <cellStyle name="Comma 6 4 2 3 2 3" xfId="31235"/>
    <cellStyle name="Comma 6 4 2 3 2 4" xfId="31236"/>
    <cellStyle name="Comma 6 4 2 3 2 5" xfId="31237"/>
    <cellStyle name="Comma 6 4 2 3 2 6" xfId="43434"/>
    <cellStyle name="Comma 6 4 2 3 3" xfId="31238"/>
    <cellStyle name="Comma 6 4 2 3 3 2" xfId="31239"/>
    <cellStyle name="Comma 6 4 2 3 4" xfId="31240"/>
    <cellStyle name="Comma 6 4 2 3 5" xfId="31241"/>
    <cellStyle name="Comma 6 4 2 3 6" xfId="31242"/>
    <cellStyle name="Comma 6 4 2 3 7" xfId="43435"/>
    <cellStyle name="Comma 6 4 2 4" xfId="31243"/>
    <cellStyle name="Comma 6 4 2 4 2" xfId="31244"/>
    <cellStyle name="Comma 6 4 2 4 2 2" xfId="31245"/>
    <cellStyle name="Comma 6 4 2 4 3" xfId="31246"/>
    <cellStyle name="Comma 6 4 2 4 4" xfId="31247"/>
    <cellStyle name="Comma 6 4 2 4 5" xfId="31248"/>
    <cellStyle name="Comma 6 4 2 4 6" xfId="43436"/>
    <cellStyle name="Comma 6 4 2 5" xfId="31249"/>
    <cellStyle name="Comma 6 4 2 5 2" xfId="31250"/>
    <cellStyle name="Comma 6 4 2 6" xfId="31251"/>
    <cellStyle name="Comma 6 4 2 6 2" xfId="31252"/>
    <cellStyle name="Comma 6 4 2 7" xfId="31253"/>
    <cellStyle name="Comma 6 4 2 8" xfId="31254"/>
    <cellStyle name="Comma 6 4 2 9" xfId="31255"/>
    <cellStyle name="Comma 6 4 3" xfId="31256"/>
    <cellStyle name="Comma 6 4 3 2" xfId="31257"/>
    <cellStyle name="Comma 6 4 3 2 2" xfId="31258"/>
    <cellStyle name="Comma 6 4 3 2 2 2" xfId="31259"/>
    <cellStyle name="Comma 6 4 3 2 2 2 2" xfId="31260"/>
    <cellStyle name="Comma 6 4 3 2 2 3" xfId="31261"/>
    <cellStyle name="Comma 6 4 3 2 2 4" xfId="31262"/>
    <cellStyle name="Comma 6 4 3 2 2 5" xfId="31263"/>
    <cellStyle name="Comma 6 4 3 2 2 6" xfId="43437"/>
    <cellStyle name="Comma 6 4 3 2 3" xfId="31264"/>
    <cellStyle name="Comma 6 4 3 2 3 2" xfId="31265"/>
    <cellStyle name="Comma 6 4 3 2 4" xfId="31266"/>
    <cellStyle name="Comma 6 4 3 2 5" xfId="31267"/>
    <cellStyle name="Comma 6 4 3 2 6" xfId="31268"/>
    <cellStyle name="Comma 6 4 3 2 7" xfId="43438"/>
    <cellStyle name="Comma 6 4 3 3" xfId="31269"/>
    <cellStyle name="Comma 6 4 3 3 2" xfId="31270"/>
    <cellStyle name="Comma 6 4 3 3 2 2" xfId="31271"/>
    <cellStyle name="Comma 6 4 3 3 3" xfId="31272"/>
    <cellStyle name="Comma 6 4 3 3 4" xfId="31273"/>
    <cellStyle name="Comma 6 4 3 3 5" xfId="31274"/>
    <cellStyle name="Comma 6 4 3 3 6" xfId="43439"/>
    <cellStyle name="Comma 6 4 3 4" xfId="31275"/>
    <cellStyle name="Comma 6 4 3 4 2" xfId="31276"/>
    <cellStyle name="Comma 6 4 3 5" xfId="31277"/>
    <cellStyle name="Comma 6 4 3 5 2" xfId="31278"/>
    <cellStyle name="Comma 6 4 3 6" xfId="31279"/>
    <cellStyle name="Comma 6 4 3 7" xfId="31280"/>
    <cellStyle name="Comma 6 4 3 8" xfId="31281"/>
    <cellStyle name="Comma 6 4 3 9" xfId="31282"/>
    <cellStyle name="Comma 6 4 4" xfId="31283"/>
    <cellStyle name="Comma 6 4 4 2" xfId="31284"/>
    <cellStyle name="Comma 6 4 4 2 2" xfId="31285"/>
    <cellStyle name="Comma 6 4 4 2 2 2" xfId="31286"/>
    <cellStyle name="Comma 6 4 4 2 3" xfId="31287"/>
    <cellStyle name="Comma 6 4 4 2 4" xfId="31288"/>
    <cellStyle name="Comma 6 4 4 2 5" xfId="31289"/>
    <cellStyle name="Comma 6 4 4 2 6" xfId="43440"/>
    <cellStyle name="Comma 6 4 4 3" xfId="31290"/>
    <cellStyle name="Comma 6 4 4 3 2" xfId="31291"/>
    <cellStyle name="Comma 6 4 4 4" xfId="31292"/>
    <cellStyle name="Comma 6 4 4 5" xfId="31293"/>
    <cellStyle name="Comma 6 4 4 6" xfId="31294"/>
    <cellStyle name="Comma 6 4 4 7" xfId="31295"/>
    <cellStyle name="Comma 6 4 4 8" xfId="31296"/>
    <cellStyle name="Comma 6 4 4 9" xfId="31297"/>
    <cellStyle name="Comma 6 4 5" xfId="31298"/>
    <cellStyle name="Comma 6 4 5 2" xfId="31299"/>
    <cellStyle name="Comma 6 4 5 2 2" xfId="31300"/>
    <cellStyle name="Comma 6 4 5 3" xfId="31301"/>
    <cellStyle name="Comma 6 4 5 4" xfId="31302"/>
    <cellStyle name="Comma 6 4 5 5" xfId="31303"/>
    <cellStyle name="Comma 6 4 5 6" xfId="43441"/>
    <cellStyle name="Comma 6 4 6" xfId="31304"/>
    <cellStyle name="Comma 6 4 6 2" xfId="31305"/>
    <cellStyle name="Comma 6 4 7" xfId="31306"/>
    <cellStyle name="Comma 6 4 7 2" xfId="31307"/>
    <cellStyle name="Comma 6 4 8" xfId="31308"/>
    <cellStyle name="Comma 6 4 9" xfId="31309"/>
    <cellStyle name="Comma 6 5" xfId="31310"/>
    <cellStyle name="Comma 6 5 10" xfId="31311"/>
    <cellStyle name="Comma 6 5 11" xfId="31312"/>
    <cellStyle name="Comma 6 5 2" xfId="31313"/>
    <cellStyle name="Comma 6 5 2 10" xfId="31314"/>
    <cellStyle name="Comma 6 5 2 2" xfId="31315"/>
    <cellStyle name="Comma 6 5 2 2 2" xfId="31316"/>
    <cellStyle name="Comma 6 5 2 2 2 2" xfId="31317"/>
    <cellStyle name="Comma 6 5 2 2 2 2 2" xfId="31318"/>
    <cellStyle name="Comma 6 5 2 2 2 2 2 2" xfId="31319"/>
    <cellStyle name="Comma 6 5 2 2 2 2 3" xfId="31320"/>
    <cellStyle name="Comma 6 5 2 2 2 2 4" xfId="31321"/>
    <cellStyle name="Comma 6 5 2 2 2 2 5" xfId="31322"/>
    <cellStyle name="Comma 6 5 2 2 2 2 6" xfId="43442"/>
    <cellStyle name="Comma 6 5 2 2 2 3" xfId="31323"/>
    <cellStyle name="Comma 6 5 2 2 2 3 2" xfId="31324"/>
    <cellStyle name="Comma 6 5 2 2 2 4" xfId="31325"/>
    <cellStyle name="Comma 6 5 2 2 2 5" xfId="31326"/>
    <cellStyle name="Comma 6 5 2 2 2 6" xfId="31327"/>
    <cellStyle name="Comma 6 5 2 2 2 7" xfId="43443"/>
    <cellStyle name="Comma 6 5 2 2 3" xfId="31328"/>
    <cellStyle name="Comma 6 5 2 2 3 2" xfId="31329"/>
    <cellStyle name="Comma 6 5 2 2 3 2 2" xfId="31330"/>
    <cellStyle name="Comma 6 5 2 2 3 3" xfId="31331"/>
    <cellStyle name="Comma 6 5 2 2 3 4" xfId="31332"/>
    <cellStyle name="Comma 6 5 2 2 3 5" xfId="31333"/>
    <cellStyle name="Comma 6 5 2 2 3 6" xfId="43444"/>
    <cellStyle name="Comma 6 5 2 2 4" xfId="31334"/>
    <cellStyle name="Comma 6 5 2 2 4 2" xfId="31335"/>
    <cellStyle name="Comma 6 5 2 2 5" xfId="31336"/>
    <cellStyle name="Comma 6 5 2 2 6" xfId="31337"/>
    <cellStyle name="Comma 6 5 2 2 7" xfId="31338"/>
    <cellStyle name="Comma 6 5 2 2 8" xfId="43445"/>
    <cellStyle name="Comma 6 5 2 3" xfId="31339"/>
    <cellStyle name="Comma 6 5 2 3 2" xfId="31340"/>
    <cellStyle name="Comma 6 5 2 3 2 2" xfId="31341"/>
    <cellStyle name="Comma 6 5 2 3 2 2 2" xfId="31342"/>
    <cellStyle name="Comma 6 5 2 3 2 3" xfId="31343"/>
    <cellStyle name="Comma 6 5 2 3 2 4" xfId="31344"/>
    <cellStyle name="Comma 6 5 2 3 2 5" xfId="31345"/>
    <cellStyle name="Comma 6 5 2 3 2 6" xfId="43446"/>
    <cellStyle name="Comma 6 5 2 3 3" xfId="31346"/>
    <cellStyle name="Comma 6 5 2 3 3 2" xfId="31347"/>
    <cellStyle name="Comma 6 5 2 3 4" xfId="31348"/>
    <cellStyle name="Comma 6 5 2 3 5" xfId="31349"/>
    <cellStyle name="Comma 6 5 2 3 6" xfId="31350"/>
    <cellStyle name="Comma 6 5 2 3 7" xfId="43447"/>
    <cellStyle name="Comma 6 5 2 4" xfId="31351"/>
    <cellStyle name="Comma 6 5 2 4 2" xfId="31352"/>
    <cellStyle name="Comma 6 5 2 4 2 2" xfId="31353"/>
    <cellStyle name="Comma 6 5 2 4 3" xfId="31354"/>
    <cellStyle name="Comma 6 5 2 4 4" xfId="31355"/>
    <cellStyle name="Comma 6 5 2 4 5" xfId="31356"/>
    <cellStyle name="Comma 6 5 2 4 6" xfId="43448"/>
    <cellStyle name="Comma 6 5 2 5" xfId="31357"/>
    <cellStyle name="Comma 6 5 2 5 2" xfId="31358"/>
    <cellStyle name="Comma 6 5 2 6" xfId="31359"/>
    <cellStyle name="Comma 6 5 2 6 2" xfId="31360"/>
    <cellStyle name="Comma 6 5 2 7" xfId="31361"/>
    <cellStyle name="Comma 6 5 2 8" xfId="31362"/>
    <cellStyle name="Comma 6 5 2 9" xfId="31363"/>
    <cellStyle name="Comma 6 5 3" xfId="31364"/>
    <cellStyle name="Comma 6 5 3 2" xfId="31365"/>
    <cellStyle name="Comma 6 5 3 2 2" xfId="31366"/>
    <cellStyle name="Comma 6 5 3 2 2 2" xfId="31367"/>
    <cellStyle name="Comma 6 5 3 2 2 2 2" xfId="31368"/>
    <cellStyle name="Comma 6 5 3 2 2 3" xfId="31369"/>
    <cellStyle name="Comma 6 5 3 2 2 4" xfId="31370"/>
    <cellStyle name="Comma 6 5 3 2 2 5" xfId="31371"/>
    <cellStyle name="Comma 6 5 3 2 2 6" xfId="43449"/>
    <cellStyle name="Comma 6 5 3 2 3" xfId="31372"/>
    <cellStyle name="Comma 6 5 3 2 3 2" xfId="31373"/>
    <cellStyle name="Comma 6 5 3 2 4" xfId="31374"/>
    <cellStyle name="Comma 6 5 3 2 5" xfId="31375"/>
    <cellStyle name="Comma 6 5 3 2 6" xfId="31376"/>
    <cellStyle name="Comma 6 5 3 2 7" xfId="43450"/>
    <cellStyle name="Comma 6 5 3 3" xfId="31377"/>
    <cellStyle name="Comma 6 5 3 3 2" xfId="31378"/>
    <cellStyle name="Comma 6 5 3 3 2 2" xfId="31379"/>
    <cellStyle name="Comma 6 5 3 3 3" xfId="31380"/>
    <cellStyle name="Comma 6 5 3 3 4" xfId="31381"/>
    <cellStyle name="Comma 6 5 3 3 5" xfId="31382"/>
    <cellStyle name="Comma 6 5 3 3 6" xfId="43451"/>
    <cellStyle name="Comma 6 5 3 4" xfId="31383"/>
    <cellStyle name="Comma 6 5 3 4 2" xfId="31384"/>
    <cellStyle name="Comma 6 5 3 5" xfId="31385"/>
    <cellStyle name="Comma 6 5 3 5 2" xfId="31386"/>
    <cellStyle name="Comma 6 5 3 6" xfId="31387"/>
    <cellStyle name="Comma 6 5 3 7" xfId="31388"/>
    <cellStyle name="Comma 6 5 3 8" xfId="31389"/>
    <cellStyle name="Comma 6 5 3 9" xfId="31390"/>
    <cellStyle name="Comma 6 5 4" xfId="31391"/>
    <cellStyle name="Comma 6 5 4 2" xfId="31392"/>
    <cellStyle name="Comma 6 5 4 2 2" xfId="31393"/>
    <cellStyle name="Comma 6 5 4 2 2 2" xfId="31394"/>
    <cellStyle name="Comma 6 5 4 2 3" xfId="31395"/>
    <cellStyle name="Comma 6 5 4 2 4" xfId="31396"/>
    <cellStyle name="Comma 6 5 4 2 5" xfId="31397"/>
    <cellStyle name="Comma 6 5 4 2 6" xfId="43452"/>
    <cellStyle name="Comma 6 5 4 3" xfId="31398"/>
    <cellStyle name="Comma 6 5 4 3 2" xfId="31399"/>
    <cellStyle name="Comma 6 5 4 4" xfId="31400"/>
    <cellStyle name="Comma 6 5 4 5" xfId="31401"/>
    <cellStyle name="Comma 6 5 4 6" xfId="31402"/>
    <cellStyle name="Comma 6 5 4 7" xfId="43453"/>
    <cellStyle name="Comma 6 5 5" xfId="31403"/>
    <cellStyle name="Comma 6 5 5 2" xfId="31404"/>
    <cellStyle name="Comma 6 5 5 2 2" xfId="31405"/>
    <cellStyle name="Comma 6 5 5 3" xfId="31406"/>
    <cellStyle name="Comma 6 5 5 4" xfId="31407"/>
    <cellStyle name="Comma 6 5 5 5" xfId="31408"/>
    <cellStyle name="Comma 6 5 5 6" xfId="43454"/>
    <cellStyle name="Comma 6 5 6" xfId="31409"/>
    <cellStyle name="Comma 6 5 6 2" xfId="31410"/>
    <cellStyle name="Comma 6 5 7" xfId="31411"/>
    <cellStyle name="Comma 6 5 7 2" xfId="31412"/>
    <cellStyle name="Comma 6 5 8" xfId="31413"/>
    <cellStyle name="Comma 6 5 9" xfId="31414"/>
    <cellStyle name="Comma 6 6" xfId="31415"/>
    <cellStyle name="Comma 6 6 10" xfId="31416"/>
    <cellStyle name="Comma 6 6 11" xfId="31417"/>
    <cellStyle name="Comma 6 6 2" xfId="31418"/>
    <cellStyle name="Comma 6 6 2 10" xfId="31419"/>
    <cellStyle name="Comma 6 6 2 2" xfId="31420"/>
    <cellStyle name="Comma 6 6 2 2 2" xfId="31421"/>
    <cellStyle name="Comma 6 6 2 2 2 2" xfId="31422"/>
    <cellStyle name="Comma 6 6 2 2 2 2 2" xfId="31423"/>
    <cellStyle name="Comma 6 6 2 2 2 2 2 2" xfId="31424"/>
    <cellStyle name="Comma 6 6 2 2 2 2 3" xfId="31425"/>
    <cellStyle name="Comma 6 6 2 2 2 2 4" xfId="31426"/>
    <cellStyle name="Comma 6 6 2 2 2 2 5" xfId="31427"/>
    <cellStyle name="Comma 6 6 2 2 2 2 6" xfId="43455"/>
    <cellStyle name="Comma 6 6 2 2 2 3" xfId="31428"/>
    <cellStyle name="Comma 6 6 2 2 2 3 2" xfId="31429"/>
    <cellStyle name="Comma 6 6 2 2 2 4" xfId="31430"/>
    <cellStyle name="Comma 6 6 2 2 2 5" xfId="31431"/>
    <cellStyle name="Comma 6 6 2 2 2 6" xfId="31432"/>
    <cellStyle name="Comma 6 6 2 2 2 7" xfId="43456"/>
    <cellStyle name="Comma 6 6 2 2 3" xfId="31433"/>
    <cellStyle name="Comma 6 6 2 2 3 2" xfId="31434"/>
    <cellStyle name="Comma 6 6 2 2 3 2 2" xfId="31435"/>
    <cellStyle name="Comma 6 6 2 2 3 3" xfId="31436"/>
    <cellStyle name="Comma 6 6 2 2 3 4" xfId="31437"/>
    <cellStyle name="Comma 6 6 2 2 3 5" xfId="31438"/>
    <cellStyle name="Comma 6 6 2 2 3 6" xfId="43457"/>
    <cellStyle name="Comma 6 6 2 2 4" xfId="31439"/>
    <cellStyle name="Comma 6 6 2 2 4 2" xfId="31440"/>
    <cellStyle name="Comma 6 6 2 2 5" xfId="31441"/>
    <cellStyle name="Comma 6 6 2 2 6" xfId="31442"/>
    <cellStyle name="Comma 6 6 2 2 7" xfId="31443"/>
    <cellStyle name="Comma 6 6 2 2 8" xfId="43458"/>
    <cellStyle name="Comma 6 6 2 3" xfId="31444"/>
    <cellStyle name="Comma 6 6 2 3 2" xfId="31445"/>
    <cellStyle name="Comma 6 6 2 3 2 2" xfId="31446"/>
    <cellStyle name="Comma 6 6 2 3 2 2 2" xfId="31447"/>
    <cellStyle name="Comma 6 6 2 3 2 2 2 2" xfId="31448"/>
    <cellStyle name="Comma 6 6 2 3 2 2 3" xfId="31449"/>
    <cellStyle name="Comma 6 6 2 3 2 2 4" xfId="31450"/>
    <cellStyle name="Comma 6 6 2 3 2 2 5" xfId="31451"/>
    <cellStyle name="Comma 6 6 2 3 2 2 6" xfId="43459"/>
    <cellStyle name="Comma 6 6 2 3 2 3" xfId="31452"/>
    <cellStyle name="Comma 6 6 2 3 2 3 2" xfId="31453"/>
    <cellStyle name="Comma 6 6 2 3 2 3 3" xfId="31454"/>
    <cellStyle name="Comma 6 6 2 3 2 4" xfId="31455"/>
    <cellStyle name="Comma 6 6 2 3 2 5" xfId="31456"/>
    <cellStyle name="Comma 6 6 2 3 2 6" xfId="31457"/>
    <cellStyle name="Comma 6 6 2 3 2 7" xfId="43460"/>
    <cellStyle name="Comma 6 6 2 3 3" xfId="31458"/>
    <cellStyle name="Comma 6 6 2 3 3 2" xfId="31459"/>
    <cellStyle name="Comma 6 6 2 3 3 2 2" xfId="31460"/>
    <cellStyle name="Comma 6 6 2 3 3 3" xfId="31461"/>
    <cellStyle name="Comma 6 6 2 3 3 4" xfId="31462"/>
    <cellStyle name="Comma 6 6 2 3 3 5" xfId="31463"/>
    <cellStyle name="Comma 6 6 2 3 3 6" xfId="43461"/>
    <cellStyle name="Comma 6 6 2 3 4" xfId="31464"/>
    <cellStyle name="Comma 6 6 2 3 4 2" xfId="31465"/>
    <cellStyle name="Comma 6 6 2 3 4 3" xfId="31466"/>
    <cellStyle name="Comma 6 6 2 3 5" xfId="31467"/>
    <cellStyle name="Comma 6 6 2 3 6" xfId="31468"/>
    <cellStyle name="Comma 6 6 2 3 7" xfId="31469"/>
    <cellStyle name="Comma 6 6 2 3 8" xfId="43462"/>
    <cellStyle name="Comma 6 6 2 4" xfId="31470"/>
    <cellStyle name="Comma 6 6 2 4 2" xfId="31471"/>
    <cellStyle name="Comma 6 6 2 4 2 2" xfId="31472"/>
    <cellStyle name="Comma 6 6 2 4 2 2 2" xfId="31473"/>
    <cellStyle name="Comma 6 6 2 4 2 3" xfId="31474"/>
    <cellStyle name="Comma 6 6 2 4 2 4" xfId="31475"/>
    <cellStyle name="Comma 6 6 2 4 2 5" xfId="31476"/>
    <cellStyle name="Comma 6 6 2 4 2 6" xfId="43463"/>
    <cellStyle name="Comma 6 6 2 4 3" xfId="31477"/>
    <cellStyle name="Comma 6 6 2 4 3 2" xfId="31478"/>
    <cellStyle name="Comma 6 6 2 4 3 3" xfId="31479"/>
    <cellStyle name="Comma 6 6 2 4 4" xfId="31480"/>
    <cellStyle name="Comma 6 6 2 4 5" xfId="31481"/>
    <cellStyle name="Comma 6 6 2 4 6" xfId="31482"/>
    <cellStyle name="Comma 6 6 2 4 7" xfId="43464"/>
    <cellStyle name="Comma 6 6 2 5" xfId="31483"/>
    <cellStyle name="Comma 6 6 2 5 2" xfId="31484"/>
    <cellStyle name="Comma 6 6 2 5 3" xfId="31485"/>
    <cellStyle name="Comma 6 6 2 6" xfId="31486"/>
    <cellStyle name="Comma 6 6 2 6 2" xfId="31487"/>
    <cellStyle name="Comma 6 6 2 7" xfId="31488"/>
    <cellStyle name="Comma 6 6 2 8" xfId="31489"/>
    <cellStyle name="Comma 6 6 2 9" xfId="31490"/>
    <cellStyle name="Comma 6 6 3" xfId="31491"/>
    <cellStyle name="Comma 6 6 3 2" xfId="31492"/>
    <cellStyle name="Comma 6 6 3 2 2" xfId="31493"/>
    <cellStyle name="Comma 6 6 3 2 2 2" xfId="31494"/>
    <cellStyle name="Comma 6 6 3 2 2 2 2" xfId="31495"/>
    <cellStyle name="Comma 6 6 3 2 2 3" xfId="31496"/>
    <cellStyle name="Comma 6 6 3 2 2 4" xfId="31497"/>
    <cellStyle name="Comma 6 6 3 2 2 5" xfId="31498"/>
    <cellStyle name="Comma 6 6 3 2 2 6" xfId="43465"/>
    <cellStyle name="Comma 6 6 3 2 3" xfId="31499"/>
    <cellStyle name="Comma 6 6 3 2 3 2" xfId="31500"/>
    <cellStyle name="Comma 6 6 3 2 4" xfId="31501"/>
    <cellStyle name="Comma 6 6 3 2 5" xfId="31502"/>
    <cellStyle name="Comma 6 6 3 2 6" xfId="31503"/>
    <cellStyle name="Comma 6 6 3 2 7" xfId="43466"/>
    <cellStyle name="Comma 6 6 3 3" xfId="31504"/>
    <cellStyle name="Comma 6 6 3 3 2" xfId="31505"/>
    <cellStyle name="Comma 6 6 3 3 2 2" xfId="31506"/>
    <cellStyle name="Comma 6 6 3 3 3" xfId="31507"/>
    <cellStyle name="Comma 6 6 3 3 4" xfId="31508"/>
    <cellStyle name="Comma 6 6 3 3 5" xfId="31509"/>
    <cellStyle name="Comma 6 6 3 3 6" xfId="43467"/>
    <cellStyle name="Comma 6 6 3 4" xfId="31510"/>
    <cellStyle name="Comma 6 6 3 4 2" xfId="31511"/>
    <cellStyle name="Comma 6 6 3 5" xfId="31512"/>
    <cellStyle name="Comma 6 6 3 5 2" xfId="31513"/>
    <cellStyle name="Comma 6 6 3 6" xfId="31514"/>
    <cellStyle name="Comma 6 6 3 7" xfId="31515"/>
    <cellStyle name="Comma 6 6 3 8" xfId="31516"/>
    <cellStyle name="Comma 6 6 3 9" xfId="31517"/>
    <cellStyle name="Comma 6 6 4" xfId="31518"/>
    <cellStyle name="Comma 6 6 4 10" xfId="31519"/>
    <cellStyle name="Comma 6 6 4 2" xfId="31520"/>
    <cellStyle name="Comma 6 6 4 2 2" xfId="31521"/>
    <cellStyle name="Comma 6 6 4 2 2 2" xfId="31522"/>
    <cellStyle name="Comma 6 6 4 2 2 2 2" xfId="31523"/>
    <cellStyle name="Comma 6 6 4 2 2 3" xfId="31524"/>
    <cellStyle name="Comma 6 6 4 2 2 4" xfId="31525"/>
    <cellStyle name="Comma 6 6 4 2 2 5" xfId="31526"/>
    <cellStyle name="Comma 6 6 4 2 2 6" xfId="43468"/>
    <cellStyle name="Comma 6 6 4 2 3" xfId="31527"/>
    <cellStyle name="Comma 6 6 4 2 3 2" xfId="31528"/>
    <cellStyle name="Comma 6 6 4 2 3 3" xfId="31529"/>
    <cellStyle name="Comma 6 6 4 2 4" xfId="31530"/>
    <cellStyle name="Comma 6 6 4 2 5" xfId="31531"/>
    <cellStyle name="Comma 6 6 4 2 6" xfId="31532"/>
    <cellStyle name="Comma 6 6 4 2 7" xfId="43469"/>
    <cellStyle name="Comma 6 6 4 3" xfId="31533"/>
    <cellStyle name="Comma 6 6 4 3 2" xfId="31534"/>
    <cellStyle name="Comma 6 6 4 3 2 2" xfId="31535"/>
    <cellStyle name="Comma 6 6 4 3 3" xfId="31536"/>
    <cellStyle name="Comma 6 6 4 3 4" xfId="31537"/>
    <cellStyle name="Comma 6 6 4 3 5" xfId="31538"/>
    <cellStyle name="Comma 6 6 4 3 6" xfId="43470"/>
    <cellStyle name="Comma 6 6 4 4" xfId="31539"/>
    <cellStyle name="Comma 6 6 4 4 2" xfId="31540"/>
    <cellStyle name="Comma 6 6 4 4 3" xfId="31541"/>
    <cellStyle name="Comma 6 6 4 5" xfId="31542"/>
    <cellStyle name="Comma 6 6 4 6" xfId="31543"/>
    <cellStyle name="Comma 6 6 4 7" xfId="31544"/>
    <cellStyle name="Comma 6 6 4 8" xfId="31545"/>
    <cellStyle name="Comma 6 6 4 9" xfId="31546"/>
    <cellStyle name="Comma 6 6 5" xfId="31547"/>
    <cellStyle name="Comma 6 6 5 2" xfId="31548"/>
    <cellStyle name="Comma 6 6 5 2 2" xfId="31549"/>
    <cellStyle name="Comma 6 6 5 2 2 2" xfId="31550"/>
    <cellStyle name="Comma 6 6 5 2 3" xfId="31551"/>
    <cellStyle name="Comma 6 6 5 2 4" xfId="31552"/>
    <cellStyle name="Comma 6 6 5 2 5" xfId="31553"/>
    <cellStyle name="Comma 6 6 5 2 6" xfId="43471"/>
    <cellStyle name="Comma 6 6 5 3" xfId="31554"/>
    <cellStyle name="Comma 6 6 5 3 2" xfId="31555"/>
    <cellStyle name="Comma 6 6 5 3 3" xfId="31556"/>
    <cellStyle name="Comma 6 6 5 4" xfId="31557"/>
    <cellStyle name="Comma 6 6 5 5" xfId="31558"/>
    <cellStyle name="Comma 6 6 5 6" xfId="31559"/>
    <cellStyle name="Comma 6 6 5 7" xfId="43472"/>
    <cellStyle name="Comma 6 6 6" xfId="31560"/>
    <cellStyle name="Comma 6 6 6 2" xfId="31561"/>
    <cellStyle name="Comma 6 6 6 3" xfId="31562"/>
    <cellStyle name="Comma 6 6 7" xfId="31563"/>
    <cellStyle name="Comma 6 6 7 2" xfId="31564"/>
    <cellStyle name="Comma 6 6 8" xfId="31565"/>
    <cellStyle name="Comma 6 6 9" xfId="31566"/>
    <cellStyle name="Comma 6 7" xfId="31567"/>
    <cellStyle name="Comma 6 7 10" xfId="31568"/>
    <cellStyle name="Comma 6 7 2" xfId="31569"/>
    <cellStyle name="Comma 6 7 2 2" xfId="31570"/>
    <cellStyle name="Comma 6 7 2 2 2" xfId="31571"/>
    <cellStyle name="Comma 6 7 2 2 2 2" xfId="31572"/>
    <cellStyle name="Comma 6 7 2 2 2 2 2" xfId="31573"/>
    <cellStyle name="Comma 6 7 2 2 2 3" xfId="31574"/>
    <cellStyle name="Comma 6 7 2 2 2 4" xfId="31575"/>
    <cellStyle name="Comma 6 7 2 2 2 5" xfId="31576"/>
    <cellStyle name="Comma 6 7 2 2 2 6" xfId="43473"/>
    <cellStyle name="Comma 6 7 2 2 3" xfId="31577"/>
    <cellStyle name="Comma 6 7 2 2 3 2" xfId="31578"/>
    <cellStyle name="Comma 6 7 2 2 4" xfId="31579"/>
    <cellStyle name="Comma 6 7 2 2 5" xfId="31580"/>
    <cellStyle name="Comma 6 7 2 2 6" xfId="31581"/>
    <cellStyle name="Comma 6 7 2 2 7" xfId="43474"/>
    <cellStyle name="Comma 6 7 2 3" xfId="31582"/>
    <cellStyle name="Comma 6 7 2 3 2" xfId="31583"/>
    <cellStyle name="Comma 6 7 2 3 2 2" xfId="31584"/>
    <cellStyle name="Comma 6 7 2 3 3" xfId="31585"/>
    <cellStyle name="Comma 6 7 2 3 4" xfId="31586"/>
    <cellStyle name="Comma 6 7 2 3 5" xfId="31587"/>
    <cellStyle name="Comma 6 7 2 3 6" xfId="43475"/>
    <cellStyle name="Comma 6 7 2 4" xfId="31588"/>
    <cellStyle name="Comma 6 7 2 4 2" xfId="31589"/>
    <cellStyle name="Comma 6 7 2 5" xfId="31590"/>
    <cellStyle name="Comma 6 7 2 6" xfId="31591"/>
    <cellStyle name="Comma 6 7 2 7" xfId="31592"/>
    <cellStyle name="Comma 6 7 2 8" xfId="43476"/>
    <cellStyle name="Comma 6 7 3" xfId="31593"/>
    <cellStyle name="Comma 6 7 3 2" xfId="31594"/>
    <cellStyle name="Comma 6 7 3 2 2" xfId="31595"/>
    <cellStyle name="Comma 6 7 3 2 2 2" xfId="31596"/>
    <cellStyle name="Comma 6 7 3 2 3" xfId="31597"/>
    <cellStyle name="Comma 6 7 3 2 4" xfId="31598"/>
    <cellStyle name="Comma 6 7 3 2 5" xfId="31599"/>
    <cellStyle name="Comma 6 7 3 2 6" xfId="43477"/>
    <cellStyle name="Comma 6 7 3 3" xfId="31600"/>
    <cellStyle name="Comma 6 7 3 3 2" xfId="31601"/>
    <cellStyle name="Comma 6 7 3 4" xfId="31602"/>
    <cellStyle name="Comma 6 7 3 5" xfId="31603"/>
    <cellStyle name="Comma 6 7 3 6" xfId="31604"/>
    <cellStyle name="Comma 6 7 3 7" xfId="43478"/>
    <cellStyle name="Comma 6 7 4" xfId="31605"/>
    <cellStyle name="Comma 6 7 4 2" xfId="31606"/>
    <cellStyle name="Comma 6 7 4 2 2" xfId="31607"/>
    <cellStyle name="Comma 6 7 4 3" xfId="31608"/>
    <cellStyle name="Comma 6 7 4 4" xfId="31609"/>
    <cellStyle name="Comma 6 7 4 5" xfId="31610"/>
    <cellStyle name="Comma 6 7 4 6" xfId="43479"/>
    <cellStyle name="Comma 6 7 5" xfId="31611"/>
    <cellStyle name="Comma 6 7 5 2" xfId="31612"/>
    <cellStyle name="Comma 6 7 6" xfId="31613"/>
    <cellStyle name="Comma 6 7 6 2" xfId="31614"/>
    <cellStyle name="Comma 6 7 7" xfId="31615"/>
    <cellStyle name="Comma 6 7 8" xfId="31616"/>
    <cellStyle name="Comma 6 7 9" xfId="31617"/>
    <cellStyle name="Comma 6 8" xfId="31618"/>
    <cellStyle name="Comma 6 8 2" xfId="31619"/>
    <cellStyle name="Comma 6 8 2 2" xfId="31620"/>
    <cellStyle name="Comma 6 8 2 2 2" xfId="31621"/>
    <cellStyle name="Comma 6 8 2 2 2 2" xfId="31622"/>
    <cellStyle name="Comma 6 8 2 2 2 2 2" xfId="31623"/>
    <cellStyle name="Comma 6 8 2 2 2 3" xfId="31624"/>
    <cellStyle name="Comma 6 8 2 2 2 4" xfId="31625"/>
    <cellStyle name="Comma 6 8 2 2 2 5" xfId="31626"/>
    <cellStyle name="Comma 6 8 2 2 2 6" xfId="43480"/>
    <cellStyle name="Comma 6 8 2 2 3" xfId="31627"/>
    <cellStyle name="Comma 6 8 2 2 3 2" xfId="31628"/>
    <cellStyle name="Comma 6 8 2 2 4" xfId="31629"/>
    <cellStyle name="Comma 6 8 2 2 5" xfId="31630"/>
    <cellStyle name="Comma 6 8 2 2 6" xfId="31631"/>
    <cellStyle name="Comma 6 8 2 2 7" xfId="43481"/>
    <cellStyle name="Comma 6 8 2 3" xfId="31632"/>
    <cellStyle name="Comma 6 8 2 3 2" xfId="31633"/>
    <cellStyle name="Comma 6 8 2 3 2 2" xfId="31634"/>
    <cellStyle name="Comma 6 8 2 3 3" xfId="31635"/>
    <cellStyle name="Comma 6 8 2 3 4" xfId="31636"/>
    <cellStyle name="Comma 6 8 2 3 5" xfId="31637"/>
    <cellStyle name="Comma 6 8 2 3 6" xfId="43482"/>
    <cellStyle name="Comma 6 8 2 4" xfId="31638"/>
    <cellStyle name="Comma 6 8 2 4 2" xfId="31639"/>
    <cellStyle name="Comma 6 8 2 5" xfId="31640"/>
    <cellStyle name="Comma 6 8 2 6" xfId="31641"/>
    <cellStyle name="Comma 6 8 2 7" xfId="31642"/>
    <cellStyle name="Comma 6 8 2 8" xfId="43483"/>
    <cellStyle name="Comma 6 8 3" xfId="31643"/>
    <cellStyle name="Comma 6 8 3 2" xfId="31644"/>
    <cellStyle name="Comma 6 8 3 2 2" xfId="31645"/>
    <cellStyle name="Comma 6 8 3 2 2 2" xfId="31646"/>
    <cellStyle name="Comma 6 8 3 2 3" xfId="31647"/>
    <cellStyle name="Comma 6 8 3 2 4" xfId="31648"/>
    <cellStyle name="Comma 6 8 3 2 5" xfId="31649"/>
    <cellStyle name="Comma 6 8 3 2 6" xfId="43484"/>
    <cellStyle name="Comma 6 8 3 3" xfId="31650"/>
    <cellStyle name="Comma 6 8 3 3 2" xfId="31651"/>
    <cellStyle name="Comma 6 8 3 4" xfId="31652"/>
    <cellStyle name="Comma 6 8 3 5" xfId="31653"/>
    <cellStyle name="Comma 6 8 3 6" xfId="31654"/>
    <cellStyle name="Comma 6 8 3 7" xfId="43485"/>
    <cellStyle name="Comma 6 8 4" xfId="31655"/>
    <cellStyle name="Comma 6 8 4 2" xfId="31656"/>
    <cellStyle name="Comma 6 8 4 2 2" xfId="31657"/>
    <cellStyle name="Comma 6 8 4 3" xfId="31658"/>
    <cellStyle name="Comma 6 8 4 4" xfId="31659"/>
    <cellStyle name="Comma 6 8 4 5" xfId="31660"/>
    <cellStyle name="Comma 6 8 4 6" xfId="43486"/>
    <cellStyle name="Comma 6 8 5" xfId="31661"/>
    <cellStyle name="Comma 6 8 5 2" xfId="31662"/>
    <cellStyle name="Comma 6 8 6" xfId="31663"/>
    <cellStyle name="Comma 6 8 7" xfId="31664"/>
    <cellStyle name="Comma 6 8 8" xfId="31665"/>
    <cellStyle name="Comma 6 8 9" xfId="31666"/>
    <cellStyle name="Comma 6 9" xfId="31667"/>
    <cellStyle name="Comma 6 9 2" xfId="31668"/>
    <cellStyle name="Comma 6 9 2 2" xfId="31669"/>
    <cellStyle name="Comma 6 9 2 2 2" xfId="31670"/>
    <cellStyle name="Comma 6 9 2 2 2 2" xfId="31671"/>
    <cellStyle name="Comma 6 9 2 2 3" xfId="31672"/>
    <cellStyle name="Comma 6 9 2 2 4" xfId="31673"/>
    <cellStyle name="Comma 6 9 2 2 5" xfId="31674"/>
    <cellStyle name="Comma 6 9 2 2 6" xfId="43487"/>
    <cellStyle name="Comma 6 9 2 3" xfId="31675"/>
    <cellStyle name="Comma 6 9 2 3 2" xfId="31676"/>
    <cellStyle name="Comma 6 9 2 4" xfId="31677"/>
    <cellStyle name="Comma 6 9 2 5" xfId="31678"/>
    <cellStyle name="Comma 6 9 2 6" xfId="31679"/>
    <cellStyle name="Comma 6 9 2 7" xfId="43488"/>
    <cellStyle name="Comma 6 9 3" xfId="31680"/>
    <cellStyle name="Comma 6 9 3 2" xfId="31681"/>
    <cellStyle name="Comma 6 9 3 2 2" xfId="31682"/>
    <cellStyle name="Comma 6 9 3 3" xfId="31683"/>
    <cellStyle name="Comma 6 9 3 4" xfId="31684"/>
    <cellStyle name="Comma 6 9 3 5" xfId="31685"/>
    <cellStyle name="Comma 6 9 3 6" xfId="43489"/>
    <cellStyle name="Comma 6 9 4" xfId="31686"/>
    <cellStyle name="Comma 6 9 4 2" xfId="31687"/>
    <cellStyle name="Comma 6 9 5" xfId="31688"/>
    <cellStyle name="Comma 6 9 6" xfId="31689"/>
    <cellStyle name="Comma 6 9 7" xfId="31690"/>
    <cellStyle name="Comma 6 9 8" xfId="43490"/>
    <cellStyle name="Comma 7" xfId="31691"/>
    <cellStyle name="Comma 7 10" xfId="31692"/>
    <cellStyle name="Comma 7 10 2" xfId="31693"/>
    <cellStyle name="Comma 7 10 2 2" xfId="31694"/>
    <cellStyle name="Comma 7 10 3" xfId="31695"/>
    <cellStyle name="Comma 7 10 4" xfId="31696"/>
    <cellStyle name="Comma 7 10 5" xfId="31697"/>
    <cellStyle name="Comma 7 10 6" xfId="43491"/>
    <cellStyle name="Comma 7 11" xfId="31698"/>
    <cellStyle name="Comma 7 11 2" xfId="31699"/>
    <cellStyle name="Comma 7 11 2 2" xfId="31700"/>
    <cellStyle name="Comma 7 11 3" xfId="31701"/>
    <cellStyle name="Comma 7 11 4" xfId="31702"/>
    <cellStyle name="Comma 7 11 5" xfId="31703"/>
    <cellStyle name="Comma 7 11 6" xfId="43492"/>
    <cellStyle name="Comma 7 12" xfId="31704"/>
    <cellStyle name="Comma 7 12 2" xfId="31705"/>
    <cellStyle name="Comma 7 12 2 2" xfId="31706"/>
    <cellStyle name="Comma 7 12 3" xfId="31707"/>
    <cellStyle name="Comma 7 12 4" xfId="31708"/>
    <cellStyle name="Comma 7 12 5" xfId="31709"/>
    <cellStyle name="Comma 7 12 6" xfId="43493"/>
    <cellStyle name="Comma 7 13" xfId="31710"/>
    <cellStyle name="Comma 7 13 2" xfId="31711"/>
    <cellStyle name="Comma 7 14" xfId="31712"/>
    <cellStyle name="Comma 7 14 2" xfId="31713"/>
    <cellStyle name="Comma 7 15" xfId="31714"/>
    <cellStyle name="Comma 7 16" xfId="31715"/>
    <cellStyle name="Comma 7 17" xfId="31716"/>
    <cellStyle name="Comma 7 18" xfId="31717"/>
    <cellStyle name="Comma 7 2" xfId="31718"/>
    <cellStyle name="Comma 7 2 10" xfId="31719"/>
    <cellStyle name="Comma 7 2 11" xfId="31720"/>
    <cellStyle name="Comma 7 2 12" xfId="31721"/>
    <cellStyle name="Comma 7 2 2" xfId="31722"/>
    <cellStyle name="Comma 7 2 2 10" xfId="31723"/>
    <cellStyle name="Comma 7 2 2 11" xfId="31724"/>
    <cellStyle name="Comma 7 2 2 2" xfId="31725"/>
    <cellStyle name="Comma 7 2 2 2 10" xfId="31726"/>
    <cellStyle name="Comma 7 2 2 2 2" xfId="31727"/>
    <cellStyle name="Comma 7 2 2 2 2 2" xfId="31728"/>
    <cellStyle name="Comma 7 2 2 2 2 2 2" xfId="31729"/>
    <cellStyle name="Comma 7 2 2 2 2 2 2 2" xfId="31730"/>
    <cellStyle name="Comma 7 2 2 2 2 2 2 2 2" xfId="31731"/>
    <cellStyle name="Comma 7 2 2 2 2 2 2 3" xfId="31732"/>
    <cellStyle name="Comma 7 2 2 2 2 2 2 4" xfId="31733"/>
    <cellStyle name="Comma 7 2 2 2 2 2 2 5" xfId="31734"/>
    <cellStyle name="Comma 7 2 2 2 2 2 2 6" xfId="43494"/>
    <cellStyle name="Comma 7 2 2 2 2 2 3" xfId="31735"/>
    <cellStyle name="Comma 7 2 2 2 2 2 3 2" xfId="31736"/>
    <cellStyle name="Comma 7 2 2 2 2 2 4" xfId="31737"/>
    <cellStyle name="Comma 7 2 2 2 2 2 5" xfId="31738"/>
    <cellStyle name="Comma 7 2 2 2 2 2 6" xfId="31739"/>
    <cellStyle name="Comma 7 2 2 2 2 2 7" xfId="43495"/>
    <cellStyle name="Comma 7 2 2 2 2 3" xfId="31740"/>
    <cellStyle name="Comma 7 2 2 2 2 3 2" xfId="31741"/>
    <cellStyle name="Comma 7 2 2 2 2 3 2 2" xfId="31742"/>
    <cellStyle name="Comma 7 2 2 2 2 3 3" xfId="31743"/>
    <cellStyle name="Comma 7 2 2 2 2 3 4" xfId="31744"/>
    <cellStyle name="Comma 7 2 2 2 2 3 5" xfId="31745"/>
    <cellStyle name="Comma 7 2 2 2 2 3 6" xfId="43496"/>
    <cellStyle name="Comma 7 2 2 2 2 4" xfId="31746"/>
    <cellStyle name="Comma 7 2 2 2 2 4 2" xfId="31747"/>
    <cellStyle name="Comma 7 2 2 2 2 5" xfId="31748"/>
    <cellStyle name="Comma 7 2 2 2 2 6" xfId="31749"/>
    <cellStyle name="Comma 7 2 2 2 2 7" xfId="31750"/>
    <cellStyle name="Comma 7 2 2 2 2 8" xfId="43497"/>
    <cellStyle name="Comma 7 2 2 2 3" xfId="31751"/>
    <cellStyle name="Comma 7 2 2 2 3 2" xfId="31752"/>
    <cellStyle name="Comma 7 2 2 2 3 2 2" xfId="31753"/>
    <cellStyle name="Comma 7 2 2 2 3 2 2 2" xfId="31754"/>
    <cellStyle name="Comma 7 2 2 2 3 2 3" xfId="31755"/>
    <cellStyle name="Comma 7 2 2 2 3 2 4" xfId="31756"/>
    <cellStyle name="Comma 7 2 2 2 3 2 5" xfId="31757"/>
    <cellStyle name="Comma 7 2 2 2 3 2 6" xfId="43498"/>
    <cellStyle name="Comma 7 2 2 2 3 3" xfId="31758"/>
    <cellStyle name="Comma 7 2 2 2 3 3 2" xfId="31759"/>
    <cellStyle name="Comma 7 2 2 2 3 4" xfId="31760"/>
    <cellStyle name="Comma 7 2 2 2 3 5" xfId="31761"/>
    <cellStyle name="Comma 7 2 2 2 3 6" xfId="31762"/>
    <cellStyle name="Comma 7 2 2 2 3 7" xfId="43499"/>
    <cellStyle name="Comma 7 2 2 2 4" xfId="31763"/>
    <cellStyle name="Comma 7 2 2 2 4 2" xfId="31764"/>
    <cellStyle name="Comma 7 2 2 2 4 2 2" xfId="31765"/>
    <cellStyle name="Comma 7 2 2 2 4 3" xfId="31766"/>
    <cellStyle name="Comma 7 2 2 2 4 4" xfId="31767"/>
    <cellStyle name="Comma 7 2 2 2 4 5" xfId="31768"/>
    <cellStyle name="Comma 7 2 2 2 4 6" xfId="43500"/>
    <cellStyle name="Comma 7 2 2 2 5" xfId="31769"/>
    <cellStyle name="Comma 7 2 2 2 5 2" xfId="31770"/>
    <cellStyle name="Comma 7 2 2 2 6" xfId="31771"/>
    <cellStyle name="Comma 7 2 2 2 6 2" xfId="31772"/>
    <cellStyle name="Comma 7 2 2 2 7" xfId="31773"/>
    <cellStyle name="Comma 7 2 2 2 8" xfId="31774"/>
    <cellStyle name="Comma 7 2 2 2 9" xfId="31775"/>
    <cellStyle name="Comma 7 2 2 3" xfId="31776"/>
    <cellStyle name="Comma 7 2 2 3 2" xfId="31777"/>
    <cellStyle name="Comma 7 2 2 3 2 2" xfId="31778"/>
    <cellStyle name="Comma 7 2 2 3 2 2 2" xfId="31779"/>
    <cellStyle name="Comma 7 2 2 3 2 2 2 2" xfId="31780"/>
    <cellStyle name="Comma 7 2 2 3 2 2 3" xfId="31781"/>
    <cellStyle name="Comma 7 2 2 3 2 2 4" xfId="31782"/>
    <cellStyle name="Comma 7 2 2 3 2 2 5" xfId="31783"/>
    <cellStyle name="Comma 7 2 2 3 2 2 6" xfId="43501"/>
    <cellStyle name="Comma 7 2 2 3 2 3" xfId="31784"/>
    <cellStyle name="Comma 7 2 2 3 2 3 2" xfId="31785"/>
    <cellStyle name="Comma 7 2 2 3 2 4" xfId="31786"/>
    <cellStyle name="Comma 7 2 2 3 2 5" xfId="31787"/>
    <cellStyle name="Comma 7 2 2 3 2 6" xfId="31788"/>
    <cellStyle name="Comma 7 2 2 3 2 7" xfId="43502"/>
    <cellStyle name="Comma 7 2 2 3 3" xfId="31789"/>
    <cellStyle name="Comma 7 2 2 3 3 2" xfId="31790"/>
    <cellStyle name="Comma 7 2 2 3 3 2 2" xfId="31791"/>
    <cellStyle name="Comma 7 2 2 3 3 3" xfId="31792"/>
    <cellStyle name="Comma 7 2 2 3 3 4" xfId="31793"/>
    <cellStyle name="Comma 7 2 2 3 3 5" xfId="31794"/>
    <cellStyle name="Comma 7 2 2 3 3 6" xfId="43503"/>
    <cellStyle name="Comma 7 2 2 3 4" xfId="31795"/>
    <cellStyle name="Comma 7 2 2 3 4 2" xfId="31796"/>
    <cellStyle name="Comma 7 2 2 3 5" xfId="31797"/>
    <cellStyle name="Comma 7 2 2 3 6" xfId="31798"/>
    <cellStyle name="Comma 7 2 2 3 7" xfId="31799"/>
    <cellStyle name="Comma 7 2 2 3 8" xfId="43504"/>
    <cellStyle name="Comma 7 2 2 4" xfId="31800"/>
    <cellStyle name="Comma 7 2 2 4 2" xfId="31801"/>
    <cellStyle name="Comma 7 2 2 4 2 2" xfId="31802"/>
    <cellStyle name="Comma 7 2 2 4 2 2 2" xfId="31803"/>
    <cellStyle name="Comma 7 2 2 4 2 3" xfId="31804"/>
    <cellStyle name="Comma 7 2 2 4 2 4" xfId="31805"/>
    <cellStyle name="Comma 7 2 2 4 2 5" xfId="31806"/>
    <cellStyle name="Comma 7 2 2 4 2 6" xfId="43505"/>
    <cellStyle name="Comma 7 2 2 4 3" xfId="31807"/>
    <cellStyle name="Comma 7 2 2 4 3 2" xfId="31808"/>
    <cellStyle name="Comma 7 2 2 4 4" xfId="31809"/>
    <cellStyle name="Comma 7 2 2 4 5" xfId="31810"/>
    <cellStyle name="Comma 7 2 2 4 6" xfId="31811"/>
    <cellStyle name="Comma 7 2 2 4 7" xfId="43506"/>
    <cellStyle name="Comma 7 2 2 5" xfId="31812"/>
    <cellStyle name="Comma 7 2 2 5 2" xfId="31813"/>
    <cellStyle name="Comma 7 2 2 5 2 2" xfId="31814"/>
    <cellStyle name="Comma 7 2 2 5 3" xfId="31815"/>
    <cellStyle name="Comma 7 2 2 5 4" xfId="31816"/>
    <cellStyle name="Comma 7 2 2 5 5" xfId="31817"/>
    <cellStyle name="Comma 7 2 2 5 6" xfId="43507"/>
    <cellStyle name="Comma 7 2 2 6" xfId="31818"/>
    <cellStyle name="Comma 7 2 2 6 2" xfId="31819"/>
    <cellStyle name="Comma 7 2 2 7" xfId="31820"/>
    <cellStyle name="Comma 7 2 2 7 2" xfId="31821"/>
    <cellStyle name="Comma 7 2 2 8" xfId="31822"/>
    <cellStyle name="Comma 7 2 2 9" xfId="31823"/>
    <cellStyle name="Comma 7 2 3" xfId="31824"/>
    <cellStyle name="Comma 7 2 3 10" xfId="31825"/>
    <cellStyle name="Comma 7 2 3 2" xfId="31826"/>
    <cellStyle name="Comma 7 2 3 2 2" xfId="31827"/>
    <cellStyle name="Comma 7 2 3 2 2 2" xfId="31828"/>
    <cellStyle name="Comma 7 2 3 2 2 2 2" xfId="31829"/>
    <cellStyle name="Comma 7 2 3 2 2 2 2 2" xfId="31830"/>
    <cellStyle name="Comma 7 2 3 2 2 2 3" xfId="31831"/>
    <cellStyle name="Comma 7 2 3 2 2 2 4" xfId="31832"/>
    <cellStyle name="Comma 7 2 3 2 2 2 5" xfId="31833"/>
    <cellStyle name="Comma 7 2 3 2 2 2 6" xfId="43508"/>
    <cellStyle name="Comma 7 2 3 2 2 3" xfId="31834"/>
    <cellStyle name="Comma 7 2 3 2 2 3 2" xfId="31835"/>
    <cellStyle name="Comma 7 2 3 2 2 4" xfId="31836"/>
    <cellStyle name="Comma 7 2 3 2 2 5" xfId="31837"/>
    <cellStyle name="Comma 7 2 3 2 2 6" xfId="31838"/>
    <cellStyle name="Comma 7 2 3 2 2 7" xfId="43509"/>
    <cellStyle name="Comma 7 2 3 2 3" xfId="31839"/>
    <cellStyle name="Comma 7 2 3 2 3 2" xfId="31840"/>
    <cellStyle name="Comma 7 2 3 2 3 2 2" xfId="31841"/>
    <cellStyle name="Comma 7 2 3 2 3 3" xfId="31842"/>
    <cellStyle name="Comma 7 2 3 2 3 4" xfId="31843"/>
    <cellStyle name="Comma 7 2 3 2 3 5" xfId="31844"/>
    <cellStyle name="Comma 7 2 3 2 3 6" xfId="43510"/>
    <cellStyle name="Comma 7 2 3 2 4" xfId="31845"/>
    <cellStyle name="Comma 7 2 3 2 4 2" xfId="31846"/>
    <cellStyle name="Comma 7 2 3 2 5" xfId="31847"/>
    <cellStyle name="Comma 7 2 3 2 6" xfId="31848"/>
    <cellStyle name="Comma 7 2 3 2 7" xfId="31849"/>
    <cellStyle name="Comma 7 2 3 2 8" xfId="43511"/>
    <cellStyle name="Comma 7 2 3 3" xfId="31850"/>
    <cellStyle name="Comma 7 2 3 3 2" xfId="31851"/>
    <cellStyle name="Comma 7 2 3 3 2 2" xfId="31852"/>
    <cellStyle name="Comma 7 2 3 3 2 2 2" xfId="31853"/>
    <cellStyle name="Comma 7 2 3 3 2 3" xfId="31854"/>
    <cellStyle name="Comma 7 2 3 3 2 4" xfId="31855"/>
    <cellStyle name="Comma 7 2 3 3 2 5" xfId="31856"/>
    <cellStyle name="Comma 7 2 3 3 2 6" xfId="43512"/>
    <cellStyle name="Comma 7 2 3 3 3" xfId="31857"/>
    <cellStyle name="Comma 7 2 3 3 3 2" xfId="31858"/>
    <cellStyle name="Comma 7 2 3 3 4" xfId="31859"/>
    <cellStyle name="Comma 7 2 3 3 5" xfId="31860"/>
    <cellStyle name="Comma 7 2 3 3 6" xfId="31861"/>
    <cellStyle name="Comma 7 2 3 3 7" xfId="43513"/>
    <cellStyle name="Comma 7 2 3 4" xfId="31862"/>
    <cellStyle name="Comma 7 2 3 4 2" xfId="31863"/>
    <cellStyle name="Comma 7 2 3 4 2 2" xfId="31864"/>
    <cellStyle name="Comma 7 2 3 4 3" xfId="31865"/>
    <cellStyle name="Comma 7 2 3 4 4" xfId="31866"/>
    <cellStyle name="Comma 7 2 3 4 5" xfId="31867"/>
    <cellStyle name="Comma 7 2 3 4 6" xfId="43514"/>
    <cellStyle name="Comma 7 2 3 5" xfId="31868"/>
    <cellStyle name="Comma 7 2 3 5 2" xfId="31869"/>
    <cellStyle name="Comma 7 2 3 6" xfId="31870"/>
    <cellStyle name="Comma 7 2 3 6 2" xfId="31871"/>
    <cellStyle name="Comma 7 2 3 7" xfId="31872"/>
    <cellStyle name="Comma 7 2 3 8" xfId="31873"/>
    <cellStyle name="Comma 7 2 3 9" xfId="31874"/>
    <cellStyle name="Comma 7 2 4" xfId="31875"/>
    <cellStyle name="Comma 7 2 4 2" xfId="31876"/>
    <cellStyle name="Comma 7 2 4 2 2" xfId="31877"/>
    <cellStyle name="Comma 7 2 4 2 2 2" xfId="31878"/>
    <cellStyle name="Comma 7 2 4 2 2 2 2" xfId="31879"/>
    <cellStyle name="Comma 7 2 4 2 2 3" xfId="31880"/>
    <cellStyle name="Comma 7 2 4 2 2 4" xfId="31881"/>
    <cellStyle name="Comma 7 2 4 2 2 5" xfId="31882"/>
    <cellStyle name="Comma 7 2 4 2 2 6" xfId="43515"/>
    <cellStyle name="Comma 7 2 4 2 3" xfId="31883"/>
    <cellStyle name="Comma 7 2 4 2 3 2" xfId="31884"/>
    <cellStyle name="Comma 7 2 4 2 4" xfId="31885"/>
    <cellStyle name="Comma 7 2 4 2 5" xfId="31886"/>
    <cellStyle name="Comma 7 2 4 2 6" xfId="31887"/>
    <cellStyle name="Comma 7 2 4 2 7" xfId="43516"/>
    <cellStyle name="Comma 7 2 4 3" xfId="31888"/>
    <cellStyle name="Comma 7 2 4 3 2" xfId="31889"/>
    <cellStyle name="Comma 7 2 4 3 2 2" xfId="31890"/>
    <cellStyle name="Comma 7 2 4 3 3" xfId="31891"/>
    <cellStyle name="Comma 7 2 4 3 4" xfId="31892"/>
    <cellStyle name="Comma 7 2 4 3 5" xfId="31893"/>
    <cellStyle name="Comma 7 2 4 3 6" xfId="43517"/>
    <cellStyle name="Comma 7 2 4 4" xfId="31894"/>
    <cellStyle name="Comma 7 2 4 4 2" xfId="31895"/>
    <cellStyle name="Comma 7 2 4 5" xfId="31896"/>
    <cellStyle name="Comma 7 2 4 6" xfId="31897"/>
    <cellStyle name="Comma 7 2 4 7" xfId="31898"/>
    <cellStyle name="Comma 7 2 4 8" xfId="43518"/>
    <cellStyle name="Comma 7 2 5" xfId="31899"/>
    <cellStyle name="Comma 7 2 5 2" xfId="31900"/>
    <cellStyle name="Comma 7 2 5 2 2" xfId="31901"/>
    <cellStyle name="Comma 7 2 5 2 2 2" xfId="31902"/>
    <cellStyle name="Comma 7 2 5 2 3" xfId="31903"/>
    <cellStyle name="Comma 7 2 5 2 4" xfId="31904"/>
    <cellStyle name="Comma 7 2 5 2 5" xfId="31905"/>
    <cellStyle name="Comma 7 2 5 2 6" xfId="43519"/>
    <cellStyle name="Comma 7 2 5 3" xfId="31906"/>
    <cellStyle name="Comma 7 2 5 3 2" xfId="31907"/>
    <cellStyle name="Comma 7 2 5 4" xfId="31908"/>
    <cellStyle name="Comma 7 2 5 5" xfId="31909"/>
    <cellStyle name="Comma 7 2 5 6" xfId="31910"/>
    <cellStyle name="Comma 7 2 5 7" xfId="43520"/>
    <cellStyle name="Comma 7 2 6" xfId="31911"/>
    <cellStyle name="Comma 7 2 6 2" xfId="31912"/>
    <cellStyle name="Comma 7 2 6 2 2" xfId="31913"/>
    <cellStyle name="Comma 7 2 6 3" xfId="31914"/>
    <cellStyle name="Comma 7 2 6 4" xfId="31915"/>
    <cellStyle name="Comma 7 2 6 5" xfId="31916"/>
    <cellStyle name="Comma 7 2 6 6" xfId="43521"/>
    <cellStyle name="Comma 7 2 7" xfId="31917"/>
    <cellStyle name="Comma 7 2 7 2" xfId="31918"/>
    <cellStyle name="Comma 7 2 8" xfId="31919"/>
    <cellStyle name="Comma 7 2 8 2" xfId="31920"/>
    <cellStyle name="Comma 7 2 9" xfId="31921"/>
    <cellStyle name="Comma 7 3" xfId="31922"/>
    <cellStyle name="Comma 7 3 10" xfId="31923"/>
    <cellStyle name="Comma 7 3 11" xfId="31924"/>
    <cellStyle name="Comma 7 3 12" xfId="31925"/>
    <cellStyle name="Comma 7 3 2" xfId="31926"/>
    <cellStyle name="Comma 7 3 2 10" xfId="31927"/>
    <cellStyle name="Comma 7 3 2 11" xfId="31928"/>
    <cellStyle name="Comma 7 3 2 2" xfId="31929"/>
    <cellStyle name="Comma 7 3 2 2 10" xfId="31930"/>
    <cellStyle name="Comma 7 3 2 2 2" xfId="31931"/>
    <cellStyle name="Comma 7 3 2 2 2 2" xfId="31932"/>
    <cellStyle name="Comma 7 3 2 2 2 2 2" xfId="31933"/>
    <cellStyle name="Comma 7 3 2 2 2 2 2 2" xfId="31934"/>
    <cellStyle name="Comma 7 3 2 2 2 2 2 2 2" xfId="31935"/>
    <cellStyle name="Comma 7 3 2 2 2 2 2 3" xfId="31936"/>
    <cellStyle name="Comma 7 3 2 2 2 2 2 4" xfId="31937"/>
    <cellStyle name="Comma 7 3 2 2 2 2 2 5" xfId="31938"/>
    <cellStyle name="Comma 7 3 2 2 2 2 2 6" xfId="43522"/>
    <cellStyle name="Comma 7 3 2 2 2 2 3" xfId="31939"/>
    <cellStyle name="Comma 7 3 2 2 2 2 3 2" xfId="31940"/>
    <cellStyle name="Comma 7 3 2 2 2 2 4" xfId="31941"/>
    <cellStyle name="Comma 7 3 2 2 2 2 5" xfId="31942"/>
    <cellStyle name="Comma 7 3 2 2 2 2 6" xfId="31943"/>
    <cellStyle name="Comma 7 3 2 2 2 2 7" xfId="43523"/>
    <cellStyle name="Comma 7 3 2 2 2 3" xfId="31944"/>
    <cellStyle name="Comma 7 3 2 2 2 3 2" xfId="31945"/>
    <cellStyle name="Comma 7 3 2 2 2 3 2 2" xfId="31946"/>
    <cellStyle name="Comma 7 3 2 2 2 3 3" xfId="31947"/>
    <cellStyle name="Comma 7 3 2 2 2 3 4" xfId="31948"/>
    <cellStyle name="Comma 7 3 2 2 2 3 5" xfId="31949"/>
    <cellStyle name="Comma 7 3 2 2 2 3 6" xfId="43524"/>
    <cellStyle name="Comma 7 3 2 2 2 4" xfId="31950"/>
    <cellStyle name="Comma 7 3 2 2 2 4 2" xfId="31951"/>
    <cellStyle name="Comma 7 3 2 2 2 5" xfId="31952"/>
    <cellStyle name="Comma 7 3 2 2 2 6" xfId="31953"/>
    <cellStyle name="Comma 7 3 2 2 2 7" xfId="31954"/>
    <cellStyle name="Comma 7 3 2 2 2 8" xfId="43525"/>
    <cellStyle name="Comma 7 3 2 2 3" xfId="31955"/>
    <cellStyle name="Comma 7 3 2 2 3 2" xfId="31956"/>
    <cellStyle name="Comma 7 3 2 2 3 2 2" xfId="31957"/>
    <cellStyle name="Comma 7 3 2 2 3 2 2 2" xfId="31958"/>
    <cellStyle name="Comma 7 3 2 2 3 2 3" xfId="31959"/>
    <cellStyle name="Comma 7 3 2 2 3 2 4" xfId="31960"/>
    <cellStyle name="Comma 7 3 2 2 3 2 5" xfId="31961"/>
    <cellStyle name="Comma 7 3 2 2 3 2 6" xfId="43526"/>
    <cellStyle name="Comma 7 3 2 2 3 3" xfId="31962"/>
    <cellStyle name="Comma 7 3 2 2 3 3 2" xfId="31963"/>
    <cellStyle name="Comma 7 3 2 2 3 4" xfId="31964"/>
    <cellStyle name="Comma 7 3 2 2 3 5" xfId="31965"/>
    <cellStyle name="Comma 7 3 2 2 3 6" xfId="31966"/>
    <cellStyle name="Comma 7 3 2 2 3 7" xfId="43527"/>
    <cellStyle name="Comma 7 3 2 2 4" xfId="31967"/>
    <cellStyle name="Comma 7 3 2 2 4 2" xfId="31968"/>
    <cellStyle name="Comma 7 3 2 2 4 2 2" xfId="31969"/>
    <cellStyle name="Comma 7 3 2 2 4 3" xfId="31970"/>
    <cellStyle name="Comma 7 3 2 2 4 4" xfId="31971"/>
    <cellStyle name="Comma 7 3 2 2 4 5" xfId="31972"/>
    <cellStyle name="Comma 7 3 2 2 4 6" xfId="43528"/>
    <cellStyle name="Comma 7 3 2 2 5" xfId="31973"/>
    <cellStyle name="Comma 7 3 2 2 5 2" xfId="31974"/>
    <cellStyle name="Comma 7 3 2 2 6" xfId="31975"/>
    <cellStyle name="Comma 7 3 2 2 6 2" xfId="31976"/>
    <cellStyle name="Comma 7 3 2 2 7" xfId="31977"/>
    <cellStyle name="Comma 7 3 2 2 8" xfId="31978"/>
    <cellStyle name="Comma 7 3 2 2 9" xfId="31979"/>
    <cellStyle name="Comma 7 3 2 3" xfId="31980"/>
    <cellStyle name="Comma 7 3 2 3 2" xfId="31981"/>
    <cellStyle name="Comma 7 3 2 3 2 2" xfId="31982"/>
    <cellStyle name="Comma 7 3 2 3 2 2 2" xfId="31983"/>
    <cellStyle name="Comma 7 3 2 3 2 2 2 2" xfId="31984"/>
    <cellStyle name="Comma 7 3 2 3 2 2 3" xfId="31985"/>
    <cellStyle name="Comma 7 3 2 3 2 2 4" xfId="31986"/>
    <cellStyle name="Comma 7 3 2 3 2 2 5" xfId="31987"/>
    <cellStyle name="Comma 7 3 2 3 2 2 6" xfId="43529"/>
    <cellStyle name="Comma 7 3 2 3 2 3" xfId="31988"/>
    <cellStyle name="Comma 7 3 2 3 2 3 2" xfId="31989"/>
    <cellStyle name="Comma 7 3 2 3 2 4" xfId="31990"/>
    <cellStyle name="Comma 7 3 2 3 2 5" xfId="31991"/>
    <cellStyle name="Comma 7 3 2 3 2 6" xfId="31992"/>
    <cellStyle name="Comma 7 3 2 3 2 7" xfId="43530"/>
    <cellStyle name="Comma 7 3 2 3 3" xfId="31993"/>
    <cellStyle name="Comma 7 3 2 3 3 2" xfId="31994"/>
    <cellStyle name="Comma 7 3 2 3 3 2 2" xfId="31995"/>
    <cellStyle name="Comma 7 3 2 3 3 3" xfId="31996"/>
    <cellStyle name="Comma 7 3 2 3 3 4" xfId="31997"/>
    <cellStyle name="Comma 7 3 2 3 3 5" xfId="31998"/>
    <cellStyle name="Comma 7 3 2 3 3 6" xfId="43531"/>
    <cellStyle name="Comma 7 3 2 3 4" xfId="31999"/>
    <cellStyle name="Comma 7 3 2 3 4 2" xfId="32000"/>
    <cellStyle name="Comma 7 3 2 3 5" xfId="32001"/>
    <cellStyle name="Comma 7 3 2 3 6" xfId="32002"/>
    <cellStyle name="Comma 7 3 2 3 7" xfId="32003"/>
    <cellStyle name="Comma 7 3 2 3 8" xfId="43532"/>
    <cellStyle name="Comma 7 3 2 4" xfId="32004"/>
    <cellStyle name="Comma 7 3 2 4 2" xfId="32005"/>
    <cellStyle name="Comma 7 3 2 4 2 2" xfId="32006"/>
    <cellStyle name="Comma 7 3 2 4 2 2 2" xfId="32007"/>
    <cellStyle name="Comma 7 3 2 4 2 3" xfId="32008"/>
    <cellStyle name="Comma 7 3 2 4 2 4" xfId="32009"/>
    <cellStyle name="Comma 7 3 2 4 2 5" xfId="32010"/>
    <cellStyle name="Comma 7 3 2 4 2 6" xfId="43533"/>
    <cellStyle name="Comma 7 3 2 4 3" xfId="32011"/>
    <cellStyle name="Comma 7 3 2 4 3 2" xfId="32012"/>
    <cellStyle name="Comma 7 3 2 4 4" xfId="32013"/>
    <cellStyle name="Comma 7 3 2 4 5" xfId="32014"/>
    <cellStyle name="Comma 7 3 2 4 6" xfId="32015"/>
    <cellStyle name="Comma 7 3 2 4 7" xfId="43534"/>
    <cellStyle name="Comma 7 3 2 5" xfId="32016"/>
    <cellStyle name="Comma 7 3 2 5 2" xfId="32017"/>
    <cellStyle name="Comma 7 3 2 5 2 2" xfId="32018"/>
    <cellStyle name="Comma 7 3 2 5 3" xfId="32019"/>
    <cellStyle name="Comma 7 3 2 5 4" xfId="32020"/>
    <cellStyle name="Comma 7 3 2 5 5" xfId="32021"/>
    <cellStyle name="Comma 7 3 2 5 6" xfId="43535"/>
    <cellStyle name="Comma 7 3 2 6" xfId="32022"/>
    <cellStyle name="Comma 7 3 2 6 2" xfId="32023"/>
    <cellStyle name="Comma 7 3 2 7" xfId="32024"/>
    <cellStyle name="Comma 7 3 2 7 2" xfId="32025"/>
    <cellStyle name="Comma 7 3 2 8" xfId="32026"/>
    <cellStyle name="Comma 7 3 2 9" xfId="32027"/>
    <cellStyle name="Comma 7 3 3" xfId="32028"/>
    <cellStyle name="Comma 7 3 3 10" xfId="32029"/>
    <cellStyle name="Comma 7 3 3 2" xfId="32030"/>
    <cellStyle name="Comma 7 3 3 2 2" xfId="32031"/>
    <cellStyle name="Comma 7 3 3 2 2 2" xfId="32032"/>
    <cellStyle name="Comma 7 3 3 2 2 2 2" xfId="32033"/>
    <cellStyle name="Comma 7 3 3 2 2 2 2 2" xfId="32034"/>
    <cellStyle name="Comma 7 3 3 2 2 2 3" xfId="32035"/>
    <cellStyle name="Comma 7 3 3 2 2 2 4" xfId="32036"/>
    <cellStyle name="Comma 7 3 3 2 2 2 5" xfId="32037"/>
    <cellStyle name="Comma 7 3 3 2 2 2 6" xfId="43536"/>
    <cellStyle name="Comma 7 3 3 2 2 3" xfId="32038"/>
    <cellStyle name="Comma 7 3 3 2 2 3 2" xfId="32039"/>
    <cellStyle name="Comma 7 3 3 2 2 4" xfId="32040"/>
    <cellStyle name="Comma 7 3 3 2 2 5" xfId="32041"/>
    <cellStyle name="Comma 7 3 3 2 2 6" xfId="32042"/>
    <cellStyle name="Comma 7 3 3 2 2 7" xfId="43537"/>
    <cellStyle name="Comma 7 3 3 2 3" xfId="32043"/>
    <cellStyle name="Comma 7 3 3 2 3 2" xfId="32044"/>
    <cellStyle name="Comma 7 3 3 2 3 2 2" xfId="32045"/>
    <cellStyle name="Comma 7 3 3 2 3 3" xfId="32046"/>
    <cellStyle name="Comma 7 3 3 2 3 4" xfId="32047"/>
    <cellStyle name="Comma 7 3 3 2 3 5" xfId="32048"/>
    <cellStyle name="Comma 7 3 3 2 3 6" xfId="43538"/>
    <cellStyle name="Comma 7 3 3 2 4" xfId="32049"/>
    <cellStyle name="Comma 7 3 3 2 4 2" xfId="32050"/>
    <cellStyle name="Comma 7 3 3 2 5" xfId="32051"/>
    <cellStyle name="Comma 7 3 3 2 6" xfId="32052"/>
    <cellStyle name="Comma 7 3 3 2 7" xfId="32053"/>
    <cellStyle name="Comma 7 3 3 2 8" xfId="43539"/>
    <cellStyle name="Comma 7 3 3 3" xfId="32054"/>
    <cellStyle name="Comma 7 3 3 3 2" xfId="32055"/>
    <cellStyle name="Comma 7 3 3 3 2 2" xfId="32056"/>
    <cellStyle name="Comma 7 3 3 3 2 2 2" xfId="32057"/>
    <cellStyle name="Comma 7 3 3 3 2 3" xfId="32058"/>
    <cellStyle name="Comma 7 3 3 3 2 4" xfId="32059"/>
    <cellStyle name="Comma 7 3 3 3 2 5" xfId="32060"/>
    <cellStyle name="Comma 7 3 3 3 2 6" xfId="43540"/>
    <cellStyle name="Comma 7 3 3 3 3" xfId="32061"/>
    <cellStyle name="Comma 7 3 3 3 3 2" xfId="32062"/>
    <cellStyle name="Comma 7 3 3 3 4" xfId="32063"/>
    <cellStyle name="Comma 7 3 3 3 5" xfId="32064"/>
    <cellStyle name="Comma 7 3 3 3 6" xfId="32065"/>
    <cellStyle name="Comma 7 3 3 3 7" xfId="43541"/>
    <cellStyle name="Comma 7 3 3 4" xfId="32066"/>
    <cellStyle name="Comma 7 3 3 4 2" xfId="32067"/>
    <cellStyle name="Comma 7 3 3 4 2 2" xfId="32068"/>
    <cellStyle name="Comma 7 3 3 4 3" xfId="32069"/>
    <cellStyle name="Comma 7 3 3 4 4" xfId="32070"/>
    <cellStyle name="Comma 7 3 3 4 5" xfId="32071"/>
    <cellStyle name="Comma 7 3 3 4 6" xfId="43542"/>
    <cellStyle name="Comma 7 3 3 5" xfId="32072"/>
    <cellStyle name="Comma 7 3 3 5 2" xfId="32073"/>
    <cellStyle name="Comma 7 3 3 6" xfId="32074"/>
    <cellStyle name="Comma 7 3 3 6 2" xfId="32075"/>
    <cellStyle name="Comma 7 3 3 7" xfId="32076"/>
    <cellStyle name="Comma 7 3 3 8" xfId="32077"/>
    <cellStyle name="Comma 7 3 3 9" xfId="32078"/>
    <cellStyle name="Comma 7 3 4" xfId="32079"/>
    <cellStyle name="Comma 7 3 4 2" xfId="32080"/>
    <cellStyle name="Comma 7 3 4 2 2" xfId="32081"/>
    <cellStyle name="Comma 7 3 4 2 2 2" xfId="32082"/>
    <cellStyle name="Comma 7 3 4 2 2 2 2" xfId="32083"/>
    <cellStyle name="Comma 7 3 4 2 2 3" xfId="32084"/>
    <cellStyle name="Comma 7 3 4 2 2 4" xfId="32085"/>
    <cellStyle name="Comma 7 3 4 2 2 5" xfId="32086"/>
    <cellStyle name="Comma 7 3 4 2 2 6" xfId="43543"/>
    <cellStyle name="Comma 7 3 4 2 3" xfId="32087"/>
    <cellStyle name="Comma 7 3 4 2 3 2" xfId="32088"/>
    <cellStyle name="Comma 7 3 4 2 4" xfId="32089"/>
    <cellStyle name="Comma 7 3 4 2 5" xfId="32090"/>
    <cellStyle name="Comma 7 3 4 2 6" xfId="32091"/>
    <cellStyle name="Comma 7 3 4 2 7" xfId="43544"/>
    <cellStyle name="Comma 7 3 4 3" xfId="32092"/>
    <cellStyle name="Comma 7 3 4 3 2" xfId="32093"/>
    <cellStyle name="Comma 7 3 4 3 2 2" xfId="32094"/>
    <cellStyle name="Comma 7 3 4 3 3" xfId="32095"/>
    <cellStyle name="Comma 7 3 4 3 4" xfId="32096"/>
    <cellStyle name="Comma 7 3 4 3 5" xfId="32097"/>
    <cellStyle name="Comma 7 3 4 3 6" xfId="43545"/>
    <cellStyle name="Comma 7 3 4 4" xfId="32098"/>
    <cellStyle name="Comma 7 3 4 4 2" xfId="32099"/>
    <cellStyle name="Comma 7 3 4 5" xfId="32100"/>
    <cellStyle name="Comma 7 3 4 6" xfId="32101"/>
    <cellStyle name="Comma 7 3 4 7" xfId="32102"/>
    <cellStyle name="Comma 7 3 4 8" xfId="43546"/>
    <cellStyle name="Comma 7 3 5" xfId="32103"/>
    <cellStyle name="Comma 7 3 5 2" xfId="32104"/>
    <cellStyle name="Comma 7 3 5 2 2" xfId="32105"/>
    <cellStyle name="Comma 7 3 5 2 2 2" xfId="32106"/>
    <cellStyle name="Comma 7 3 5 2 3" xfId="32107"/>
    <cellStyle name="Comma 7 3 5 2 4" xfId="32108"/>
    <cellStyle name="Comma 7 3 5 2 5" xfId="32109"/>
    <cellStyle name="Comma 7 3 5 2 6" xfId="43547"/>
    <cellStyle name="Comma 7 3 5 3" xfId="32110"/>
    <cellStyle name="Comma 7 3 5 3 2" xfId="32111"/>
    <cellStyle name="Comma 7 3 5 4" xfId="32112"/>
    <cellStyle name="Comma 7 3 5 5" xfId="32113"/>
    <cellStyle name="Comma 7 3 5 6" xfId="32114"/>
    <cellStyle name="Comma 7 3 5 7" xfId="43548"/>
    <cellStyle name="Comma 7 3 6" xfId="32115"/>
    <cellStyle name="Comma 7 3 6 2" xfId="32116"/>
    <cellStyle name="Comma 7 3 6 2 2" xfId="32117"/>
    <cellStyle name="Comma 7 3 6 3" xfId="32118"/>
    <cellStyle name="Comma 7 3 6 4" xfId="32119"/>
    <cellStyle name="Comma 7 3 6 5" xfId="32120"/>
    <cellStyle name="Comma 7 3 6 6" xfId="43549"/>
    <cellStyle name="Comma 7 3 7" xfId="32121"/>
    <cellStyle name="Comma 7 3 7 2" xfId="32122"/>
    <cellStyle name="Comma 7 3 8" xfId="32123"/>
    <cellStyle name="Comma 7 3 8 2" xfId="32124"/>
    <cellStyle name="Comma 7 3 9" xfId="32125"/>
    <cellStyle name="Comma 7 4" xfId="32126"/>
    <cellStyle name="Comma 7 4 10" xfId="32127"/>
    <cellStyle name="Comma 7 4 11" xfId="32128"/>
    <cellStyle name="Comma 7 4 2" xfId="32129"/>
    <cellStyle name="Comma 7 4 2 10" xfId="32130"/>
    <cellStyle name="Comma 7 4 2 2" xfId="32131"/>
    <cellStyle name="Comma 7 4 2 2 2" xfId="32132"/>
    <cellStyle name="Comma 7 4 2 2 2 2" xfId="32133"/>
    <cellStyle name="Comma 7 4 2 2 2 2 2" xfId="32134"/>
    <cellStyle name="Comma 7 4 2 2 2 2 2 2" xfId="32135"/>
    <cellStyle name="Comma 7 4 2 2 2 2 3" xfId="32136"/>
    <cellStyle name="Comma 7 4 2 2 2 2 4" xfId="32137"/>
    <cellStyle name="Comma 7 4 2 2 2 2 5" xfId="32138"/>
    <cellStyle name="Comma 7 4 2 2 2 2 6" xfId="43550"/>
    <cellStyle name="Comma 7 4 2 2 2 3" xfId="32139"/>
    <cellStyle name="Comma 7 4 2 2 2 3 2" xfId="32140"/>
    <cellStyle name="Comma 7 4 2 2 2 4" xfId="32141"/>
    <cellStyle name="Comma 7 4 2 2 2 5" xfId="32142"/>
    <cellStyle name="Comma 7 4 2 2 2 6" xfId="32143"/>
    <cellStyle name="Comma 7 4 2 2 2 7" xfId="43551"/>
    <cellStyle name="Comma 7 4 2 2 3" xfId="32144"/>
    <cellStyle name="Comma 7 4 2 2 3 2" xfId="32145"/>
    <cellStyle name="Comma 7 4 2 2 3 2 2" xfId="32146"/>
    <cellStyle name="Comma 7 4 2 2 3 3" xfId="32147"/>
    <cellStyle name="Comma 7 4 2 2 3 4" xfId="32148"/>
    <cellStyle name="Comma 7 4 2 2 3 5" xfId="32149"/>
    <cellStyle name="Comma 7 4 2 2 3 6" xfId="43552"/>
    <cellStyle name="Comma 7 4 2 2 4" xfId="32150"/>
    <cellStyle name="Comma 7 4 2 2 4 2" xfId="32151"/>
    <cellStyle name="Comma 7 4 2 2 5" xfId="32152"/>
    <cellStyle name="Comma 7 4 2 2 6" xfId="32153"/>
    <cellStyle name="Comma 7 4 2 2 7" xfId="32154"/>
    <cellStyle name="Comma 7 4 2 2 8" xfId="43553"/>
    <cellStyle name="Comma 7 4 2 3" xfId="32155"/>
    <cellStyle name="Comma 7 4 2 3 2" xfId="32156"/>
    <cellStyle name="Comma 7 4 2 3 2 2" xfId="32157"/>
    <cellStyle name="Comma 7 4 2 3 2 2 2" xfId="32158"/>
    <cellStyle name="Comma 7 4 2 3 2 3" xfId="32159"/>
    <cellStyle name="Comma 7 4 2 3 2 4" xfId="32160"/>
    <cellStyle name="Comma 7 4 2 3 2 5" xfId="32161"/>
    <cellStyle name="Comma 7 4 2 3 2 6" xfId="43554"/>
    <cellStyle name="Comma 7 4 2 3 3" xfId="32162"/>
    <cellStyle name="Comma 7 4 2 3 3 2" xfId="32163"/>
    <cellStyle name="Comma 7 4 2 3 4" xfId="32164"/>
    <cellStyle name="Comma 7 4 2 3 5" xfId="32165"/>
    <cellStyle name="Comma 7 4 2 3 6" xfId="32166"/>
    <cellStyle name="Comma 7 4 2 3 7" xfId="43555"/>
    <cellStyle name="Comma 7 4 2 4" xfId="32167"/>
    <cellStyle name="Comma 7 4 2 4 2" xfId="32168"/>
    <cellStyle name="Comma 7 4 2 4 2 2" xfId="32169"/>
    <cellStyle name="Comma 7 4 2 4 3" xfId="32170"/>
    <cellStyle name="Comma 7 4 2 4 4" xfId="32171"/>
    <cellStyle name="Comma 7 4 2 4 5" xfId="32172"/>
    <cellStyle name="Comma 7 4 2 4 6" xfId="43556"/>
    <cellStyle name="Comma 7 4 2 5" xfId="32173"/>
    <cellStyle name="Comma 7 4 2 5 2" xfId="32174"/>
    <cellStyle name="Comma 7 4 2 6" xfId="32175"/>
    <cellStyle name="Comma 7 4 2 6 2" xfId="32176"/>
    <cellStyle name="Comma 7 4 2 7" xfId="32177"/>
    <cellStyle name="Comma 7 4 2 8" xfId="32178"/>
    <cellStyle name="Comma 7 4 2 9" xfId="32179"/>
    <cellStyle name="Comma 7 4 3" xfId="32180"/>
    <cellStyle name="Comma 7 4 3 2" xfId="32181"/>
    <cellStyle name="Comma 7 4 3 2 2" xfId="32182"/>
    <cellStyle name="Comma 7 4 3 2 2 2" xfId="32183"/>
    <cellStyle name="Comma 7 4 3 2 2 2 2" xfId="32184"/>
    <cellStyle name="Comma 7 4 3 2 2 3" xfId="32185"/>
    <cellStyle name="Comma 7 4 3 2 2 4" xfId="32186"/>
    <cellStyle name="Comma 7 4 3 2 2 5" xfId="32187"/>
    <cellStyle name="Comma 7 4 3 2 2 6" xfId="43557"/>
    <cellStyle name="Comma 7 4 3 2 3" xfId="32188"/>
    <cellStyle name="Comma 7 4 3 2 3 2" xfId="32189"/>
    <cellStyle name="Comma 7 4 3 2 4" xfId="32190"/>
    <cellStyle name="Comma 7 4 3 2 5" xfId="32191"/>
    <cellStyle name="Comma 7 4 3 2 6" xfId="32192"/>
    <cellStyle name="Comma 7 4 3 2 7" xfId="43558"/>
    <cellStyle name="Comma 7 4 3 3" xfId="32193"/>
    <cellStyle name="Comma 7 4 3 3 2" xfId="32194"/>
    <cellStyle name="Comma 7 4 3 3 2 2" xfId="32195"/>
    <cellStyle name="Comma 7 4 3 3 3" xfId="32196"/>
    <cellStyle name="Comma 7 4 3 3 4" xfId="32197"/>
    <cellStyle name="Comma 7 4 3 3 5" xfId="32198"/>
    <cellStyle name="Comma 7 4 3 3 6" xfId="43559"/>
    <cellStyle name="Comma 7 4 3 4" xfId="32199"/>
    <cellStyle name="Comma 7 4 3 4 2" xfId="32200"/>
    <cellStyle name="Comma 7 4 3 5" xfId="32201"/>
    <cellStyle name="Comma 7 4 3 5 2" xfId="32202"/>
    <cellStyle name="Comma 7 4 3 6" xfId="32203"/>
    <cellStyle name="Comma 7 4 3 7" xfId="32204"/>
    <cellStyle name="Comma 7 4 3 8" xfId="32205"/>
    <cellStyle name="Comma 7 4 3 9" xfId="32206"/>
    <cellStyle name="Comma 7 4 4" xfId="32207"/>
    <cellStyle name="Comma 7 4 4 2" xfId="32208"/>
    <cellStyle name="Comma 7 4 4 2 2" xfId="32209"/>
    <cellStyle name="Comma 7 4 4 2 2 2" xfId="32210"/>
    <cellStyle name="Comma 7 4 4 2 3" xfId="32211"/>
    <cellStyle name="Comma 7 4 4 2 4" xfId="32212"/>
    <cellStyle name="Comma 7 4 4 2 5" xfId="32213"/>
    <cellStyle name="Comma 7 4 4 2 6" xfId="43560"/>
    <cellStyle name="Comma 7 4 4 3" xfId="32214"/>
    <cellStyle name="Comma 7 4 4 3 2" xfId="32215"/>
    <cellStyle name="Comma 7 4 4 4" xfId="32216"/>
    <cellStyle name="Comma 7 4 4 5" xfId="32217"/>
    <cellStyle name="Comma 7 4 4 6" xfId="32218"/>
    <cellStyle name="Comma 7 4 4 7" xfId="43561"/>
    <cellStyle name="Comma 7 4 5" xfId="32219"/>
    <cellStyle name="Comma 7 4 5 2" xfId="32220"/>
    <cellStyle name="Comma 7 4 5 2 2" xfId="32221"/>
    <cellStyle name="Comma 7 4 5 3" xfId="32222"/>
    <cellStyle name="Comma 7 4 5 4" xfId="32223"/>
    <cellStyle name="Comma 7 4 5 5" xfId="32224"/>
    <cellStyle name="Comma 7 4 5 6" xfId="43562"/>
    <cellStyle name="Comma 7 4 6" xfId="32225"/>
    <cellStyle name="Comma 7 4 6 2" xfId="32226"/>
    <cellStyle name="Comma 7 4 7" xfId="32227"/>
    <cellStyle name="Comma 7 4 7 2" xfId="32228"/>
    <cellStyle name="Comma 7 4 8" xfId="32229"/>
    <cellStyle name="Comma 7 4 9" xfId="32230"/>
    <cellStyle name="Comma 7 5" xfId="32231"/>
    <cellStyle name="Comma 7 5 10" xfId="32232"/>
    <cellStyle name="Comma 7 5 11" xfId="32233"/>
    <cellStyle name="Comma 7 5 2" xfId="32234"/>
    <cellStyle name="Comma 7 5 2 10" xfId="32235"/>
    <cellStyle name="Comma 7 5 2 2" xfId="32236"/>
    <cellStyle name="Comma 7 5 2 2 2" xfId="32237"/>
    <cellStyle name="Comma 7 5 2 2 2 2" xfId="32238"/>
    <cellStyle name="Comma 7 5 2 2 2 2 2" xfId="32239"/>
    <cellStyle name="Comma 7 5 2 2 2 2 2 2" xfId="32240"/>
    <cellStyle name="Comma 7 5 2 2 2 2 3" xfId="32241"/>
    <cellStyle name="Comma 7 5 2 2 2 2 4" xfId="32242"/>
    <cellStyle name="Comma 7 5 2 2 2 2 5" xfId="32243"/>
    <cellStyle name="Comma 7 5 2 2 2 2 6" xfId="43563"/>
    <cellStyle name="Comma 7 5 2 2 2 3" xfId="32244"/>
    <cellStyle name="Comma 7 5 2 2 2 3 2" xfId="32245"/>
    <cellStyle name="Comma 7 5 2 2 2 4" xfId="32246"/>
    <cellStyle name="Comma 7 5 2 2 2 5" xfId="32247"/>
    <cellStyle name="Comma 7 5 2 2 2 6" xfId="32248"/>
    <cellStyle name="Comma 7 5 2 2 2 7" xfId="43564"/>
    <cellStyle name="Comma 7 5 2 2 3" xfId="32249"/>
    <cellStyle name="Comma 7 5 2 2 3 2" xfId="32250"/>
    <cellStyle name="Comma 7 5 2 2 3 2 2" xfId="32251"/>
    <cellStyle name="Comma 7 5 2 2 3 3" xfId="32252"/>
    <cellStyle name="Comma 7 5 2 2 3 4" xfId="32253"/>
    <cellStyle name="Comma 7 5 2 2 3 5" xfId="32254"/>
    <cellStyle name="Comma 7 5 2 2 3 6" xfId="43565"/>
    <cellStyle name="Comma 7 5 2 2 4" xfId="32255"/>
    <cellStyle name="Comma 7 5 2 2 4 2" xfId="32256"/>
    <cellStyle name="Comma 7 5 2 2 5" xfId="32257"/>
    <cellStyle name="Comma 7 5 2 2 6" xfId="32258"/>
    <cellStyle name="Comma 7 5 2 2 7" xfId="32259"/>
    <cellStyle name="Comma 7 5 2 2 8" xfId="43566"/>
    <cellStyle name="Comma 7 5 2 3" xfId="32260"/>
    <cellStyle name="Comma 7 5 2 3 2" xfId="32261"/>
    <cellStyle name="Comma 7 5 2 3 2 2" xfId="32262"/>
    <cellStyle name="Comma 7 5 2 3 2 2 2" xfId="32263"/>
    <cellStyle name="Comma 7 5 2 3 2 2 2 2" xfId="32264"/>
    <cellStyle name="Comma 7 5 2 3 2 2 3" xfId="32265"/>
    <cellStyle name="Comma 7 5 2 3 2 2 4" xfId="32266"/>
    <cellStyle name="Comma 7 5 2 3 2 2 5" xfId="32267"/>
    <cellStyle name="Comma 7 5 2 3 2 2 6" xfId="43567"/>
    <cellStyle name="Comma 7 5 2 3 2 3" xfId="32268"/>
    <cellStyle name="Comma 7 5 2 3 2 3 2" xfId="32269"/>
    <cellStyle name="Comma 7 5 2 3 2 3 3" xfId="32270"/>
    <cellStyle name="Comma 7 5 2 3 2 4" xfId="32271"/>
    <cellStyle name="Comma 7 5 2 3 2 5" xfId="32272"/>
    <cellStyle name="Comma 7 5 2 3 2 6" xfId="32273"/>
    <cellStyle name="Comma 7 5 2 3 2 7" xfId="43568"/>
    <cellStyle name="Comma 7 5 2 3 3" xfId="32274"/>
    <cellStyle name="Comma 7 5 2 3 3 2" xfId="32275"/>
    <cellStyle name="Comma 7 5 2 3 3 2 2" xfId="32276"/>
    <cellStyle name="Comma 7 5 2 3 3 3" xfId="32277"/>
    <cellStyle name="Comma 7 5 2 3 3 4" xfId="32278"/>
    <cellStyle name="Comma 7 5 2 3 3 5" xfId="32279"/>
    <cellStyle name="Comma 7 5 2 3 3 6" xfId="43569"/>
    <cellStyle name="Comma 7 5 2 3 4" xfId="32280"/>
    <cellStyle name="Comma 7 5 2 3 4 2" xfId="32281"/>
    <cellStyle name="Comma 7 5 2 3 4 3" xfId="32282"/>
    <cellStyle name="Comma 7 5 2 3 5" xfId="32283"/>
    <cellStyle name="Comma 7 5 2 3 6" xfId="32284"/>
    <cellStyle name="Comma 7 5 2 3 7" xfId="32285"/>
    <cellStyle name="Comma 7 5 2 3 8" xfId="43570"/>
    <cellStyle name="Comma 7 5 2 4" xfId="32286"/>
    <cellStyle name="Comma 7 5 2 4 2" xfId="32287"/>
    <cellStyle name="Comma 7 5 2 4 2 2" xfId="32288"/>
    <cellStyle name="Comma 7 5 2 4 2 2 2" xfId="32289"/>
    <cellStyle name="Comma 7 5 2 4 2 3" xfId="32290"/>
    <cellStyle name="Comma 7 5 2 4 2 4" xfId="32291"/>
    <cellStyle name="Comma 7 5 2 4 2 5" xfId="32292"/>
    <cellStyle name="Comma 7 5 2 4 2 6" xfId="43571"/>
    <cellStyle name="Comma 7 5 2 4 3" xfId="32293"/>
    <cellStyle name="Comma 7 5 2 4 3 2" xfId="32294"/>
    <cellStyle name="Comma 7 5 2 4 3 3" xfId="32295"/>
    <cellStyle name="Comma 7 5 2 4 4" xfId="32296"/>
    <cellStyle name="Comma 7 5 2 4 5" xfId="32297"/>
    <cellStyle name="Comma 7 5 2 4 6" xfId="32298"/>
    <cellStyle name="Comma 7 5 2 4 7" xfId="43572"/>
    <cellStyle name="Comma 7 5 2 5" xfId="32299"/>
    <cellStyle name="Comma 7 5 2 5 2" xfId="32300"/>
    <cellStyle name="Comma 7 5 2 5 3" xfId="32301"/>
    <cellStyle name="Comma 7 5 2 6" xfId="32302"/>
    <cellStyle name="Comma 7 5 2 6 2" xfId="32303"/>
    <cellStyle name="Comma 7 5 2 7" xfId="32304"/>
    <cellStyle name="Comma 7 5 2 8" xfId="32305"/>
    <cellStyle name="Comma 7 5 2 9" xfId="32306"/>
    <cellStyle name="Comma 7 5 3" xfId="32307"/>
    <cellStyle name="Comma 7 5 3 2" xfId="32308"/>
    <cellStyle name="Comma 7 5 3 2 2" xfId="32309"/>
    <cellStyle name="Comma 7 5 3 2 2 2" xfId="32310"/>
    <cellStyle name="Comma 7 5 3 2 2 2 2" xfId="32311"/>
    <cellStyle name="Comma 7 5 3 2 2 3" xfId="32312"/>
    <cellStyle name="Comma 7 5 3 2 2 4" xfId="32313"/>
    <cellStyle name="Comma 7 5 3 2 2 5" xfId="32314"/>
    <cellStyle name="Comma 7 5 3 2 2 6" xfId="43573"/>
    <cellStyle name="Comma 7 5 3 2 3" xfId="32315"/>
    <cellStyle name="Comma 7 5 3 2 3 2" xfId="32316"/>
    <cellStyle name="Comma 7 5 3 2 4" xfId="32317"/>
    <cellStyle name="Comma 7 5 3 2 5" xfId="32318"/>
    <cellStyle name="Comma 7 5 3 2 6" xfId="32319"/>
    <cellStyle name="Comma 7 5 3 2 7" xfId="43574"/>
    <cellStyle name="Comma 7 5 3 3" xfId="32320"/>
    <cellStyle name="Comma 7 5 3 3 2" xfId="32321"/>
    <cellStyle name="Comma 7 5 3 3 2 2" xfId="32322"/>
    <cellStyle name="Comma 7 5 3 3 3" xfId="32323"/>
    <cellStyle name="Comma 7 5 3 3 4" xfId="32324"/>
    <cellStyle name="Comma 7 5 3 3 5" xfId="32325"/>
    <cellStyle name="Comma 7 5 3 3 6" xfId="43575"/>
    <cellStyle name="Comma 7 5 3 4" xfId="32326"/>
    <cellStyle name="Comma 7 5 3 4 2" xfId="32327"/>
    <cellStyle name="Comma 7 5 3 5" xfId="32328"/>
    <cellStyle name="Comma 7 5 3 5 2" xfId="32329"/>
    <cellStyle name="Comma 7 5 3 6" xfId="32330"/>
    <cellStyle name="Comma 7 5 3 7" xfId="32331"/>
    <cellStyle name="Comma 7 5 3 8" xfId="32332"/>
    <cellStyle name="Comma 7 5 3 9" xfId="32333"/>
    <cellStyle name="Comma 7 5 4" xfId="32334"/>
    <cellStyle name="Comma 7 5 4 2" xfId="32335"/>
    <cellStyle name="Comma 7 5 4 2 2" xfId="32336"/>
    <cellStyle name="Comma 7 5 4 2 2 2" xfId="32337"/>
    <cellStyle name="Comma 7 5 4 2 2 2 2" xfId="32338"/>
    <cellStyle name="Comma 7 5 4 2 2 3" xfId="32339"/>
    <cellStyle name="Comma 7 5 4 2 2 4" xfId="32340"/>
    <cellStyle name="Comma 7 5 4 2 2 5" xfId="32341"/>
    <cellStyle name="Comma 7 5 4 2 2 6" xfId="43576"/>
    <cellStyle name="Comma 7 5 4 2 3" xfId="32342"/>
    <cellStyle name="Comma 7 5 4 2 3 2" xfId="32343"/>
    <cellStyle name="Comma 7 5 4 2 3 3" xfId="32344"/>
    <cellStyle name="Comma 7 5 4 2 4" xfId="32345"/>
    <cellStyle name="Comma 7 5 4 2 5" xfId="32346"/>
    <cellStyle name="Comma 7 5 4 2 6" xfId="32347"/>
    <cellStyle name="Comma 7 5 4 2 7" xfId="43577"/>
    <cellStyle name="Comma 7 5 4 3" xfId="32348"/>
    <cellStyle name="Comma 7 5 4 3 2" xfId="32349"/>
    <cellStyle name="Comma 7 5 4 3 2 2" xfId="32350"/>
    <cellStyle name="Comma 7 5 4 3 3" xfId="32351"/>
    <cellStyle name="Comma 7 5 4 3 4" xfId="32352"/>
    <cellStyle name="Comma 7 5 4 3 5" xfId="32353"/>
    <cellStyle name="Comma 7 5 4 3 6" xfId="43578"/>
    <cellStyle name="Comma 7 5 4 4" xfId="32354"/>
    <cellStyle name="Comma 7 5 4 4 2" xfId="32355"/>
    <cellStyle name="Comma 7 5 4 4 3" xfId="32356"/>
    <cellStyle name="Comma 7 5 4 5" xfId="32357"/>
    <cellStyle name="Comma 7 5 4 6" xfId="32358"/>
    <cellStyle name="Comma 7 5 4 7" xfId="32359"/>
    <cellStyle name="Comma 7 5 4 8" xfId="43579"/>
    <cellStyle name="Comma 7 5 5" xfId="32360"/>
    <cellStyle name="Comma 7 5 5 2" xfId="32361"/>
    <cellStyle name="Comma 7 5 5 2 2" xfId="32362"/>
    <cellStyle name="Comma 7 5 5 2 2 2" xfId="32363"/>
    <cellStyle name="Comma 7 5 5 2 3" xfId="32364"/>
    <cellStyle name="Comma 7 5 5 2 4" xfId="32365"/>
    <cellStyle name="Comma 7 5 5 2 5" xfId="32366"/>
    <cellStyle name="Comma 7 5 5 2 6" xfId="43580"/>
    <cellStyle name="Comma 7 5 5 3" xfId="32367"/>
    <cellStyle name="Comma 7 5 5 3 2" xfId="32368"/>
    <cellStyle name="Comma 7 5 5 3 3" xfId="32369"/>
    <cellStyle name="Comma 7 5 5 4" xfId="32370"/>
    <cellStyle name="Comma 7 5 5 5" xfId="32371"/>
    <cellStyle name="Comma 7 5 5 6" xfId="32372"/>
    <cellStyle name="Comma 7 5 5 7" xfId="43581"/>
    <cellStyle name="Comma 7 5 6" xfId="32373"/>
    <cellStyle name="Comma 7 5 6 2" xfId="32374"/>
    <cellStyle name="Comma 7 5 6 3" xfId="32375"/>
    <cellStyle name="Comma 7 5 7" xfId="32376"/>
    <cellStyle name="Comma 7 5 7 2" xfId="32377"/>
    <cellStyle name="Comma 7 5 8" xfId="32378"/>
    <cellStyle name="Comma 7 5 9" xfId="32379"/>
    <cellStyle name="Comma 7 6" xfId="32380"/>
    <cellStyle name="Comma 7 6 10" xfId="32381"/>
    <cellStyle name="Comma 7 6 2" xfId="32382"/>
    <cellStyle name="Comma 7 6 2 2" xfId="32383"/>
    <cellStyle name="Comma 7 6 2 2 2" xfId="32384"/>
    <cellStyle name="Comma 7 6 2 2 2 2" xfId="32385"/>
    <cellStyle name="Comma 7 6 2 2 2 2 2" xfId="32386"/>
    <cellStyle name="Comma 7 6 2 2 2 3" xfId="32387"/>
    <cellStyle name="Comma 7 6 2 2 2 4" xfId="32388"/>
    <cellStyle name="Comma 7 6 2 2 2 5" xfId="32389"/>
    <cellStyle name="Comma 7 6 2 2 2 6" xfId="43582"/>
    <cellStyle name="Comma 7 6 2 2 3" xfId="32390"/>
    <cellStyle name="Comma 7 6 2 2 3 2" xfId="32391"/>
    <cellStyle name="Comma 7 6 2 2 4" xfId="32392"/>
    <cellStyle name="Comma 7 6 2 2 5" xfId="32393"/>
    <cellStyle name="Comma 7 6 2 2 6" xfId="32394"/>
    <cellStyle name="Comma 7 6 2 2 7" xfId="43583"/>
    <cellStyle name="Comma 7 6 2 3" xfId="32395"/>
    <cellStyle name="Comma 7 6 2 3 2" xfId="32396"/>
    <cellStyle name="Comma 7 6 2 3 2 2" xfId="32397"/>
    <cellStyle name="Comma 7 6 2 3 3" xfId="32398"/>
    <cellStyle name="Comma 7 6 2 3 4" xfId="32399"/>
    <cellStyle name="Comma 7 6 2 3 5" xfId="32400"/>
    <cellStyle name="Comma 7 6 2 3 6" xfId="43584"/>
    <cellStyle name="Comma 7 6 2 4" xfId="32401"/>
    <cellStyle name="Comma 7 6 2 4 2" xfId="32402"/>
    <cellStyle name="Comma 7 6 2 5" xfId="32403"/>
    <cellStyle name="Comma 7 6 2 6" xfId="32404"/>
    <cellStyle name="Comma 7 6 2 7" xfId="32405"/>
    <cellStyle name="Comma 7 6 2 8" xfId="43585"/>
    <cellStyle name="Comma 7 6 3" xfId="32406"/>
    <cellStyle name="Comma 7 6 3 2" xfId="32407"/>
    <cellStyle name="Comma 7 6 3 2 2" xfId="32408"/>
    <cellStyle name="Comma 7 6 3 2 2 2" xfId="32409"/>
    <cellStyle name="Comma 7 6 3 2 3" xfId="32410"/>
    <cellStyle name="Comma 7 6 3 2 4" xfId="32411"/>
    <cellStyle name="Comma 7 6 3 2 5" xfId="32412"/>
    <cellStyle name="Comma 7 6 3 2 6" xfId="43586"/>
    <cellStyle name="Comma 7 6 3 3" xfId="32413"/>
    <cellStyle name="Comma 7 6 3 3 2" xfId="32414"/>
    <cellStyle name="Comma 7 6 3 4" xfId="32415"/>
    <cellStyle name="Comma 7 6 3 5" xfId="32416"/>
    <cellStyle name="Comma 7 6 3 6" xfId="32417"/>
    <cellStyle name="Comma 7 6 3 7" xfId="43587"/>
    <cellStyle name="Comma 7 6 4" xfId="32418"/>
    <cellStyle name="Comma 7 6 4 2" xfId="32419"/>
    <cellStyle name="Comma 7 6 4 2 2" xfId="32420"/>
    <cellStyle name="Comma 7 6 4 3" xfId="32421"/>
    <cellStyle name="Comma 7 6 4 4" xfId="32422"/>
    <cellStyle name="Comma 7 6 4 5" xfId="32423"/>
    <cellStyle name="Comma 7 6 4 6" xfId="43588"/>
    <cellStyle name="Comma 7 6 5" xfId="32424"/>
    <cellStyle name="Comma 7 6 5 2" xfId="32425"/>
    <cellStyle name="Comma 7 6 6" xfId="32426"/>
    <cellStyle name="Comma 7 6 6 2" xfId="32427"/>
    <cellStyle name="Comma 7 6 7" xfId="32428"/>
    <cellStyle name="Comma 7 6 8" xfId="32429"/>
    <cellStyle name="Comma 7 6 9" xfId="32430"/>
    <cellStyle name="Comma 7 7" xfId="32431"/>
    <cellStyle name="Comma 7 7 2" xfId="32432"/>
    <cellStyle name="Comma 7 7 2 2" xfId="32433"/>
    <cellStyle name="Comma 7 7 2 2 2" xfId="32434"/>
    <cellStyle name="Comma 7 7 2 2 2 2" xfId="32435"/>
    <cellStyle name="Comma 7 7 2 2 3" xfId="32436"/>
    <cellStyle name="Comma 7 7 2 2 4" xfId="32437"/>
    <cellStyle name="Comma 7 7 2 2 5" xfId="32438"/>
    <cellStyle name="Comma 7 7 2 2 6" xfId="43589"/>
    <cellStyle name="Comma 7 7 2 3" xfId="32439"/>
    <cellStyle name="Comma 7 7 2 3 2" xfId="32440"/>
    <cellStyle name="Comma 7 7 2 4" xfId="32441"/>
    <cellStyle name="Comma 7 7 2 5" xfId="32442"/>
    <cellStyle name="Comma 7 7 2 6" xfId="32443"/>
    <cellStyle name="Comma 7 7 2 7" xfId="43590"/>
    <cellStyle name="Comma 7 7 3" xfId="32444"/>
    <cellStyle name="Comma 7 7 3 2" xfId="32445"/>
    <cellStyle name="Comma 7 7 3 2 2" xfId="32446"/>
    <cellStyle name="Comma 7 7 3 3" xfId="32447"/>
    <cellStyle name="Comma 7 7 3 4" xfId="32448"/>
    <cellStyle name="Comma 7 7 3 5" xfId="32449"/>
    <cellStyle name="Comma 7 7 3 6" xfId="43591"/>
    <cellStyle name="Comma 7 7 4" xfId="32450"/>
    <cellStyle name="Comma 7 7 4 2" xfId="32451"/>
    <cellStyle name="Comma 7 7 5" xfId="32452"/>
    <cellStyle name="Comma 7 7 6" xfId="32453"/>
    <cellStyle name="Comma 7 7 7" xfId="32454"/>
    <cellStyle name="Comma 7 7 8" xfId="43592"/>
    <cellStyle name="Comma 7 8" xfId="32455"/>
    <cellStyle name="Comma 7 8 2" xfId="32456"/>
    <cellStyle name="Comma 7 8 2 2" xfId="32457"/>
    <cellStyle name="Comma 7 8 2 2 2" xfId="32458"/>
    <cellStyle name="Comma 7 8 2 3" xfId="32459"/>
    <cellStyle name="Comma 7 8 2 4" xfId="32460"/>
    <cellStyle name="Comma 7 8 2 5" xfId="32461"/>
    <cellStyle name="Comma 7 8 2 6" xfId="43593"/>
    <cellStyle name="Comma 7 8 3" xfId="32462"/>
    <cellStyle name="Comma 7 8 3 2" xfId="32463"/>
    <cellStyle name="Comma 7 8 4" xfId="32464"/>
    <cellStyle name="Comma 7 8 5" xfId="32465"/>
    <cellStyle name="Comma 7 8 6" xfId="32466"/>
    <cellStyle name="Comma 7 8 7" xfId="43594"/>
    <cellStyle name="Comma 7 9" xfId="32467"/>
    <cellStyle name="Comma 7 9 2" xfId="32468"/>
    <cellStyle name="Comma 7 9 2 2" xfId="32469"/>
    <cellStyle name="Comma 7 9 2 2 2" xfId="32470"/>
    <cellStyle name="Comma 7 9 2 3" xfId="32471"/>
    <cellStyle name="Comma 7 9 2 4" xfId="32472"/>
    <cellStyle name="Comma 7 9 2 5" xfId="32473"/>
    <cellStyle name="Comma 7 9 2 6" xfId="43595"/>
    <cellStyle name="Comma 7 9 3" xfId="32474"/>
    <cellStyle name="Comma 7 9 3 2" xfId="32475"/>
    <cellStyle name="Comma 7 9 4" xfId="32476"/>
    <cellStyle name="Comma 7 9 5" xfId="32477"/>
    <cellStyle name="Comma 7 9 6" xfId="32478"/>
    <cellStyle name="Comma 7 9 7" xfId="43596"/>
    <cellStyle name="Comma 8" xfId="32479"/>
    <cellStyle name="Comma 8 10" xfId="32480"/>
    <cellStyle name="Comma 8 10 2" xfId="32481"/>
    <cellStyle name="Comma 8 10 2 2" xfId="32482"/>
    <cellStyle name="Comma 8 10 3" xfId="32483"/>
    <cellStyle name="Comma 8 10 4" xfId="32484"/>
    <cellStyle name="Comma 8 10 5" xfId="32485"/>
    <cellStyle name="Comma 8 10 6" xfId="43597"/>
    <cellStyle name="Comma 8 11" xfId="32486"/>
    <cellStyle name="Comma 8 11 2" xfId="32487"/>
    <cellStyle name="Comma 8 12" xfId="32488"/>
    <cellStyle name="Comma 8 12 2" xfId="32489"/>
    <cellStyle name="Comma 8 13" xfId="32490"/>
    <cellStyle name="Comma 8 14" xfId="32491"/>
    <cellStyle name="Comma 8 15" xfId="32492"/>
    <cellStyle name="Comma 8 16" xfId="32493"/>
    <cellStyle name="Comma 8 2" xfId="32494"/>
    <cellStyle name="Comma 8 2 10" xfId="32495"/>
    <cellStyle name="Comma 8 2 10 2" xfId="32496"/>
    <cellStyle name="Comma 8 2 11" xfId="32497"/>
    <cellStyle name="Comma 8 2 12" xfId="32498"/>
    <cellStyle name="Comma 8 2 13" xfId="32499"/>
    <cellStyle name="Comma 8 2 14" xfId="32500"/>
    <cellStyle name="Comma 8 2 2" xfId="32501"/>
    <cellStyle name="Comma 8 2 2 10" xfId="32502"/>
    <cellStyle name="Comma 8 2 2 2" xfId="32503"/>
    <cellStyle name="Comma 8 2 2 2 2" xfId="32504"/>
    <cellStyle name="Comma 8 2 2 2 2 2" xfId="32505"/>
    <cellStyle name="Comma 8 2 2 2 2 2 2" xfId="32506"/>
    <cellStyle name="Comma 8 2 2 2 2 2 2 2" xfId="32507"/>
    <cellStyle name="Comma 8 2 2 2 2 2 3" xfId="32508"/>
    <cellStyle name="Comma 8 2 2 2 2 2 4" xfId="32509"/>
    <cellStyle name="Comma 8 2 2 2 2 2 5" xfId="32510"/>
    <cellStyle name="Comma 8 2 2 2 2 2 6" xfId="43598"/>
    <cellStyle name="Comma 8 2 2 2 2 3" xfId="32511"/>
    <cellStyle name="Comma 8 2 2 2 2 3 2" xfId="32512"/>
    <cellStyle name="Comma 8 2 2 2 2 4" xfId="32513"/>
    <cellStyle name="Comma 8 2 2 2 2 5" xfId="32514"/>
    <cellStyle name="Comma 8 2 2 2 2 6" xfId="32515"/>
    <cellStyle name="Comma 8 2 2 2 2 7" xfId="43599"/>
    <cellStyle name="Comma 8 2 2 2 3" xfId="32516"/>
    <cellStyle name="Comma 8 2 2 2 3 2" xfId="32517"/>
    <cellStyle name="Comma 8 2 2 2 3 2 2" xfId="32518"/>
    <cellStyle name="Comma 8 2 2 2 3 3" xfId="32519"/>
    <cellStyle name="Comma 8 2 2 2 3 4" xfId="32520"/>
    <cellStyle name="Comma 8 2 2 2 3 5" xfId="32521"/>
    <cellStyle name="Comma 8 2 2 2 3 6" xfId="43600"/>
    <cellStyle name="Comma 8 2 2 2 4" xfId="32522"/>
    <cellStyle name="Comma 8 2 2 2 4 2" xfId="32523"/>
    <cellStyle name="Comma 8 2 2 2 5" xfId="32524"/>
    <cellStyle name="Comma 8 2 2 2 6" xfId="32525"/>
    <cellStyle name="Comma 8 2 2 2 7" xfId="32526"/>
    <cellStyle name="Comma 8 2 2 2 8" xfId="43601"/>
    <cellStyle name="Comma 8 2 2 3" xfId="32527"/>
    <cellStyle name="Comma 8 2 2 3 2" xfId="32528"/>
    <cellStyle name="Comma 8 2 2 3 2 2" xfId="32529"/>
    <cellStyle name="Comma 8 2 2 3 2 2 2" xfId="32530"/>
    <cellStyle name="Comma 8 2 2 3 2 3" xfId="32531"/>
    <cellStyle name="Comma 8 2 2 3 2 4" xfId="32532"/>
    <cellStyle name="Comma 8 2 2 3 2 5" xfId="32533"/>
    <cellStyle name="Comma 8 2 2 3 2 6" xfId="43602"/>
    <cellStyle name="Comma 8 2 2 3 3" xfId="32534"/>
    <cellStyle name="Comma 8 2 2 3 3 2" xfId="32535"/>
    <cellStyle name="Comma 8 2 2 3 4" xfId="32536"/>
    <cellStyle name="Comma 8 2 2 3 5" xfId="32537"/>
    <cellStyle name="Comma 8 2 2 3 6" xfId="32538"/>
    <cellStyle name="Comma 8 2 2 3 7" xfId="43603"/>
    <cellStyle name="Comma 8 2 2 4" xfId="32539"/>
    <cellStyle name="Comma 8 2 2 4 2" xfId="32540"/>
    <cellStyle name="Comma 8 2 2 4 2 2" xfId="32541"/>
    <cellStyle name="Comma 8 2 2 4 3" xfId="32542"/>
    <cellStyle name="Comma 8 2 2 4 4" xfId="32543"/>
    <cellStyle name="Comma 8 2 2 4 5" xfId="32544"/>
    <cellStyle name="Comma 8 2 2 4 6" xfId="43604"/>
    <cellStyle name="Comma 8 2 2 5" xfId="32545"/>
    <cellStyle name="Comma 8 2 2 5 2" xfId="32546"/>
    <cellStyle name="Comma 8 2 2 6" xfId="32547"/>
    <cellStyle name="Comma 8 2 2 6 2" xfId="32548"/>
    <cellStyle name="Comma 8 2 2 7" xfId="32549"/>
    <cellStyle name="Comma 8 2 2 8" xfId="32550"/>
    <cellStyle name="Comma 8 2 2 9" xfId="32551"/>
    <cellStyle name="Comma 8 2 3" xfId="32552"/>
    <cellStyle name="Comma 8 2 3 10" xfId="32553"/>
    <cellStyle name="Comma 8 2 3 2" xfId="32554"/>
    <cellStyle name="Comma 8 2 3 2 2" xfId="32555"/>
    <cellStyle name="Comma 8 2 3 2 2 2" xfId="32556"/>
    <cellStyle name="Comma 8 2 3 2 2 2 2" xfId="32557"/>
    <cellStyle name="Comma 8 2 3 2 2 3" xfId="32558"/>
    <cellStyle name="Comma 8 2 3 2 2 4" xfId="32559"/>
    <cellStyle name="Comma 8 2 3 2 2 5" xfId="32560"/>
    <cellStyle name="Comma 8 2 3 2 2 6" xfId="43605"/>
    <cellStyle name="Comma 8 2 3 2 3" xfId="32561"/>
    <cellStyle name="Comma 8 2 3 2 3 2" xfId="32562"/>
    <cellStyle name="Comma 8 2 3 2 4" xfId="32563"/>
    <cellStyle name="Comma 8 2 3 2 5" xfId="32564"/>
    <cellStyle name="Comma 8 2 3 2 6" xfId="32565"/>
    <cellStyle name="Comma 8 2 3 2 7" xfId="43606"/>
    <cellStyle name="Comma 8 2 3 3" xfId="32566"/>
    <cellStyle name="Comma 8 2 3 3 2" xfId="32567"/>
    <cellStyle name="Comma 8 2 3 3 2 2" xfId="32568"/>
    <cellStyle name="Comma 8 2 3 3 3" xfId="32569"/>
    <cellStyle name="Comma 8 2 3 3 4" xfId="32570"/>
    <cellStyle name="Comma 8 2 3 3 5" xfId="32571"/>
    <cellStyle name="Comma 8 2 3 3 6" xfId="43607"/>
    <cellStyle name="Comma 8 2 3 4" xfId="32572"/>
    <cellStyle name="Comma 8 2 3 4 2" xfId="32573"/>
    <cellStyle name="Comma 8 2 3 5" xfId="32574"/>
    <cellStyle name="Comma 8 2 3 6" xfId="32575"/>
    <cellStyle name="Comma 8 2 3 7" xfId="32576"/>
    <cellStyle name="Comma 8 2 3 8" xfId="32577"/>
    <cellStyle name="Comma 8 2 3 9" xfId="32578"/>
    <cellStyle name="Comma 8 2 4" xfId="32579"/>
    <cellStyle name="Comma 8 2 4 2" xfId="32580"/>
    <cellStyle name="Comma 8 2 4 2 2" xfId="32581"/>
    <cellStyle name="Comma 8 2 4 2 2 2" xfId="32582"/>
    <cellStyle name="Comma 8 2 4 2 3" xfId="32583"/>
    <cellStyle name="Comma 8 2 4 2 4" xfId="32584"/>
    <cellStyle name="Comma 8 2 4 2 5" xfId="32585"/>
    <cellStyle name="Comma 8 2 4 2 6" xfId="43608"/>
    <cellStyle name="Comma 8 2 4 3" xfId="32586"/>
    <cellStyle name="Comma 8 2 4 3 2" xfId="32587"/>
    <cellStyle name="Comma 8 2 4 4" xfId="32588"/>
    <cellStyle name="Comma 8 2 4 5" xfId="32589"/>
    <cellStyle name="Comma 8 2 4 6" xfId="32590"/>
    <cellStyle name="Comma 8 2 4 7" xfId="43609"/>
    <cellStyle name="Comma 8 2 5" xfId="32591"/>
    <cellStyle name="Comma 8 2 5 2" xfId="32592"/>
    <cellStyle name="Comma 8 2 5 2 2" xfId="32593"/>
    <cellStyle name="Comma 8 2 5 2 2 2" xfId="32594"/>
    <cellStyle name="Comma 8 2 5 2 3" xfId="32595"/>
    <cellStyle name="Comma 8 2 5 2 4" xfId="32596"/>
    <cellStyle name="Comma 8 2 5 2 5" xfId="32597"/>
    <cellStyle name="Comma 8 2 5 2 6" xfId="43610"/>
    <cellStyle name="Comma 8 2 5 3" xfId="32598"/>
    <cellStyle name="Comma 8 2 5 3 2" xfId="32599"/>
    <cellStyle name="Comma 8 2 5 4" xfId="32600"/>
    <cellStyle name="Comma 8 2 5 5" xfId="32601"/>
    <cellStyle name="Comma 8 2 5 6" xfId="32602"/>
    <cellStyle name="Comma 8 2 5 7" xfId="43611"/>
    <cellStyle name="Comma 8 2 6" xfId="32603"/>
    <cellStyle name="Comma 8 2 6 2" xfId="32604"/>
    <cellStyle name="Comma 8 2 6 2 2" xfId="32605"/>
    <cellStyle name="Comma 8 2 6 3" xfId="32606"/>
    <cellStyle name="Comma 8 2 6 4" xfId="32607"/>
    <cellStyle name="Comma 8 2 6 5" xfId="32608"/>
    <cellStyle name="Comma 8 2 6 6" xfId="43612"/>
    <cellStyle name="Comma 8 2 7" xfId="32609"/>
    <cellStyle name="Comma 8 2 7 2" xfId="32610"/>
    <cellStyle name="Comma 8 2 7 2 2" xfId="32611"/>
    <cellStyle name="Comma 8 2 7 3" xfId="32612"/>
    <cellStyle name="Comma 8 2 7 4" xfId="32613"/>
    <cellStyle name="Comma 8 2 7 5" xfId="32614"/>
    <cellStyle name="Comma 8 2 7 6" xfId="43613"/>
    <cellStyle name="Comma 8 2 8" xfId="32615"/>
    <cellStyle name="Comma 8 2 8 2" xfId="32616"/>
    <cellStyle name="Comma 8 2 8 2 2" xfId="32617"/>
    <cellStyle name="Comma 8 2 8 3" xfId="32618"/>
    <cellStyle name="Comma 8 2 8 4" xfId="32619"/>
    <cellStyle name="Comma 8 2 8 5" xfId="32620"/>
    <cellStyle name="Comma 8 2 8 6" xfId="43614"/>
    <cellStyle name="Comma 8 2 9" xfId="32621"/>
    <cellStyle name="Comma 8 2 9 2" xfId="32622"/>
    <cellStyle name="Comma 8 3" xfId="32623"/>
    <cellStyle name="Comma 8 3 10" xfId="32624"/>
    <cellStyle name="Comma 8 3 10 2" xfId="32625"/>
    <cellStyle name="Comma 8 3 11" xfId="32626"/>
    <cellStyle name="Comma 8 3 12" xfId="32627"/>
    <cellStyle name="Comma 8 3 13" xfId="32628"/>
    <cellStyle name="Comma 8 3 14" xfId="32629"/>
    <cellStyle name="Comma 8 3 2" xfId="32630"/>
    <cellStyle name="Comma 8 3 2 10" xfId="32631"/>
    <cellStyle name="Comma 8 3 2 2" xfId="32632"/>
    <cellStyle name="Comma 8 3 2 2 2" xfId="32633"/>
    <cellStyle name="Comma 8 3 2 2 2 2" xfId="32634"/>
    <cellStyle name="Comma 8 3 2 2 2 2 2" xfId="32635"/>
    <cellStyle name="Comma 8 3 2 2 2 2 2 2" xfId="32636"/>
    <cellStyle name="Comma 8 3 2 2 2 2 3" xfId="32637"/>
    <cellStyle name="Comma 8 3 2 2 2 2 4" xfId="32638"/>
    <cellStyle name="Comma 8 3 2 2 2 2 5" xfId="32639"/>
    <cellStyle name="Comma 8 3 2 2 2 2 6" xfId="43615"/>
    <cellStyle name="Comma 8 3 2 2 2 3" xfId="32640"/>
    <cellStyle name="Comma 8 3 2 2 2 3 2" xfId="32641"/>
    <cellStyle name="Comma 8 3 2 2 2 4" xfId="32642"/>
    <cellStyle name="Comma 8 3 2 2 2 5" xfId="32643"/>
    <cellStyle name="Comma 8 3 2 2 2 6" xfId="32644"/>
    <cellStyle name="Comma 8 3 2 2 2 7" xfId="43616"/>
    <cellStyle name="Comma 8 3 2 2 3" xfId="32645"/>
    <cellStyle name="Comma 8 3 2 2 3 2" xfId="32646"/>
    <cellStyle name="Comma 8 3 2 2 3 2 2" xfId="32647"/>
    <cellStyle name="Comma 8 3 2 2 3 3" xfId="32648"/>
    <cellStyle name="Comma 8 3 2 2 3 4" xfId="32649"/>
    <cellStyle name="Comma 8 3 2 2 3 5" xfId="32650"/>
    <cellStyle name="Comma 8 3 2 2 3 6" xfId="43617"/>
    <cellStyle name="Comma 8 3 2 2 4" xfId="32651"/>
    <cellStyle name="Comma 8 3 2 2 4 2" xfId="32652"/>
    <cellStyle name="Comma 8 3 2 2 5" xfId="32653"/>
    <cellStyle name="Comma 8 3 2 2 6" xfId="32654"/>
    <cellStyle name="Comma 8 3 2 2 7" xfId="32655"/>
    <cellStyle name="Comma 8 3 2 2 8" xfId="43618"/>
    <cellStyle name="Comma 8 3 2 3" xfId="32656"/>
    <cellStyle name="Comma 8 3 2 3 2" xfId="32657"/>
    <cellStyle name="Comma 8 3 2 3 2 2" xfId="32658"/>
    <cellStyle name="Comma 8 3 2 3 2 2 2" xfId="32659"/>
    <cellStyle name="Comma 8 3 2 3 2 3" xfId="32660"/>
    <cellStyle name="Comma 8 3 2 3 2 4" xfId="32661"/>
    <cellStyle name="Comma 8 3 2 3 2 5" xfId="32662"/>
    <cellStyle name="Comma 8 3 2 3 2 6" xfId="43619"/>
    <cellStyle name="Comma 8 3 2 3 3" xfId="32663"/>
    <cellStyle name="Comma 8 3 2 3 3 2" xfId="32664"/>
    <cellStyle name="Comma 8 3 2 3 4" xfId="32665"/>
    <cellStyle name="Comma 8 3 2 3 5" xfId="32666"/>
    <cellStyle name="Comma 8 3 2 3 6" xfId="32667"/>
    <cellStyle name="Comma 8 3 2 3 7" xfId="43620"/>
    <cellStyle name="Comma 8 3 2 4" xfId="32668"/>
    <cellStyle name="Comma 8 3 2 4 2" xfId="32669"/>
    <cellStyle name="Comma 8 3 2 4 2 2" xfId="32670"/>
    <cellStyle name="Comma 8 3 2 4 3" xfId="32671"/>
    <cellStyle name="Comma 8 3 2 4 4" xfId="32672"/>
    <cellStyle name="Comma 8 3 2 4 5" xfId="32673"/>
    <cellStyle name="Comma 8 3 2 4 6" xfId="43621"/>
    <cellStyle name="Comma 8 3 2 5" xfId="32674"/>
    <cellStyle name="Comma 8 3 2 5 2" xfId="32675"/>
    <cellStyle name="Comma 8 3 2 6" xfId="32676"/>
    <cellStyle name="Comma 8 3 2 6 2" xfId="32677"/>
    <cellStyle name="Comma 8 3 2 7" xfId="32678"/>
    <cellStyle name="Comma 8 3 2 8" xfId="32679"/>
    <cellStyle name="Comma 8 3 2 9" xfId="32680"/>
    <cellStyle name="Comma 8 3 3" xfId="32681"/>
    <cellStyle name="Comma 8 3 3 2" xfId="32682"/>
    <cellStyle name="Comma 8 3 3 2 2" xfId="32683"/>
    <cellStyle name="Comma 8 3 3 2 2 2" xfId="32684"/>
    <cellStyle name="Comma 8 3 3 2 2 2 2" xfId="32685"/>
    <cellStyle name="Comma 8 3 3 2 2 3" xfId="32686"/>
    <cellStyle name="Comma 8 3 3 2 2 4" xfId="32687"/>
    <cellStyle name="Comma 8 3 3 2 2 5" xfId="32688"/>
    <cellStyle name="Comma 8 3 3 2 2 6" xfId="43622"/>
    <cellStyle name="Comma 8 3 3 2 3" xfId="32689"/>
    <cellStyle name="Comma 8 3 3 2 3 2" xfId="32690"/>
    <cellStyle name="Comma 8 3 3 2 4" xfId="32691"/>
    <cellStyle name="Comma 8 3 3 2 5" xfId="32692"/>
    <cellStyle name="Comma 8 3 3 2 6" xfId="32693"/>
    <cellStyle name="Comma 8 3 3 2 7" xfId="43623"/>
    <cellStyle name="Comma 8 3 3 3" xfId="32694"/>
    <cellStyle name="Comma 8 3 3 3 2" xfId="32695"/>
    <cellStyle name="Comma 8 3 3 3 2 2" xfId="32696"/>
    <cellStyle name="Comma 8 3 3 3 3" xfId="32697"/>
    <cellStyle name="Comma 8 3 3 3 4" xfId="32698"/>
    <cellStyle name="Comma 8 3 3 3 5" xfId="32699"/>
    <cellStyle name="Comma 8 3 3 3 6" xfId="43624"/>
    <cellStyle name="Comma 8 3 3 4" xfId="32700"/>
    <cellStyle name="Comma 8 3 3 4 2" xfId="32701"/>
    <cellStyle name="Comma 8 3 3 5" xfId="32702"/>
    <cellStyle name="Comma 8 3 3 6" xfId="32703"/>
    <cellStyle name="Comma 8 3 3 7" xfId="32704"/>
    <cellStyle name="Comma 8 3 3 8" xfId="43625"/>
    <cellStyle name="Comma 8 3 4" xfId="32705"/>
    <cellStyle name="Comma 8 3 4 2" xfId="32706"/>
    <cellStyle name="Comma 8 3 4 2 2" xfId="32707"/>
    <cellStyle name="Comma 8 3 4 2 2 2" xfId="32708"/>
    <cellStyle name="Comma 8 3 4 2 3" xfId="32709"/>
    <cellStyle name="Comma 8 3 4 2 4" xfId="32710"/>
    <cellStyle name="Comma 8 3 4 2 5" xfId="32711"/>
    <cellStyle name="Comma 8 3 4 2 6" xfId="43626"/>
    <cellStyle name="Comma 8 3 4 3" xfId="32712"/>
    <cellStyle name="Comma 8 3 4 3 2" xfId="32713"/>
    <cellStyle name="Comma 8 3 4 4" xfId="32714"/>
    <cellStyle name="Comma 8 3 4 5" xfId="32715"/>
    <cellStyle name="Comma 8 3 4 6" xfId="32716"/>
    <cellStyle name="Comma 8 3 4 7" xfId="43627"/>
    <cellStyle name="Comma 8 3 5" xfId="32717"/>
    <cellStyle name="Comma 8 3 5 2" xfId="32718"/>
    <cellStyle name="Comma 8 3 5 2 2" xfId="32719"/>
    <cellStyle name="Comma 8 3 5 2 2 2" xfId="32720"/>
    <cellStyle name="Comma 8 3 5 2 3" xfId="32721"/>
    <cellStyle name="Comma 8 3 5 2 4" xfId="32722"/>
    <cellStyle name="Comma 8 3 5 2 5" xfId="32723"/>
    <cellStyle name="Comma 8 3 5 2 6" xfId="43628"/>
    <cellStyle name="Comma 8 3 5 3" xfId="32724"/>
    <cellStyle name="Comma 8 3 5 3 2" xfId="32725"/>
    <cellStyle name="Comma 8 3 5 4" xfId="32726"/>
    <cellStyle name="Comma 8 3 5 5" xfId="32727"/>
    <cellStyle name="Comma 8 3 5 6" xfId="32728"/>
    <cellStyle name="Comma 8 3 5 7" xfId="43629"/>
    <cellStyle name="Comma 8 3 6" xfId="32729"/>
    <cellStyle name="Comma 8 3 6 2" xfId="32730"/>
    <cellStyle name="Comma 8 3 6 2 2" xfId="32731"/>
    <cellStyle name="Comma 8 3 6 3" xfId="32732"/>
    <cellStyle name="Comma 8 3 6 4" xfId="32733"/>
    <cellStyle name="Comma 8 3 6 5" xfId="32734"/>
    <cellStyle name="Comma 8 3 6 6" xfId="43630"/>
    <cellStyle name="Comma 8 3 7" xfId="32735"/>
    <cellStyle name="Comma 8 3 7 2" xfId="32736"/>
    <cellStyle name="Comma 8 3 7 2 2" xfId="32737"/>
    <cellStyle name="Comma 8 3 7 3" xfId="32738"/>
    <cellStyle name="Comma 8 3 7 4" xfId="32739"/>
    <cellStyle name="Comma 8 3 7 5" xfId="32740"/>
    <cellStyle name="Comma 8 3 7 6" xfId="43631"/>
    <cellStyle name="Comma 8 3 8" xfId="32741"/>
    <cellStyle name="Comma 8 3 8 2" xfId="32742"/>
    <cellStyle name="Comma 8 3 8 2 2" xfId="32743"/>
    <cellStyle name="Comma 8 3 8 3" xfId="32744"/>
    <cellStyle name="Comma 8 3 8 4" xfId="32745"/>
    <cellStyle name="Comma 8 3 8 5" xfId="32746"/>
    <cellStyle name="Comma 8 3 8 6" xfId="43632"/>
    <cellStyle name="Comma 8 3 9" xfId="32747"/>
    <cellStyle name="Comma 8 3 9 2" xfId="32748"/>
    <cellStyle name="Comma 8 4" xfId="32749"/>
    <cellStyle name="Comma 8 4 10" xfId="32750"/>
    <cellStyle name="Comma 8 4 2" xfId="32751"/>
    <cellStyle name="Comma 8 4 2 2" xfId="32752"/>
    <cellStyle name="Comma 8 4 2 2 2" xfId="32753"/>
    <cellStyle name="Comma 8 4 2 2 2 2" xfId="32754"/>
    <cellStyle name="Comma 8 4 2 2 2 2 2" xfId="32755"/>
    <cellStyle name="Comma 8 4 2 2 2 3" xfId="32756"/>
    <cellStyle name="Comma 8 4 2 2 2 4" xfId="32757"/>
    <cellStyle name="Comma 8 4 2 2 2 5" xfId="32758"/>
    <cellStyle name="Comma 8 4 2 2 2 6" xfId="43633"/>
    <cellStyle name="Comma 8 4 2 2 3" xfId="32759"/>
    <cellStyle name="Comma 8 4 2 2 3 2" xfId="32760"/>
    <cellStyle name="Comma 8 4 2 2 4" xfId="32761"/>
    <cellStyle name="Comma 8 4 2 2 5" xfId="32762"/>
    <cellStyle name="Comma 8 4 2 2 6" xfId="32763"/>
    <cellStyle name="Comma 8 4 2 2 7" xfId="43634"/>
    <cellStyle name="Comma 8 4 2 3" xfId="32764"/>
    <cellStyle name="Comma 8 4 2 3 2" xfId="32765"/>
    <cellStyle name="Comma 8 4 2 3 2 2" xfId="32766"/>
    <cellStyle name="Comma 8 4 2 3 3" xfId="32767"/>
    <cellStyle name="Comma 8 4 2 3 4" xfId="32768"/>
    <cellStyle name="Comma 8 4 2 3 5" xfId="32769"/>
    <cellStyle name="Comma 8 4 2 3 6" xfId="43635"/>
    <cellStyle name="Comma 8 4 2 4" xfId="32770"/>
    <cellStyle name="Comma 8 4 2 4 2" xfId="32771"/>
    <cellStyle name="Comma 8 4 2 5" xfId="32772"/>
    <cellStyle name="Comma 8 4 2 6" xfId="32773"/>
    <cellStyle name="Comma 8 4 2 7" xfId="32774"/>
    <cellStyle name="Comma 8 4 2 8" xfId="43636"/>
    <cellStyle name="Comma 8 4 3" xfId="32775"/>
    <cellStyle name="Comma 8 4 3 2" xfId="32776"/>
    <cellStyle name="Comma 8 4 3 2 2" xfId="32777"/>
    <cellStyle name="Comma 8 4 3 2 2 2" xfId="32778"/>
    <cellStyle name="Comma 8 4 3 2 3" xfId="32779"/>
    <cellStyle name="Comma 8 4 3 2 4" xfId="32780"/>
    <cellStyle name="Comma 8 4 3 2 5" xfId="32781"/>
    <cellStyle name="Comma 8 4 3 2 6" xfId="43637"/>
    <cellStyle name="Comma 8 4 3 3" xfId="32782"/>
    <cellStyle name="Comma 8 4 3 3 2" xfId="32783"/>
    <cellStyle name="Comma 8 4 3 4" xfId="32784"/>
    <cellStyle name="Comma 8 4 3 5" xfId="32785"/>
    <cellStyle name="Comma 8 4 3 6" xfId="32786"/>
    <cellStyle name="Comma 8 4 3 7" xfId="43638"/>
    <cellStyle name="Comma 8 4 4" xfId="32787"/>
    <cellStyle name="Comma 8 4 4 2" xfId="32788"/>
    <cellStyle name="Comma 8 4 4 2 2" xfId="32789"/>
    <cellStyle name="Comma 8 4 4 3" xfId="32790"/>
    <cellStyle name="Comma 8 4 4 4" xfId="32791"/>
    <cellStyle name="Comma 8 4 4 5" xfId="32792"/>
    <cellStyle name="Comma 8 4 4 6" xfId="43639"/>
    <cellStyle name="Comma 8 4 5" xfId="32793"/>
    <cellStyle name="Comma 8 4 5 2" xfId="32794"/>
    <cellStyle name="Comma 8 4 6" xfId="32795"/>
    <cellStyle name="Comma 8 4 6 2" xfId="32796"/>
    <cellStyle name="Comma 8 4 7" xfId="32797"/>
    <cellStyle name="Comma 8 4 8" xfId="32798"/>
    <cellStyle name="Comma 8 4 9" xfId="32799"/>
    <cellStyle name="Comma 8 5" xfId="32800"/>
    <cellStyle name="Comma 8 5 2" xfId="32801"/>
    <cellStyle name="Comma 8 5 2 2" xfId="32802"/>
    <cellStyle name="Comma 8 5 2 2 2" xfId="32803"/>
    <cellStyle name="Comma 8 5 2 2 2 2" xfId="32804"/>
    <cellStyle name="Comma 8 5 2 2 3" xfId="32805"/>
    <cellStyle name="Comma 8 5 2 2 4" xfId="32806"/>
    <cellStyle name="Comma 8 5 2 2 5" xfId="32807"/>
    <cellStyle name="Comma 8 5 2 2 6" xfId="43640"/>
    <cellStyle name="Comma 8 5 2 3" xfId="32808"/>
    <cellStyle name="Comma 8 5 2 3 2" xfId="32809"/>
    <cellStyle name="Comma 8 5 2 4" xfId="32810"/>
    <cellStyle name="Comma 8 5 2 5" xfId="32811"/>
    <cellStyle name="Comma 8 5 2 6" xfId="32812"/>
    <cellStyle name="Comma 8 5 2 7" xfId="43641"/>
    <cellStyle name="Comma 8 5 3" xfId="32813"/>
    <cellStyle name="Comma 8 5 3 2" xfId="32814"/>
    <cellStyle name="Comma 8 5 3 2 2" xfId="32815"/>
    <cellStyle name="Comma 8 5 3 3" xfId="32816"/>
    <cellStyle name="Comma 8 5 3 4" xfId="32817"/>
    <cellStyle name="Comma 8 5 3 5" xfId="32818"/>
    <cellStyle name="Comma 8 5 3 6" xfId="43642"/>
    <cellStyle name="Comma 8 5 4" xfId="32819"/>
    <cellStyle name="Comma 8 5 4 2" xfId="32820"/>
    <cellStyle name="Comma 8 5 5" xfId="32821"/>
    <cellStyle name="Comma 8 5 6" xfId="32822"/>
    <cellStyle name="Comma 8 5 7" xfId="32823"/>
    <cellStyle name="Comma 8 5 8" xfId="43643"/>
    <cellStyle name="Comma 8 6" xfId="32824"/>
    <cellStyle name="Comma 8 6 2" xfId="32825"/>
    <cellStyle name="Comma 8 6 2 2" xfId="32826"/>
    <cellStyle name="Comma 8 6 2 2 2" xfId="32827"/>
    <cellStyle name="Comma 8 6 2 3" xfId="32828"/>
    <cellStyle name="Comma 8 6 2 4" xfId="32829"/>
    <cellStyle name="Comma 8 6 2 5" xfId="32830"/>
    <cellStyle name="Comma 8 6 2 6" xfId="43644"/>
    <cellStyle name="Comma 8 6 3" xfId="32831"/>
    <cellStyle name="Comma 8 6 3 2" xfId="32832"/>
    <cellStyle name="Comma 8 6 4" xfId="32833"/>
    <cellStyle name="Comma 8 6 5" xfId="32834"/>
    <cellStyle name="Comma 8 6 6" xfId="32835"/>
    <cellStyle name="Comma 8 6 7" xfId="43645"/>
    <cellStyle name="Comma 8 7" xfId="32836"/>
    <cellStyle name="Comma 8 7 2" xfId="32837"/>
    <cellStyle name="Comma 8 7 2 2" xfId="32838"/>
    <cellStyle name="Comma 8 7 2 2 2" xfId="32839"/>
    <cellStyle name="Comma 8 7 2 3" xfId="32840"/>
    <cellStyle name="Comma 8 7 2 4" xfId="32841"/>
    <cellStyle name="Comma 8 7 2 5" xfId="32842"/>
    <cellStyle name="Comma 8 7 2 6" xfId="43646"/>
    <cellStyle name="Comma 8 7 3" xfId="32843"/>
    <cellStyle name="Comma 8 7 3 2" xfId="32844"/>
    <cellStyle name="Comma 8 7 4" xfId="32845"/>
    <cellStyle name="Comma 8 7 5" xfId="32846"/>
    <cellStyle name="Comma 8 7 6" xfId="32847"/>
    <cellStyle name="Comma 8 7 7" xfId="43647"/>
    <cellStyle name="Comma 8 8" xfId="32848"/>
    <cellStyle name="Comma 8 8 2" xfId="32849"/>
    <cellStyle name="Comma 8 8 2 2" xfId="32850"/>
    <cellStyle name="Comma 8 8 3" xfId="32851"/>
    <cellStyle name="Comma 8 8 4" xfId="32852"/>
    <cellStyle name="Comma 8 8 5" xfId="32853"/>
    <cellStyle name="Comma 8 8 6" xfId="43648"/>
    <cellStyle name="Comma 8 9" xfId="32854"/>
    <cellStyle name="Comma 8 9 2" xfId="32855"/>
    <cellStyle name="Comma 8 9 2 2" xfId="32856"/>
    <cellStyle name="Comma 8 9 3" xfId="32857"/>
    <cellStyle name="Comma 8 9 4" xfId="32858"/>
    <cellStyle name="Comma 8 9 5" xfId="32859"/>
    <cellStyle name="Comma 8 9 6" xfId="43649"/>
    <cellStyle name="Comma 9" xfId="32860"/>
    <cellStyle name="Comma 9 10" xfId="32861"/>
    <cellStyle name="Comma 9 10 2" xfId="32862"/>
    <cellStyle name="Comma 9 10 2 2" xfId="32863"/>
    <cellStyle name="Comma 9 10 3" xfId="32864"/>
    <cellStyle name="Comma 9 10 4" xfId="32865"/>
    <cellStyle name="Comma 9 10 5" xfId="32866"/>
    <cellStyle name="Comma 9 10 6" xfId="43650"/>
    <cellStyle name="Comma 9 10 7" xfId="43651"/>
    <cellStyle name="Comma 9 11" xfId="32867"/>
    <cellStyle name="Comma 9 11 2" xfId="32868"/>
    <cellStyle name="Comma 9 12" xfId="32869"/>
    <cellStyle name="Comma 9 12 2" xfId="32870"/>
    <cellStyle name="Comma 9 13" xfId="32871"/>
    <cellStyle name="Comma 9 14" xfId="32872"/>
    <cellStyle name="Comma 9 15" xfId="32873"/>
    <cellStyle name="Comma 9 16" xfId="32874"/>
    <cellStyle name="Comma 9 2" xfId="32875"/>
    <cellStyle name="Comma 9 2 10" xfId="32876"/>
    <cellStyle name="Comma 9 2 10 2" xfId="32877"/>
    <cellStyle name="Comma 9 2 11" xfId="32878"/>
    <cellStyle name="Comma 9 2 12" xfId="32879"/>
    <cellStyle name="Comma 9 2 13" xfId="32880"/>
    <cellStyle name="Comma 9 2 14" xfId="32881"/>
    <cellStyle name="Comma 9 2 2" xfId="32882"/>
    <cellStyle name="Comma 9 2 2 10" xfId="32883"/>
    <cellStyle name="Comma 9 2 2 11" xfId="32884"/>
    <cellStyle name="Comma 9 2 2 12" xfId="43652"/>
    <cellStyle name="Comma 9 2 2 2" xfId="32885"/>
    <cellStyle name="Comma 9 2 2 2 10" xfId="43653"/>
    <cellStyle name="Comma 9 2 2 2 2" xfId="32886"/>
    <cellStyle name="Comma 9 2 2 2 2 2" xfId="32887"/>
    <cellStyle name="Comma 9 2 2 2 2 2 2" xfId="32888"/>
    <cellStyle name="Comma 9 2 2 2 2 2 2 2" xfId="32889"/>
    <cellStyle name="Comma 9 2 2 2 2 2 3" xfId="32890"/>
    <cellStyle name="Comma 9 2 2 2 2 2 4" xfId="32891"/>
    <cellStyle name="Comma 9 2 2 2 2 2 5" xfId="32892"/>
    <cellStyle name="Comma 9 2 2 2 2 2 6" xfId="43654"/>
    <cellStyle name="Comma 9 2 2 2 2 3" xfId="32893"/>
    <cellStyle name="Comma 9 2 2 2 2 3 2" xfId="32894"/>
    <cellStyle name="Comma 9 2 2 2 2 4" xfId="32895"/>
    <cellStyle name="Comma 9 2 2 2 2 5" xfId="32896"/>
    <cellStyle name="Comma 9 2 2 2 2 6" xfId="32897"/>
    <cellStyle name="Comma 9 2 2 2 2 7" xfId="43655"/>
    <cellStyle name="Comma 9 2 2 2 3" xfId="32898"/>
    <cellStyle name="Comma 9 2 2 2 3 2" xfId="32899"/>
    <cellStyle name="Comma 9 2 2 2 3 2 2" xfId="32900"/>
    <cellStyle name="Comma 9 2 2 2 3 3" xfId="32901"/>
    <cellStyle name="Comma 9 2 2 2 3 4" xfId="32902"/>
    <cellStyle name="Comma 9 2 2 2 3 5" xfId="32903"/>
    <cellStyle name="Comma 9 2 2 2 3 6" xfId="43656"/>
    <cellStyle name="Comma 9 2 2 2 4" xfId="32904"/>
    <cellStyle name="Comma 9 2 2 2 4 2" xfId="32905"/>
    <cellStyle name="Comma 9 2 2 2 4 2 2" xfId="32906"/>
    <cellStyle name="Comma 9 2 2 2 4 3" xfId="32907"/>
    <cellStyle name="Comma 9 2 2 2 4 4" xfId="32908"/>
    <cellStyle name="Comma 9 2 2 2 4 5" xfId="32909"/>
    <cellStyle name="Comma 9 2 2 2 4 6" xfId="43657"/>
    <cellStyle name="Comma 9 2 2 2 5" xfId="32910"/>
    <cellStyle name="Comma 9 2 2 2 5 2" xfId="32911"/>
    <cellStyle name="Comma 9 2 2 2 5 2 2" xfId="32912"/>
    <cellStyle name="Comma 9 2 2 2 5 3" xfId="32913"/>
    <cellStyle name="Comma 9 2 2 2 5 4" xfId="32914"/>
    <cellStyle name="Comma 9 2 2 2 5 5" xfId="32915"/>
    <cellStyle name="Comma 9 2 2 2 5 6" xfId="43658"/>
    <cellStyle name="Comma 9 2 2 2 6" xfId="32916"/>
    <cellStyle name="Comma 9 2 2 2 6 2" xfId="32917"/>
    <cellStyle name="Comma 9 2 2 2 7" xfId="32918"/>
    <cellStyle name="Comma 9 2 2 2 8" xfId="32919"/>
    <cellStyle name="Comma 9 2 2 2 9" xfId="32920"/>
    <cellStyle name="Comma 9 2 2 3" xfId="32921"/>
    <cellStyle name="Comma 9 2 2 3 10" xfId="43659"/>
    <cellStyle name="Comma 9 2 2 3 2" xfId="32922"/>
    <cellStyle name="Comma 9 2 2 3 2 2" xfId="32923"/>
    <cellStyle name="Comma 9 2 2 3 2 2 2" xfId="32924"/>
    <cellStyle name="Comma 9 2 2 3 2 3" xfId="32925"/>
    <cellStyle name="Comma 9 2 2 3 2 4" xfId="32926"/>
    <cellStyle name="Comma 9 2 2 3 2 5" xfId="32927"/>
    <cellStyle name="Comma 9 2 2 3 2 6" xfId="43660"/>
    <cellStyle name="Comma 9 2 2 3 2 7" xfId="43661"/>
    <cellStyle name="Comma 9 2 2 3 3" xfId="32928"/>
    <cellStyle name="Comma 9 2 2 3 3 2" xfId="32929"/>
    <cellStyle name="Comma 9 2 2 3 3 2 2" xfId="32930"/>
    <cellStyle name="Comma 9 2 2 3 3 3" xfId="32931"/>
    <cellStyle name="Comma 9 2 2 3 3 4" xfId="32932"/>
    <cellStyle name="Comma 9 2 2 3 3 5" xfId="32933"/>
    <cellStyle name="Comma 9 2 2 3 3 6" xfId="43662"/>
    <cellStyle name="Comma 9 2 2 3 3 7" xfId="43663"/>
    <cellStyle name="Comma 9 2 2 3 4" xfId="32934"/>
    <cellStyle name="Comma 9 2 2 3 4 2" xfId="32935"/>
    <cellStyle name="Comma 9 2 2 3 4 2 2" xfId="32936"/>
    <cellStyle name="Comma 9 2 2 3 4 3" xfId="32937"/>
    <cellStyle name="Comma 9 2 2 3 4 4" xfId="32938"/>
    <cellStyle name="Comma 9 2 2 3 4 5" xfId="32939"/>
    <cellStyle name="Comma 9 2 2 3 4 6" xfId="43664"/>
    <cellStyle name="Comma 9 2 2 3 4 7" xfId="43665"/>
    <cellStyle name="Comma 9 2 2 3 5" xfId="32940"/>
    <cellStyle name="Comma 9 2 2 3 5 2" xfId="32941"/>
    <cellStyle name="Comma 9 2 2 3 6" xfId="32942"/>
    <cellStyle name="Comma 9 2 2 3 7" xfId="32943"/>
    <cellStyle name="Comma 9 2 2 3 8" xfId="32944"/>
    <cellStyle name="Comma 9 2 2 3 9" xfId="43666"/>
    <cellStyle name="Comma 9 2 2 4" xfId="32945"/>
    <cellStyle name="Comma 9 2 2 4 2" xfId="32946"/>
    <cellStyle name="Comma 9 2 2 4 2 2" xfId="32947"/>
    <cellStyle name="Comma 9 2 2 4 2 2 2" xfId="32948"/>
    <cellStyle name="Comma 9 2 2 4 2 3" xfId="32949"/>
    <cellStyle name="Comma 9 2 2 4 2 4" xfId="32950"/>
    <cellStyle name="Comma 9 2 2 4 2 5" xfId="32951"/>
    <cellStyle name="Comma 9 2 2 4 2 6" xfId="43667"/>
    <cellStyle name="Comma 9 2 2 4 2 7" xfId="43668"/>
    <cellStyle name="Comma 9 2 2 4 3" xfId="32952"/>
    <cellStyle name="Comma 9 2 2 4 3 2" xfId="32953"/>
    <cellStyle name="Comma 9 2 2 4 4" xfId="32954"/>
    <cellStyle name="Comma 9 2 2 4 5" xfId="32955"/>
    <cellStyle name="Comma 9 2 2 4 6" xfId="32956"/>
    <cellStyle name="Comma 9 2 2 4 7" xfId="43669"/>
    <cellStyle name="Comma 9 2 2 4 8" xfId="43670"/>
    <cellStyle name="Comma 9 2 2 5" xfId="32957"/>
    <cellStyle name="Comma 9 2 2 5 2" xfId="32958"/>
    <cellStyle name="Comma 9 2 2 5 2 2" xfId="32959"/>
    <cellStyle name="Comma 9 2 2 5 3" xfId="32960"/>
    <cellStyle name="Comma 9 2 2 5 4" xfId="32961"/>
    <cellStyle name="Comma 9 2 2 5 5" xfId="32962"/>
    <cellStyle name="Comma 9 2 2 5 6" xfId="43671"/>
    <cellStyle name="Comma 9 2 2 5 7" xfId="43672"/>
    <cellStyle name="Comma 9 2 2 6" xfId="32963"/>
    <cellStyle name="Comma 9 2 2 6 2" xfId="32964"/>
    <cellStyle name="Comma 9 2 2 6 2 2" xfId="32965"/>
    <cellStyle name="Comma 9 2 2 6 3" xfId="32966"/>
    <cellStyle name="Comma 9 2 2 6 4" xfId="32967"/>
    <cellStyle name="Comma 9 2 2 6 5" xfId="32968"/>
    <cellStyle name="Comma 9 2 2 6 6" xfId="43673"/>
    <cellStyle name="Comma 9 2 2 7" xfId="32969"/>
    <cellStyle name="Comma 9 2 2 7 2" xfId="32970"/>
    <cellStyle name="Comma 9 2 2 7 2 2" xfId="32971"/>
    <cellStyle name="Comma 9 2 2 7 3" xfId="32972"/>
    <cellStyle name="Comma 9 2 2 7 4" xfId="32973"/>
    <cellStyle name="Comma 9 2 2 7 5" xfId="32974"/>
    <cellStyle name="Comma 9 2 2 7 6" xfId="43674"/>
    <cellStyle name="Comma 9 2 2 7 7" xfId="43675"/>
    <cellStyle name="Comma 9 2 2 8" xfId="32975"/>
    <cellStyle name="Comma 9 2 2 8 2" xfId="32976"/>
    <cellStyle name="Comma 9 2 2 9" xfId="32977"/>
    <cellStyle name="Comma 9 2 3" xfId="32978"/>
    <cellStyle name="Comma 9 2 3 10" xfId="43676"/>
    <cellStyle name="Comma 9 2 3 2" xfId="32979"/>
    <cellStyle name="Comma 9 2 3 2 2" xfId="32980"/>
    <cellStyle name="Comma 9 2 3 2 2 2" xfId="32981"/>
    <cellStyle name="Comma 9 2 3 2 2 2 2" xfId="32982"/>
    <cellStyle name="Comma 9 2 3 2 2 3" xfId="32983"/>
    <cellStyle name="Comma 9 2 3 2 2 4" xfId="32984"/>
    <cellStyle name="Comma 9 2 3 2 2 5" xfId="32985"/>
    <cellStyle name="Comma 9 2 3 2 2 6" xfId="43677"/>
    <cellStyle name="Comma 9 2 3 2 3" xfId="32986"/>
    <cellStyle name="Comma 9 2 3 2 3 2" xfId="32987"/>
    <cellStyle name="Comma 9 2 3 2 4" xfId="32988"/>
    <cellStyle name="Comma 9 2 3 2 5" xfId="32989"/>
    <cellStyle name="Comma 9 2 3 2 6" xfId="32990"/>
    <cellStyle name="Comma 9 2 3 2 7" xfId="43678"/>
    <cellStyle name="Comma 9 2 3 3" xfId="32991"/>
    <cellStyle name="Comma 9 2 3 3 2" xfId="32992"/>
    <cellStyle name="Comma 9 2 3 3 2 2" xfId="32993"/>
    <cellStyle name="Comma 9 2 3 3 3" xfId="32994"/>
    <cellStyle name="Comma 9 2 3 3 4" xfId="32995"/>
    <cellStyle name="Comma 9 2 3 3 5" xfId="32996"/>
    <cellStyle name="Comma 9 2 3 3 6" xfId="43679"/>
    <cellStyle name="Comma 9 2 3 4" xfId="32997"/>
    <cellStyle name="Comma 9 2 3 4 2" xfId="32998"/>
    <cellStyle name="Comma 9 2 3 4 2 2" xfId="32999"/>
    <cellStyle name="Comma 9 2 3 4 3" xfId="33000"/>
    <cellStyle name="Comma 9 2 3 4 4" xfId="33001"/>
    <cellStyle name="Comma 9 2 3 4 5" xfId="33002"/>
    <cellStyle name="Comma 9 2 3 4 6" xfId="43680"/>
    <cellStyle name="Comma 9 2 3 5" xfId="33003"/>
    <cellStyle name="Comma 9 2 3 5 2" xfId="33004"/>
    <cellStyle name="Comma 9 2 3 5 2 2" xfId="33005"/>
    <cellStyle name="Comma 9 2 3 5 3" xfId="33006"/>
    <cellStyle name="Comma 9 2 3 5 4" xfId="33007"/>
    <cellStyle name="Comma 9 2 3 5 5" xfId="33008"/>
    <cellStyle name="Comma 9 2 3 5 6" xfId="43681"/>
    <cellStyle name="Comma 9 2 3 6" xfId="33009"/>
    <cellStyle name="Comma 9 2 3 6 2" xfId="33010"/>
    <cellStyle name="Comma 9 2 3 7" xfId="33011"/>
    <cellStyle name="Comma 9 2 3 8" xfId="33012"/>
    <cellStyle name="Comma 9 2 3 9" xfId="33013"/>
    <cellStyle name="Comma 9 2 4" xfId="33014"/>
    <cellStyle name="Comma 9 2 4 10" xfId="43682"/>
    <cellStyle name="Comma 9 2 4 2" xfId="33015"/>
    <cellStyle name="Comma 9 2 4 2 2" xfId="33016"/>
    <cellStyle name="Comma 9 2 4 2 2 2" xfId="33017"/>
    <cellStyle name="Comma 9 2 4 2 3" xfId="33018"/>
    <cellStyle name="Comma 9 2 4 2 4" xfId="33019"/>
    <cellStyle name="Comma 9 2 4 2 5" xfId="33020"/>
    <cellStyle name="Comma 9 2 4 2 6" xfId="43683"/>
    <cellStyle name="Comma 9 2 4 2 7" xfId="43684"/>
    <cellStyle name="Comma 9 2 4 3" xfId="33021"/>
    <cellStyle name="Comma 9 2 4 3 2" xfId="33022"/>
    <cellStyle name="Comma 9 2 4 3 2 2" xfId="33023"/>
    <cellStyle name="Comma 9 2 4 3 3" xfId="33024"/>
    <cellStyle name="Comma 9 2 4 3 4" xfId="33025"/>
    <cellStyle name="Comma 9 2 4 3 5" xfId="33026"/>
    <cellStyle name="Comma 9 2 4 3 6" xfId="43685"/>
    <cellStyle name="Comma 9 2 4 3 7" xfId="43686"/>
    <cellStyle name="Comma 9 2 4 4" xfId="33027"/>
    <cellStyle name="Comma 9 2 4 4 2" xfId="33028"/>
    <cellStyle name="Comma 9 2 4 4 2 2" xfId="33029"/>
    <cellStyle name="Comma 9 2 4 4 3" xfId="33030"/>
    <cellStyle name="Comma 9 2 4 4 4" xfId="33031"/>
    <cellStyle name="Comma 9 2 4 4 5" xfId="33032"/>
    <cellStyle name="Comma 9 2 4 4 6" xfId="43687"/>
    <cellStyle name="Comma 9 2 4 4 7" xfId="43688"/>
    <cellStyle name="Comma 9 2 4 5" xfId="33033"/>
    <cellStyle name="Comma 9 2 4 5 2" xfId="33034"/>
    <cellStyle name="Comma 9 2 4 6" xfId="33035"/>
    <cellStyle name="Comma 9 2 4 7" xfId="33036"/>
    <cellStyle name="Comma 9 2 4 8" xfId="33037"/>
    <cellStyle name="Comma 9 2 4 9" xfId="43689"/>
    <cellStyle name="Comma 9 2 5" xfId="33038"/>
    <cellStyle name="Comma 9 2 5 2" xfId="33039"/>
    <cellStyle name="Comma 9 2 5 2 2" xfId="33040"/>
    <cellStyle name="Comma 9 2 5 2 2 2" xfId="33041"/>
    <cellStyle name="Comma 9 2 5 2 3" xfId="33042"/>
    <cellStyle name="Comma 9 2 5 2 4" xfId="33043"/>
    <cellStyle name="Comma 9 2 5 2 5" xfId="33044"/>
    <cellStyle name="Comma 9 2 5 2 6" xfId="43690"/>
    <cellStyle name="Comma 9 2 5 2 7" xfId="43691"/>
    <cellStyle name="Comma 9 2 5 3" xfId="33045"/>
    <cellStyle name="Comma 9 2 5 3 2" xfId="33046"/>
    <cellStyle name="Comma 9 2 5 4" xfId="33047"/>
    <cellStyle name="Comma 9 2 5 5" xfId="33048"/>
    <cellStyle name="Comma 9 2 5 6" xfId="33049"/>
    <cellStyle name="Comma 9 2 5 7" xfId="43692"/>
    <cellStyle name="Comma 9 2 5 8" xfId="43693"/>
    <cellStyle name="Comma 9 2 6" xfId="33050"/>
    <cellStyle name="Comma 9 2 6 2" xfId="33051"/>
    <cellStyle name="Comma 9 2 6 2 2" xfId="33052"/>
    <cellStyle name="Comma 9 2 6 3" xfId="33053"/>
    <cellStyle name="Comma 9 2 6 4" xfId="33054"/>
    <cellStyle name="Comma 9 2 6 5" xfId="33055"/>
    <cellStyle name="Comma 9 2 6 6" xfId="43694"/>
    <cellStyle name="Comma 9 2 6 7" xfId="43695"/>
    <cellStyle name="Comma 9 2 7" xfId="33056"/>
    <cellStyle name="Comma 9 2 7 2" xfId="33057"/>
    <cellStyle name="Comma 9 2 7 2 2" xfId="33058"/>
    <cellStyle name="Comma 9 2 7 3" xfId="33059"/>
    <cellStyle name="Comma 9 2 7 4" xfId="33060"/>
    <cellStyle name="Comma 9 2 7 5" xfId="33061"/>
    <cellStyle name="Comma 9 2 7 6" xfId="43696"/>
    <cellStyle name="Comma 9 2 8" xfId="33062"/>
    <cellStyle name="Comma 9 2 8 2" xfId="33063"/>
    <cellStyle name="Comma 9 2 8 2 2" xfId="33064"/>
    <cellStyle name="Comma 9 2 8 3" xfId="33065"/>
    <cellStyle name="Comma 9 2 8 4" xfId="33066"/>
    <cellStyle name="Comma 9 2 8 5" xfId="33067"/>
    <cellStyle name="Comma 9 2 8 6" xfId="43697"/>
    <cellStyle name="Comma 9 2 8 7" xfId="43698"/>
    <cellStyle name="Comma 9 2 9" xfId="33068"/>
    <cellStyle name="Comma 9 2 9 2" xfId="33069"/>
    <cellStyle name="Comma 9 3" xfId="33070"/>
    <cellStyle name="Comma 9 3 10" xfId="33071"/>
    <cellStyle name="Comma 9 3 11" xfId="33072"/>
    <cellStyle name="Comma 9 3 12" xfId="33073"/>
    <cellStyle name="Comma 9 3 13" xfId="33074"/>
    <cellStyle name="Comma 9 3 2" xfId="33075"/>
    <cellStyle name="Comma 9 3 2 10" xfId="43699"/>
    <cellStyle name="Comma 9 3 2 2" xfId="33076"/>
    <cellStyle name="Comma 9 3 2 2 2" xfId="33077"/>
    <cellStyle name="Comma 9 3 2 2 2 2" xfId="33078"/>
    <cellStyle name="Comma 9 3 2 2 2 2 2" xfId="33079"/>
    <cellStyle name="Comma 9 3 2 2 2 3" xfId="33080"/>
    <cellStyle name="Comma 9 3 2 2 2 4" xfId="33081"/>
    <cellStyle name="Comma 9 3 2 2 2 5" xfId="33082"/>
    <cellStyle name="Comma 9 3 2 2 2 6" xfId="43700"/>
    <cellStyle name="Comma 9 3 2 2 3" xfId="33083"/>
    <cellStyle name="Comma 9 3 2 2 3 2" xfId="33084"/>
    <cellStyle name="Comma 9 3 2 2 4" xfId="33085"/>
    <cellStyle name="Comma 9 3 2 2 5" xfId="33086"/>
    <cellStyle name="Comma 9 3 2 2 6" xfId="33087"/>
    <cellStyle name="Comma 9 3 2 2 7" xfId="43701"/>
    <cellStyle name="Comma 9 3 2 3" xfId="33088"/>
    <cellStyle name="Comma 9 3 2 3 2" xfId="33089"/>
    <cellStyle name="Comma 9 3 2 3 2 2" xfId="33090"/>
    <cellStyle name="Comma 9 3 2 3 3" xfId="33091"/>
    <cellStyle name="Comma 9 3 2 3 4" xfId="33092"/>
    <cellStyle name="Comma 9 3 2 3 5" xfId="33093"/>
    <cellStyle name="Comma 9 3 2 3 6" xfId="43702"/>
    <cellStyle name="Comma 9 3 2 4" xfId="33094"/>
    <cellStyle name="Comma 9 3 2 4 2" xfId="33095"/>
    <cellStyle name="Comma 9 3 2 4 2 2" xfId="33096"/>
    <cellStyle name="Comma 9 3 2 4 3" xfId="33097"/>
    <cellStyle name="Comma 9 3 2 4 4" xfId="33098"/>
    <cellStyle name="Comma 9 3 2 4 5" xfId="33099"/>
    <cellStyle name="Comma 9 3 2 4 6" xfId="43703"/>
    <cellStyle name="Comma 9 3 2 5" xfId="33100"/>
    <cellStyle name="Comma 9 3 2 5 2" xfId="33101"/>
    <cellStyle name="Comma 9 3 2 5 2 2" xfId="33102"/>
    <cellStyle name="Comma 9 3 2 5 3" xfId="33103"/>
    <cellStyle name="Comma 9 3 2 5 4" xfId="33104"/>
    <cellStyle name="Comma 9 3 2 5 5" xfId="33105"/>
    <cellStyle name="Comma 9 3 2 5 6" xfId="43704"/>
    <cellStyle name="Comma 9 3 2 6" xfId="33106"/>
    <cellStyle name="Comma 9 3 2 6 2" xfId="33107"/>
    <cellStyle name="Comma 9 3 2 7" xfId="33108"/>
    <cellStyle name="Comma 9 3 2 8" xfId="33109"/>
    <cellStyle name="Comma 9 3 2 9" xfId="33110"/>
    <cellStyle name="Comma 9 3 3" xfId="33111"/>
    <cellStyle name="Comma 9 3 3 2" xfId="33112"/>
    <cellStyle name="Comma 9 3 3 2 2" xfId="33113"/>
    <cellStyle name="Comma 9 3 3 2 2 2" xfId="33114"/>
    <cellStyle name="Comma 9 3 3 2 3" xfId="33115"/>
    <cellStyle name="Comma 9 3 3 2 4" xfId="33116"/>
    <cellStyle name="Comma 9 3 3 2 5" xfId="33117"/>
    <cellStyle name="Comma 9 3 3 2 6" xfId="43705"/>
    <cellStyle name="Comma 9 3 3 3" xfId="33118"/>
    <cellStyle name="Comma 9 3 3 3 2" xfId="33119"/>
    <cellStyle name="Comma 9 3 3 3 2 2" xfId="33120"/>
    <cellStyle name="Comma 9 3 3 3 3" xfId="33121"/>
    <cellStyle name="Comma 9 3 3 3 4" xfId="33122"/>
    <cellStyle name="Comma 9 3 3 3 5" xfId="33123"/>
    <cellStyle name="Comma 9 3 3 3 6" xfId="43706"/>
    <cellStyle name="Comma 9 3 3 4" xfId="33124"/>
    <cellStyle name="Comma 9 3 3 4 2" xfId="33125"/>
    <cellStyle name="Comma 9 3 3 4 2 2" xfId="33126"/>
    <cellStyle name="Comma 9 3 3 4 3" xfId="33127"/>
    <cellStyle name="Comma 9 3 3 4 4" xfId="33128"/>
    <cellStyle name="Comma 9 3 3 4 5" xfId="33129"/>
    <cellStyle name="Comma 9 3 3 4 6" xfId="43707"/>
    <cellStyle name="Comma 9 3 3 5" xfId="33130"/>
    <cellStyle name="Comma 9 3 3 5 2" xfId="33131"/>
    <cellStyle name="Comma 9 3 3 6" xfId="33132"/>
    <cellStyle name="Comma 9 3 3 7" xfId="33133"/>
    <cellStyle name="Comma 9 3 3 8" xfId="33134"/>
    <cellStyle name="Comma 9 3 3 9" xfId="43708"/>
    <cellStyle name="Comma 9 3 4" xfId="33135"/>
    <cellStyle name="Comma 9 3 4 2" xfId="33136"/>
    <cellStyle name="Comma 9 3 4 2 2" xfId="33137"/>
    <cellStyle name="Comma 9 3 4 2 2 2" xfId="33138"/>
    <cellStyle name="Comma 9 3 4 2 3" xfId="33139"/>
    <cellStyle name="Comma 9 3 4 2 4" xfId="33140"/>
    <cellStyle name="Comma 9 3 4 2 5" xfId="33141"/>
    <cellStyle name="Comma 9 3 4 2 6" xfId="43709"/>
    <cellStyle name="Comma 9 3 4 3" xfId="33142"/>
    <cellStyle name="Comma 9 3 4 3 2" xfId="33143"/>
    <cellStyle name="Comma 9 3 4 4" xfId="33144"/>
    <cellStyle name="Comma 9 3 4 5" xfId="33145"/>
    <cellStyle name="Comma 9 3 4 6" xfId="33146"/>
    <cellStyle name="Comma 9 3 4 7" xfId="43710"/>
    <cellStyle name="Comma 9 3 5" xfId="33147"/>
    <cellStyle name="Comma 9 3 5 2" xfId="33148"/>
    <cellStyle name="Comma 9 3 5 2 2" xfId="33149"/>
    <cellStyle name="Comma 9 3 5 3" xfId="33150"/>
    <cellStyle name="Comma 9 3 5 4" xfId="33151"/>
    <cellStyle name="Comma 9 3 5 5" xfId="33152"/>
    <cellStyle name="Comma 9 3 5 6" xfId="43711"/>
    <cellStyle name="Comma 9 3 6" xfId="33153"/>
    <cellStyle name="Comma 9 3 6 2" xfId="33154"/>
    <cellStyle name="Comma 9 3 6 2 2" xfId="33155"/>
    <cellStyle name="Comma 9 3 6 3" xfId="33156"/>
    <cellStyle name="Comma 9 3 6 4" xfId="33157"/>
    <cellStyle name="Comma 9 3 6 5" xfId="33158"/>
    <cellStyle name="Comma 9 3 6 6" xfId="43712"/>
    <cellStyle name="Comma 9 3 7" xfId="33159"/>
    <cellStyle name="Comma 9 3 7 2" xfId="33160"/>
    <cellStyle name="Comma 9 3 7 2 2" xfId="33161"/>
    <cellStyle name="Comma 9 3 7 3" xfId="33162"/>
    <cellStyle name="Comma 9 3 7 4" xfId="33163"/>
    <cellStyle name="Comma 9 3 7 5" xfId="33164"/>
    <cellStyle name="Comma 9 3 7 6" xfId="43713"/>
    <cellStyle name="Comma 9 3 8" xfId="33165"/>
    <cellStyle name="Comma 9 3 8 2" xfId="33166"/>
    <cellStyle name="Comma 9 3 9" xfId="33167"/>
    <cellStyle name="Comma 9 3 9 2" xfId="33168"/>
    <cellStyle name="Comma 9 4" xfId="33169"/>
    <cellStyle name="Comma 9 4 10" xfId="33170"/>
    <cellStyle name="Comma 9 4 11" xfId="33171"/>
    <cellStyle name="Comma 9 4 12" xfId="43714"/>
    <cellStyle name="Comma 9 4 2" xfId="33172"/>
    <cellStyle name="Comma 9 4 2 2" xfId="33173"/>
    <cellStyle name="Comma 9 4 2 2 2" xfId="33174"/>
    <cellStyle name="Comma 9 4 2 2 2 2" xfId="33175"/>
    <cellStyle name="Comma 9 4 2 2 3" xfId="33176"/>
    <cellStyle name="Comma 9 4 2 2 4" xfId="33177"/>
    <cellStyle name="Comma 9 4 2 2 5" xfId="33178"/>
    <cellStyle name="Comma 9 4 2 2 6" xfId="43715"/>
    <cellStyle name="Comma 9 4 2 3" xfId="33179"/>
    <cellStyle name="Comma 9 4 2 3 2" xfId="33180"/>
    <cellStyle name="Comma 9 4 2 3 2 2" xfId="33181"/>
    <cellStyle name="Comma 9 4 2 3 3" xfId="33182"/>
    <cellStyle name="Comma 9 4 2 3 4" xfId="33183"/>
    <cellStyle name="Comma 9 4 2 3 5" xfId="33184"/>
    <cellStyle name="Comma 9 4 2 3 6" xfId="43716"/>
    <cellStyle name="Comma 9 4 2 4" xfId="33185"/>
    <cellStyle name="Comma 9 4 2 4 2" xfId="33186"/>
    <cellStyle name="Comma 9 4 2 4 2 2" xfId="33187"/>
    <cellStyle name="Comma 9 4 2 4 3" xfId="33188"/>
    <cellStyle name="Comma 9 4 2 4 4" xfId="33189"/>
    <cellStyle name="Comma 9 4 2 4 5" xfId="33190"/>
    <cellStyle name="Comma 9 4 2 4 6" xfId="43717"/>
    <cellStyle name="Comma 9 4 2 5" xfId="33191"/>
    <cellStyle name="Comma 9 4 2 5 2" xfId="33192"/>
    <cellStyle name="Comma 9 4 2 6" xfId="33193"/>
    <cellStyle name="Comma 9 4 2 7" xfId="33194"/>
    <cellStyle name="Comma 9 4 2 8" xfId="33195"/>
    <cellStyle name="Comma 9 4 2 9" xfId="43718"/>
    <cellStyle name="Comma 9 4 3" xfId="33196"/>
    <cellStyle name="Comma 9 4 3 10" xfId="43719"/>
    <cellStyle name="Comma 9 4 3 2" xfId="33197"/>
    <cellStyle name="Comma 9 4 3 2 2" xfId="33198"/>
    <cellStyle name="Comma 9 4 3 2 2 2" xfId="33199"/>
    <cellStyle name="Comma 9 4 3 2 3" xfId="33200"/>
    <cellStyle name="Comma 9 4 3 2 4" xfId="33201"/>
    <cellStyle name="Comma 9 4 3 2 5" xfId="33202"/>
    <cellStyle name="Comma 9 4 3 2 6" xfId="43720"/>
    <cellStyle name="Comma 9 4 3 2 7" xfId="43721"/>
    <cellStyle name="Comma 9 4 3 3" xfId="33203"/>
    <cellStyle name="Comma 9 4 3 3 2" xfId="33204"/>
    <cellStyle name="Comma 9 4 3 3 2 2" xfId="33205"/>
    <cellStyle name="Comma 9 4 3 3 3" xfId="33206"/>
    <cellStyle name="Comma 9 4 3 3 4" xfId="33207"/>
    <cellStyle name="Comma 9 4 3 3 5" xfId="33208"/>
    <cellStyle name="Comma 9 4 3 3 6" xfId="43722"/>
    <cellStyle name="Comma 9 4 3 3 7" xfId="43723"/>
    <cellStyle name="Comma 9 4 3 4" xfId="33209"/>
    <cellStyle name="Comma 9 4 3 4 2" xfId="33210"/>
    <cellStyle name="Comma 9 4 3 4 2 2" xfId="33211"/>
    <cellStyle name="Comma 9 4 3 4 3" xfId="33212"/>
    <cellStyle name="Comma 9 4 3 4 4" xfId="33213"/>
    <cellStyle name="Comma 9 4 3 4 5" xfId="33214"/>
    <cellStyle name="Comma 9 4 3 4 6" xfId="43724"/>
    <cellStyle name="Comma 9 4 3 4 7" xfId="43725"/>
    <cellStyle name="Comma 9 4 3 5" xfId="33215"/>
    <cellStyle name="Comma 9 4 3 5 2" xfId="33216"/>
    <cellStyle name="Comma 9 4 3 6" xfId="33217"/>
    <cellStyle name="Comma 9 4 3 7" xfId="33218"/>
    <cellStyle name="Comma 9 4 3 8" xfId="33219"/>
    <cellStyle name="Comma 9 4 3 9" xfId="43726"/>
    <cellStyle name="Comma 9 4 4" xfId="33220"/>
    <cellStyle name="Comma 9 4 4 2" xfId="33221"/>
    <cellStyle name="Comma 9 4 4 2 2" xfId="33222"/>
    <cellStyle name="Comma 9 4 4 2 2 2" xfId="33223"/>
    <cellStyle name="Comma 9 4 4 2 3" xfId="33224"/>
    <cellStyle name="Comma 9 4 4 2 4" xfId="33225"/>
    <cellStyle name="Comma 9 4 4 2 5" xfId="33226"/>
    <cellStyle name="Comma 9 4 4 2 6" xfId="43727"/>
    <cellStyle name="Comma 9 4 4 2 7" xfId="43728"/>
    <cellStyle name="Comma 9 4 4 3" xfId="33227"/>
    <cellStyle name="Comma 9 4 4 3 2" xfId="33228"/>
    <cellStyle name="Comma 9 4 4 4" xfId="33229"/>
    <cellStyle name="Comma 9 4 4 5" xfId="33230"/>
    <cellStyle name="Comma 9 4 4 6" xfId="33231"/>
    <cellStyle name="Comma 9 4 4 7" xfId="43729"/>
    <cellStyle name="Comma 9 4 4 8" xfId="43730"/>
    <cellStyle name="Comma 9 4 5" xfId="33232"/>
    <cellStyle name="Comma 9 4 5 2" xfId="33233"/>
    <cellStyle name="Comma 9 4 5 2 2" xfId="33234"/>
    <cellStyle name="Comma 9 4 5 3" xfId="33235"/>
    <cellStyle name="Comma 9 4 5 4" xfId="33236"/>
    <cellStyle name="Comma 9 4 5 5" xfId="33237"/>
    <cellStyle name="Comma 9 4 5 6" xfId="43731"/>
    <cellStyle name="Comma 9 4 5 7" xfId="43732"/>
    <cellStyle name="Comma 9 4 6" xfId="33238"/>
    <cellStyle name="Comma 9 4 6 2" xfId="33239"/>
    <cellStyle name="Comma 9 4 6 2 2" xfId="33240"/>
    <cellStyle name="Comma 9 4 6 3" xfId="33241"/>
    <cellStyle name="Comma 9 4 6 4" xfId="33242"/>
    <cellStyle name="Comma 9 4 6 5" xfId="33243"/>
    <cellStyle name="Comma 9 4 6 6" xfId="43733"/>
    <cellStyle name="Comma 9 4 7" xfId="33244"/>
    <cellStyle name="Comma 9 4 7 2" xfId="33245"/>
    <cellStyle name="Comma 9 4 7 2 2" xfId="33246"/>
    <cellStyle name="Comma 9 4 7 3" xfId="33247"/>
    <cellStyle name="Comma 9 4 7 4" xfId="33248"/>
    <cellStyle name="Comma 9 4 7 5" xfId="33249"/>
    <cellStyle name="Comma 9 4 7 6" xfId="43734"/>
    <cellStyle name="Comma 9 4 7 7" xfId="43735"/>
    <cellStyle name="Comma 9 4 8" xfId="33250"/>
    <cellStyle name="Comma 9 4 8 2" xfId="33251"/>
    <cellStyle name="Comma 9 4 9" xfId="33252"/>
    <cellStyle name="Comma 9 5" xfId="33253"/>
    <cellStyle name="Comma 9 5 2" xfId="33254"/>
    <cellStyle name="Comma 9 5 2 2" xfId="33255"/>
    <cellStyle name="Comma 9 5 2 2 2" xfId="33256"/>
    <cellStyle name="Comma 9 5 2 3" xfId="33257"/>
    <cellStyle name="Comma 9 5 2 4" xfId="33258"/>
    <cellStyle name="Comma 9 5 2 5" xfId="33259"/>
    <cellStyle name="Comma 9 5 2 6" xfId="43736"/>
    <cellStyle name="Comma 9 5 3" xfId="33260"/>
    <cellStyle name="Comma 9 5 3 2" xfId="33261"/>
    <cellStyle name="Comma 9 5 3 2 2" xfId="33262"/>
    <cellStyle name="Comma 9 5 3 3" xfId="33263"/>
    <cellStyle name="Comma 9 5 3 4" xfId="33264"/>
    <cellStyle name="Comma 9 5 3 5" xfId="33265"/>
    <cellStyle name="Comma 9 5 3 6" xfId="43737"/>
    <cellStyle name="Comma 9 5 4" xfId="33266"/>
    <cellStyle name="Comma 9 5 4 2" xfId="33267"/>
    <cellStyle name="Comma 9 5 4 2 2" xfId="33268"/>
    <cellStyle name="Comma 9 5 4 3" xfId="33269"/>
    <cellStyle name="Comma 9 5 4 4" xfId="33270"/>
    <cellStyle name="Comma 9 5 4 5" xfId="33271"/>
    <cellStyle name="Comma 9 5 4 6" xfId="43738"/>
    <cellStyle name="Comma 9 5 5" xfId="33272"/>
    <cellStyle name="Comma 9 5 5 2" xfId="33273"/>
    <cellStyle name="Comma 9 5 6" xfId="33274"/>
    <cellStyle name="Comma 9 5 7" xfId="33275"/>
    <cellStyle name="Comma 9 5 8" xfId="33276"/>
    <cellStyle name="Comma 9 5 9" xfId="43739"/>
    <cellStyle name="Comma 9 6" xfId="33277"/>
    <cellStyle name="Comma 9 6 10" xfId="43740"/>
    <cellStyle name="Comma 9 6 2" xfId="33278"/>
    <cellStyle name="Comma 9 6 2 2" xfId="33279"/>
    <cellStyle name="Comma 9 6 2 2 2" xfId="33280"/>
    <cellStyle name="Comma 9 6 2 3" xfId="33281"/>
    <cellStyle name="Comma 9 6 2 4" xfId="33282"/>
    <cellStyle name="Comma 9 6 2 5" xfId="33283"/>
    <cellStyle name="Comma 9 6 2 6" xfId="43741"/>
    <cellStyle name="Comma 9 6 2 7" xfId="43742"/>
    <cellStyle name="Comma 9 6 3" xfId="33284"/>
    <cellStyle name="Comma 9 6 3 2" xfId="33285"/>
    <cellStyle name="Comma 9 6 3 2 2" xfId="33286"/>
    <cellStyle name="Comma 9 6 3 3" xfId="33287"/>
    <cellStyle name="Comma 9 6 3 4" xfId="33288"/>
    <cellStyle name="Comma 9 6 3 5" xfId="33289"/>
    <cellStyle name="Comma 9 6 3 6" xfId="43743"/>
    <cellStyle name="Comma 9 6 3 7" xfId="43744"/>
    <cellStyle name="Comma 9 6 4" xfId="33290"/>
    <cellStyle name="Comma 9 6 4 2" xfId="33291"/>
    <cellStyle name="Comma 9 6 4 2 2" xfId="33292"/>
    <cellStyle name="Comma 9 6 4 3" xfId="33293"/>
    <cellStyle name="Comma 9 6 4 4" xfId="33294"/>
    <cellStyle name="Comma 9 6 4 5" xfId="33295"/>
    <cellStyle name="Comma 9 6 4 6" xfId="43745"/>
    <cellStyle name="Comma 9 6 4 7" xfId="43746"/>
    <cellStyle name="Comma 9 6 5" xfId="33296"/>
    <cellStyle name="Comma 9 6 5 2" xfId="33297"/>
    <cellStyle name="Comma 9 6 6" xfId="33298"/>
    <cellStyle name="Comma 9 6 7" xfId="33299"/>
    <cellStyle name="Comma 9 6 8" xfId="33300"/>
    <cellStyle name="Comma 9 6 9" xfId="43747"/>
    <cellStyle name="Comma 9 7" xfId="33301"/>
    <cellStyle name="Comma 9 7 2" xfId="33302"/>
    <cellStyle name="Comma 9 7 2 2" xfId="33303"/>
    <cellStyle name="Comma 9 7 2 2 2" xfId="33304"/>
    <cellStyle name="Comma 9 7 2 3" xfId="33305"/>
    <cellStyle name="Comma 9 7 2 4" xfId="33306"/>
    <cellStyle name="Comma 9 7 2 5" xfId="33307"/>
    <cellStyle name="Comma 9 7 2 6" xfId="43748"/>
    <cellStyle name="Comma 9 7 2 7" xfId="43749"/>
    <cellStyle name="Comma 9 7 3" xfId="33308"/>
    <cellStyle name="Comma 9 7 3 2" xfId="33309"/>
    <cellStyle name="Comma 9 7 4" xfId="33310"/>
    <cellStyle name="Comma 9 7 5" xfId="33311"/>
    <cellStyle name="Comma 9 7 6" xfId="33312"/>
    <cellStyle name="Comma 9 7 7" xfId="43750"/>
    <cellStyle name="Comma 9 7 8" xfId="43751"/>
    <cellStyle name="Comma 9 8" xfId="33313"/>
    <cellStyle name="Comma 9 8 2" xfId="33314"/>
    <cellStyle name="Comma 9 8 2 2" xfId="33315"/>
    <cellStyle name="Comma 9 8 3" xfId="33316"/>
    <cellStyle name="Comma 9 8 4" xfId="33317"/>
    <cellStyle name="Comma 9 8 5" xfId="33318"/>
    <cellStyle name="Comma 9 8 6" xfId="43752"/>
    <cellStyle name="Comma 9 8 7" xfId="43753"/>
    <cellStyle name="Comma 9 9" xfId="33319"/>
    <cellStyle name="Comma 9 9 2" xfId="33320"/>
    <cellStyle name="Comma 9 9 2 2" xfId="33321"/>
    <cellStyle name="Comma 9 9 3" xfId="33322"/>
    <cellStyle name="Comma 9 9 4" xfId="33323"/>
    <cellStyle name="Comma 9 9 5" xfId="33324"/>
    <cellStyle name="Comma 9 9 6" xfId="43754"/>
    <cellStyle name="Comma_339929-1" xfId="17"/>
    <cellStyle name="Comma_339929-1_577390-1" xfId="10"/>
    <cellStyle name="Comma_339929-1_633214-1" xfId="12"/>
    <cellStyle name="Comma_339929-1_690098a1" xfId="45219"/>
    <cellStyle name="Comma_339929-1_DRAFT 2009.2010 final 2" xfId="4"/>
    <cellStyle name="Comma_339929-1_DRAFT 2010.2011  2" xfId="1"/>
    <cellStyle name="Comma_498452-1" xfId="38189"/>
    <cellStyle name="Comma_616310-1" xfId="45215"/>
    <cellStyle name="Comma_633214-1 2" xfId="16"/>
    <cellStyle name="Comma_CEO - COMPONENT 3" xfId="38179"/>
    <cellStyle name="Comma_Draft 07.08 (2)_DRAFT 2009.2010 final" xfId="45213"/>
    <cellStyle name="Comma0" xfId="33325"/>
    <cellStyle name="Comma0 2" xfId="33326"/>
    <cellStyle name="Comma0 2 2" xfId="33327"/>
    <cellStyle name="Comma0 2 2 2" xfId="33328"/>
    <cellStyle name="Comma0 2 3" xfId="33329"/>
    <cellStyle name="Comma0 2 3 2" xfId="33330"/>
    <cellStyle name="Comma0 2 4" xfId="33331"/>
    <cellStyle name="Comma0 2 5" xfId="33332"/>
    <cellStyle name="Comma0 3" xfId="33333"/>
    <cellStyle name="Comma0 3 2" xfId="33334"/>
    <cellStyle name="Comma0 3 2 2" xfId="33335"/>
    <cellStyle name="Comma0 3 2 2 2" xfId="33336"/>
    <cellStyle name="Comma0 3 2 3" xfId="33337"/>
    <cellStyle name="Comma0 3 2 3 2" xfId="33338"/>
    <cellStyle name="Comma0 3 2 4" xfId="33339"/>
    <cellStyle name="Comma0 3 2 5" xfId="33340"/>
    <cellStyle name="Comma0 3 3" xfId="33341"/>
    <cellStyle name="Comma0 3 3 2" xfId="33342"/>
    <cellStyle name="Comma0 3 3 2 2" xfId="33343"/>
    <cellStyle name="Comma0 3 3 2 2 2" xfId="33344"/>
    <cellStyle name="Comma0 3 3 2 3" xfId="33345"/>
    <cellStyle name="Comma0 3 3 2 3 2" xfId="33346"/>
    <cellStyle name="Comma0 3 3 2 4" xfId="33347"/>
    <cellStyle name="Comma0 3 3 2 5" xfId="33348"/>
    <cellStyle name="Comma0 3 3 3" xfId="33349"/>
    <cellStyle name="Comma0 3 3 3 2" xfId="33350"/>
    <cellStyle name="Comma0 3 3 3 3" xfId="33351"/>
    <cellStyle name="Comma0 3 3 4" xfId="33352"/>
    <cellStyle name="Comma0 3 3 4 2" xfId="33353"/>
    <cellStyle name="Comma0 3 3 5" xfId="33354"/>
    <cellStyle name="Comma0 3 3 6" xfId="33355"/>
    <cellStyle name="Comma0 3 4" xfId="33356"/>
    <cellStyle name="Comma0 3 4 2" xfId="33357"/>
    <cellStyle name="Comma0 3 5" xfId="33358"/>
    <cellStyle name="Comma0 3 5 2" xfId="33359"/>
    <cellStyle name="Comma0 3 6" xfId="33360"/>
    <cellStyle name="Comma0 3 7" xfId="33361"/>
    <cellStyle name="Comma0 4" xfId="33362"/>
    <cellStyle name="Comma0 4 2" xfId="33363"/>
    <cellStyle name="Comma0 4 2 2" xfId="33364"/>
    <cellStyle name="Comma0 4 2 2 2" xfId="33365"/>
    <cellStyle name="Comma0 4 2 3" xfId="33366"/>
    <cellStyle name="Comma0 4 2 3 2" xfId="33367"/>
    <cellStyle name="Comma0 4 2 4" xfId="33368"/>
    <cellStyle name="Comma0 4 2 5" xfId="33369"/>
    <cellStyle name="Comma0 4 3" xfId="33370"/>
    <cellStyle name="Comma0 4 3 2" xfId="33371"/>
    <cellStyle name="Comma0 4 3 3" xfId="33372"/>
    <cellStyle name="Comma0 4 4" xfId="33373"/>
    <cellStyle name="Comma0 4 4 2" xfId="33374"/>
    <cellStyle name="Comma0 4 5" xfId="33375"/>
    <cellStyle name="Comma0 4 6" xfId="33376"/>
    <cellStyle name="Comma0 5" xfId="33377"/>
    <cellStyle name="Comma0 5 2" xfId="33378"/>
    <cellStyle name="Comma0 6" xfId="33379"/>
    <cellStyle name="Comma0 6 2" xfId="33380"/>
    <cellStyle name="Comma0 7" xfId="33381"/>
    <cellStyle name="Comma0 8" xfId="33382"/>
    <cellStyle name="Currency 2" xfId="33383"/>
    <cellStyle name="Currency 2 2" xfId="33384"/>
    <cellStyle name="Currency 3" xfId="33385"/>
    <cellStyle name="Currency0" xfId="43755"/>
    <cellStyle name="Currency0 2" xfId="43756"/>
    <cellStyle name="Currency0 2 2" xfId="43757"/>
    <cellStyle name="Currency0 3" xfId="43758"/>
    <cellStyle name="Currency0 4" xfId="43759"/>
    <cellStyle name="Date" xfId="43760"/>
    <cellStyle name="Date 2" xfId="43761"/>
    <cellStyle name="Date 2 2" xfId="43762"/>
    <cellStyle name="Date 3" xfId="43763"/>
    <cellStyle name="Date 4" xfId="43764"/>
    <cellStyle name="Euro" xfId="33386"/>
    <cellStyle name="Euro 10" xfId="33387"/>
    <cellStyle name="Euro 10 2" xfId="33388"/>
    <cellStyle name="Euro 11" xfId="33389"/>
    <cellStyle name="Euro 12" xfId="33390"/>
    <cellStyle name="Euro 2" xfId="33391"/>
    <cellStyle name="Euro 2 2" xfId="33392"/>
    <cellStyle name="Euro 2 2 2" xfId="33393"/>
    <cellStyle name="Euro 2 2 2 2" xfId="33394"/>
    <cellStyle name="Euro 2 2 3" xfId="33395"/>
    <cellStyle name="Euro 2 2 3 2" xfId="33396"/>
    <cellStyle name="Euro 2 2 4" xfId="33397"/>
    <cellStyle name="Euro 2 2 5" xfId="33398"/>
    <cellStyle name="Euro 2 3" xfId="33399"/>
    <cellStyle name="Euro 2 3 2" xfId="33400"/>
    <cellStyle name="Euro 2 3 2 2" xfId="33401"/>
    <cellStyle name="Euro 2 3 2 2 2" xfId="33402"/>
    <cellStyle name="Euro 2 3 2 3" xfId="33403"/>
    <cellStyle name="Euro 2 3 2 3 2" xfId="33404"/>
    <cellStyle name="Euro 2 3 2 4" xfId="33405"/>
    <cellStyle name="Euro 2 3 2 5" xfId="33406"/>
    <cellStyle name="Euro 2 3 3" xfId="33407"/>
    <cellStyle name="Euro 2 3 3 2" xfId="33408"/>
    <cellStyle name="Euro 2 3 3 2 2" xfId="33409"/>
    <cellStyle name="Euro 2 3 3 2 2 2" xfId="33410"/>
    <cellStyle name="Euro 2 3 3 2 3" xfId="33411"/>
    <cellStyle name="Euro 2 3 3 2 4" xfId="33412"/>
    <cellStyle name="Euro 2 3 3 2 5" xfId="33413"/>
    <cellStyle name="Euro 2 3 3 2 6" xfId="43765"/>
    <cellStyle name="Euro 2 3 3 3" xfId="33414"/>
    <cellStyle name="Euro 2 3 3 3 2" xfId="33415"/>
    <cellStyle name="Euro 2 3 3 3 3" xfId="33416"/>
    <cellStyle name="Euro 2 3 3 4" xfId="33417"/>
    <cellStyle name="Euro 2 3 3 5" xfId="33418"/>
    <cellStyle name="Euro 2 3 3 6" xfId="33419"/>
    <cellStyle name="Euro 2 3 3 7" xfId="43766"/>
    <cellStyle name="Euro 2 3 4" xfId="33420"/>
    <cellStyle name="Euro 2 3 4 2" xfId="33421"/>
    <cellStyle name="Euro 2 3 4 3" xfId="33422"/>
    <cellStyle name="Euro 2 3 5" xfId="33423"/>
    <cellStyle name="Euro 2 3 5 2" xfId="33424"/>
    <cellStyle name="Euro 2 3 6" xfId="33425"/>
    <cellStyle name="Euro 2 3 7" xfId="33426"/>
    <cellStyle name="Euro 2 4" xfId="33427"/>
    <cellStyle name="Euro 2 4 2" xfId="33428"/>
    <cellStyle name="Euro 2 4 2 2" xfId="33429"/>
    <cellStyle name="Euro 2 4 2 2 2" xfId="33430"/>
    <cellStyle name="Euro 2 4 2 3" xfId="33431"/>
    <cellStyle name="Euro 2 4 2 4" xfId="33432"/>
    <cellStyle name="Euro 2 4 2 5" xfId="33433"/>
    <cellStyle name="Euro 2 4 2 6" xfId="43767"/>
    <cellStyle name="Euro 2 4 3" xfId="33434"/>
    <cellStyle name="Euro 2 4 3 2" xfId="33435"/>
    <cellStyle name="Euro 2 4 3 3" xfId="33436"/>
    <cellStyle name="Euro 2 4 4" xfId="33437"/>
    <cellStyle name="Euro 2 4 5" xfId="33438"/>
    <cellStyle name="Euro 2 4 6" xfId="33439"/>
    <cellStyle name="Euro 2 4 7" xfId="43768"/>
    <cellStyle name="Euro 2 5" xfId="33440"/>
    <cellStyle name="Euro 2 5 2" xfId="33441"/>
    <cellStyle name="Euro 2 6" xfId="33442"/>
    <cellStyle name="Euro 2 6 2" xfId="33443"/>
    <cellStyle name="Euro 2 7" xfId="33444"/>
    <cellStyle name="Euro 2 8" xfId="33445"/>
    <cellStyle name="Euro 3" xfId="33446"/>
    <cellStyle name="Euro 3 2" xfId="33447"/>
    <cellStyle name="Euro 3 2 2" xfId="33448"/>
    <cellStyle name="Euro 3 2 2 2" xfId="33449"/>
    <cellStyle name="Euro 3 2 2 2 2" xfId="33450"/>
    <cellStyle name="Euro 3 2 3" xfId="33451"/>
    <cellStyle name="Euro 3 2 3 2" xfId="33452"/>
    <cellStyle name="Euro 3 2 4" xfId="33453"/>
    <cellStyle name="Euro 3 2 5" xfId="33454"/>
    <cellStyle name="Euro 3 2 6" xfId="33455"/>
    <cellStyle name="Euro 3 3" xfId="33456"/>
    <cellStyle name="Euro 3 3 2" xfId="33457"/>
    <cellStyle name="Euro 3 4" xfId="33458"/>
    <cellStyle name="Euro 3 4 2" xfId="33459"/>
    <cellStyle name="Euro 3 5" xfId="33460"/>
    <cellStyle name="Euro 3 6" xfId="33461"/>
    <cellStyle name="Euro 4" xfId="33462"/>
    <cellStyle name="Euro 4 2" xfId="33463"/>
    <cellStyle name="Euro 4 2 2" xfId="33464"/>
    <cellStyle name="Euro 4 2 2 2" xfId="33465"/>
    <cellStyle name="Euro 4 2 3" xfId="33466"/>
    <cellStyle name="Euro 4 2 3 2" xfId="33467"/>
    <cellStyle name="Euro 4 2 3 3" xfId="33468"/>
    <cellStyle name="Euro 4 2 4" xfId="33469"/>
    <cellStyle name="Euro 4 2 5" xfId="33470"/>
    <cellStyle name="Euro 4 3" xfId="33471"/>
    <cellStyle name="Euro 4 3 2" xfId="33472"/>
    <cellStyle name="Euro 4 3 2 2" xfId="33473"/>
    <cellStyle name="Euro 4 3 2 2 2" xfId="33474"/>
    <cellStyle name="Euro 4 3 2 3" xfId="33475"/>
    <cellStyle name="Euro 4 3 2 3 2" xfId="33476"/>
    <cellStyle name="Euro 4 3 2 4" xfId="33477"/>
    <cellStyle name="Euro 4 3 2 5" xfId="33478"/>
    <cellStyle name="Euro 4 3 3" xfId="33479"/>
    <cellStyle name="Euro 4 3 3 2" xfId="33480"/>
    <cellStyle name="Euro 4 3 3 3" xfId="33481"/>
    <cellStyle name="Euro 4 3 4" xfId="33482"/>
    <cellStyle name="Euro 4 3 4 2" xfId="33483"/>
    <cellStyle name="Euro 4 3 5" xfId="33484"/>
    <cellStyle name="Euro 4 3 6" xfId="33485"/>
    <cellStyle name="Euro 4 4" xfId="33486"/>
    <cellStyle name="Euro 4 4 2" xfId="33487"/>
    <cellStyle name="Euro 4 5" xfId="33488"/>
    <cellStyle name="Euro 4 5 2" xfId="33489"/>
    <cellStyle name="Euro 4 6" xfId="33490"/>
    <cellStyle name="Euro 4 7" xfId="33491"/>
    <cellStyle name="Euro 5" xfId="33492"/>
    <cellStyle name="Euro 5 2" xfId="33493"/>
    <cellStyle name="Euro 5 2 2" xfId="33494"/>
    <cellStyle name="Euro 5 2 2 2" xfId="33495"/>
    <cellStyle name="Euro 5 2 3" xfId="33496"/>
    <cellStyle name="Euro 5 2 3 2" xfId="33497"/>
    <cellStyle name="Euro 5 2 4" xfId="33498"/>
    <cellStyle name="Euro 5 2 5" xfId="33499"/>
    <cellStyle name="Euro 5 3" xfId="33500"/>
    <cellStyle name="Euro 5 3 2" xfId="33501"/>
    <cellStyle name="Euro 5 3 2 2" xfId="33502"/>
    <cellStyle name="Euro 5 3 3" xfId="33503"/>
    <cellStyle name="Euro 5 3 3 2" xfId="33504"/>
    <cellStyle name="Euro 5 3 4" xfId="33505"/>
    <cellStyle name="Euro 5 3 5" xfId="33506"/>
    <cellStyle name="Euro 5 4" xfId="33507"/>
    <cellStyle name="Euro 5 4 2" xfId="33508"/>
    <cellStyle name="Euro 5 4 2 2" xfId="33509"/>
    <cellStyle name="Euro 5 4 2 2 2" xfId="33510"/>
    <cellStyle name="Euro 5 4 2 3" xfId="33511"/>
    <cellStyle name="Euro 5 4 2 3 2" xfId="33512"/>
    <cellStyle name="Euro 5 4 2 4" xfId="33513"/>
    <cellStyle name="Euro 5 4 2 5" xfId="33514"/>
    <cellStyle name="Euro 5 4 3" xfId="33515"/>
    <cellStyle name="Euro 5 4 3 2" xfId="33516"/>
    <cellStyle name="Euro 5 4 3 3" xfId="33517"/>
    <cellStyle name="Euro 5 4 4" xfId="33518"/>
    <cellStyle name="Euro 5 4 4 2" xfId="33519"/>
    <cellStyle name="Euro 5 4 5" xfId="33520"/>
    <cellStyle name="Euro 5 4 6" xfId="33521"/>
    <cellStyle name="Euro 5 5" xfId="33522"/>
    <cellStyle name="Euro 5 5 2" xfId="33523"/>
    <cellStyle name="Euro 5 6" xfId="33524"/>
    <cellStyle name="Euro 5 6 2" xfId="33525"/>
    <cellStyle name="Euro 5 7" xfId="33526"/>
    <cellStyle name="Euro 5 8" xfId="33527"/>
    <cellStyle name="Euro 6" xfId="33528"/>
    <cellStyle name="Euro 6 2" xfId="33529"/>
    <cellStyle name="Euro 6 2 2" xfId="33530"/>
    <cellStyle name="Euro 6 2 2 2" xfId="33531"/>
    <cellStyle name="Euro 6 2 3" xfId="33532"/>
    <cellStyle name="Euro 6 2 3 2" xfId="33533"/>
    <cellStyle name="Euro 6 2 4" xfId="33534"/>
    <cellStyle name="Euro 6 2 5" xfId="33535"/>
    <cellStyle name="Euro 6 3" xfId="33536"/>
    <cellStyle name="Euro 6 3 2" xfId="33537"/>
    <cellStyle name="Euro 6 3 3" xfId="33538"/>
    <cellStyle name="Euro 6 4" xfId="33539"/>
    <cellStyle name="Euro 6 4 2" xfId="33540"/>
    <cellStyle name="Euro 6 5" xfId="33541"/>
    <cellStyle name="Euro 6 6" xfId="33542"/>
    <cellStyle name="Euro 7" xfId="33543"/>
    <cellStyle name="Euro 7 2" xfId="33544"/>
    <cellStyle name="Euro 7 2 2" xfId="33545"/>
    <cellStyle name="Euro 7 3" xfId="33546"/>
    <cellStyle name="Euro 7 4" xfId="33547"/>
    <cellStyle name="Euro 7 5" xfId="33548"/>
    <cellStyle name="Euro 7 6" xfId="43769"/>
    <cellStyle name="Euro 8" xfId="33549"/>
    <cellStyle name="Euro 8 2" xfId="33550"/>
    <cellStyle name="Euro 8 3" xfId="33551"/>
    <cellStyle name="Euro 9" xfId="33552"/>
    <cellStyle name="Euro 9 2" xfId="33553"/>
    <cellStyle name="Explanatory Text 2" xfId="33554"/>
    <cellStyle name="Explanatory Text 2 2" xfId="33555"/>
    <cellStyle name="Explanatory Text 2 2 2" xfId="33556"/>
    <cellStyle name="Explanatory Text 2 2 2 2" xfId="33557"/>
    <cellStyle name="Explanatory Text 2 2 3" xfId="33558"/>
    <cellStyle name="Explanatory Text 2 2 4" xfId="33559"/>
    <cellStyle name="Explanatory Text 2 2 5" xfId="33560"/>
    <cellStyle name="Explanatory Text 2 2 6" xfId="33561"/>
    <cellStyle name="Explanatory Text 2 3" xfId="33562"/>
    <cellStyle name="Explanatory Text 2 3 2" xfId="33563"/>
    <cellStyle name="Explanatory Text 2 3 2 2" xfId="33564"/>
    <cellStyle name="Explanatory Text 2 3 3" xfId="33565"/>
    <cellStyle name="Explanatory Text 2 3 4" xfId="33566"/>
    <cellStyle name="Explanatory Text 2 3 5" xfId="33567"/>
    <cellStyle name="Explanatory Text 2 3 6" xfId="33568"/>
    <cellStyle name="Explanatory Text 2 4" xfId="33569"/>
    <cellStyle name="Explanatory Text 2 4 2" xfId="33570"/>
    <cellStyle name="Explanatory Text 2 5" xfId="33571"/>
    <cellStyle name="Explanatory Text 2 5 2" xfId="33572"/>
    <cellStyle name="Explanatory Text 2 6" xfId="33573"/>
    <cellStyle name="Explanatory Text 2 7" xfId="33574"/>
    <cellStyle name="Explanatory Text 3" xfId="33575"/>
    <cellStyle name="Explanatory Text 3 2" xfId="33576"/>
    <cellStyle name="Explanatory Text 3 2 2" xfId="33577"/>
    <cellStyle name="Explanatory Text 3 2 2 2" xfId="33578"/>
    <cellStyle name="Explanatory Text 3 2 3" xfId="33579"/>
    <cellStyle name="Explanatory Text 3 2 4" xfId="33580"/>
    <cellStyle name="Explanatory Text 3 2 5" xfId="33581"/>
    <cellStyle name="Explanatory Text 3 2 6" xfId="43770"/>
    <cellStyle name="Explanatory Text 3 3" xfId="33582"/>
    <cellStyle name="Explanatory Text 3 3 2" xfId="33583"/>
    <cellStyle name="Explanatory Text 3 3 2 2" xfId="33584"/>
    <cellStyle name="Explanatory Text 3 3 3" xfId="33585"/>
    <cellStyle name="Explanatory Text 3 3 4" xfId="33586"/>
    <cellStyle name="Explanatory Text 3 3 5" xfId="33587"/>
    <cellStyle name="Explanatory Text 3 3 6" xfId="43771"/>
    <cellStyle name="Explanatory Text 3 4" xfId="33588"/>
    <cellStyle name="Explanatory Text 3 4 2" xfId="33589"/>
    <cellStyle name="Explanatory Text 3 4 2 2" xfId="33590"/>
    <cellStyle name="Explanatory Text 3 4 3" xfId="33591"/>
    <cellStyle name="Explanatory Text 3 4 4" xfId="33592"/>
    <cellStyle name="Explanatory Text 3 4 5" xfId="33593"/>
    <cellStyle name="Explanatory Text 3 4 6" xfId="43772"/>
    <cellStyle name="Explanatory Text 3 5" xfId="33594"/>
    <cellStyle name="Explanatory Text 3 5 2" xfId="33595"/>
    <cellStyle name="Explanatory Text 3 6" xfId="33596"/>
    <cellStyle name="Explanatory Text 3 6 2" xfId="33597"/>
    <cellStyle name="Explanatory Text 3 7" xfId="33598"/>
    <cellStyle name="Explanatory Text 3 8" xfId="33599"/>
    <cellStyle name="Explanatory Text 4" xfId="33600"/>
    <cellStyle name="Explanatory Text 4 2" xfId="33601"/>
    <cellStyle name="Explanatory Text 4 3" xfId="33602"/>
    <cellStyle name="Explanatory Text 5" xfId="33603"/>
    <cellStyle name="Explanatory Text 5 2" xfId="33604"/>
    <cellStyle name="Explanatory Text 6" xfId="33605"/>
    <cellStyle name="Explanatory Text 6 2" xfId="33606"/>
    <cellStyle name="Explanatory Text 7" xfId="33607"/>
    <cellStyle name="Explanatory Text 8" xfId="33608"/>
    <cellStyle name="Fixed" xfId="43773"/>
    <cellStyle name="Fixed 2" xfId="43774"/>
    <cellStyle name="Fixed 2 2" xfId="43775"/>
    <cellStyle name="Fixed 3" xfId="43776"/>
    <cellStyle name="Fixed 4" xfId="43777"/>
    <cellStyle name="Good 10" xfId="33609"/>
    <cellStyle name="Good 11" xfId="33610"/>
    <cellStyle name="Good 2" xfId="33611"/>
    <cellStyle name="Good 2 2" xfId="33612"/>
    <cellStyle name="Good 2 2 2" xfId="33613"/>
    <cellStyle name="Good 2 2 2 2" xfId="33614"/>
    <cellStyle name="Good 2 2 3" xfId="33615"/>
    <cellStyle name="Good 2 2 4" xfId="33616"/>
    <cellStyle name="Good 2 2 5" xfId="33617"/>
    <cellStyle name="Good 2 2 6" xfId="33618"/>
    <cellStyle name="Good 2 3" xfId="33619"/>
    <cellStyle name="Good 2 3 2" xfId="33620"/>
    <cellStyle name="Good 2 3 2 2" xfId="33621"/>
    <cellStyle name="Good 2 3 3" xfId="33622"/>
    <cellStyle name="Good 2 3 4" xfId="33623"/>
    <cellStyle name="Good 2 3 5" xfId="33624"/>
    <cellStyle name="Good 2 3 6" xfId="33625"/>
    <cellStyle name="Good 2 4" xfId="33626"/>
    <cellStyle name="Good 2 4 2" xfId="33627"/>
    <cellStyle name="Good 2 4 2 2" xfId="33628"/>
    <cellStyle name="Good 2 4 3" xfId="33629"/>
    <cellStyle name="Good 2 4 4" xfId="33630"/>
    <cellStyle name="Good 2 4 5" xfId="33631"/>
    <cellStyle name="Good 2 4 6" xfId="33632"/>
    <cellStyle name="Good 2 5" xfId="33633"/>
    <cellStyle name="Good 2 5 2" xfId="33634"/>
    <cellStyle name="Good 2 6" xfId="33635"/>
    <cellStyle name="Good 2 6 2" xfId="33636"/>
    <cellStyle name="Good 2 7" xfId="33637"/>
    <cellStyle name="Good 2 8" xfId="33638"/>
    <cellStyle name="Good 3" xfId="33639"/>
    <cellStyle name="Good 3 10" xfId="33640"/>
    <cellStyle name="Good 3 2" xfId="33641"/>
    <cellStyle name="Good 3 2 2" xfId="33642"/>
    <cellStyle name="Good 3 2 2 2" xfId="33643"/>
    <cellStyle name="Good 3 2 3" xfId="33644"/>
    <cellStyle name="Good 3 2 4" xfId="33645"/>
    <cellStyle name="Good 3 2 5" xfId="33646"/>
    <cellStyle name="Good 3 2 6" xfId="33647"/>
    <cellStyle name="Good 3 3" xfId="33648"/>
    <cellStyle name="Good 3 3 2" xfId="33649"/>
    <cellStyle name="Good 3 3 2 2" xfId="33650"/>
    <cellStyle name="Good 3 3 3" xfId="33651"/>
    <cellStyle name="Good 3 3 4" xfId="33652"/>
    <cellStyle name="Good 3 3 5" xfId="33653"/>
    <cellStyle name="Good 3 3 6" xfId="33654"/>
    <cellStyle name="Good 3 4" xfId="33655"/>
    <cellStyle name="Good 3 4 2" xfId="33656"/>
    <cellStyle name="Good 3 4 2 2" xfId="33657"/>
    <cellStyle name="Good 3 4 2 2 2" xfId="33658"/>
    <cellStyle name="Good 3 4 2 3" xfId="33659"/>
    <cellStyle name="Good 3 4 2 4" xfId="33660"/>
    <cellStyle name="Good 3 4 2 5" xfId="33661"/>
    <cellStyle name="Good 3 4 2 6" xfId="43778"/>
    <cellStyle name="Good 3 4 3" xfId="33662"/>
    <cellStyle name="Good 3 4 3 2" xfId="33663"/>
    <cellStyle name="Good 3 4 3 2 2" xfId="33664"/>
    <cellStyle name="Good 3 4 3 3" xfId="33665"/>
    <cellStyle name="Good 3 4 3 4" xfId="33666"/>
    <cellStyle name="Good 3 4 3 5" xfId="33667"/>
    <cellStyle name="Good 3 4 3 6" xfId="43779"/>
    <cellStyle name="Good 3 4 4" xfId="33668"/>
    <cellStyle name="Good 3 4 4 2" xfId="33669"/>
    <cellStyle name="Good 3 4 5" xfId="33670"/>
    <cellStyle name="Good 3 4 6" xfId="33671"/>
    <cellStyle name="Good 3 4 7" xfId="33672"/>
    <cellStyle name="Good 3 4 8" xfId="43780"/>
    <cellStyle name="Good 3 5" xfId="33673"/>
    <cellStyle name="Good 3 5 2" xfId="33674"/>
    <cellStyle name="Good 3 5 2 2" xfId="33675"/>
    <cellStyle name="Good 3 5 3" xfId="33676"/>
    <cellStyle name="Good 3 5 4" xfId="33677"/>
    <cellStyle name="Good 3 5 5" xfId="33678"/>
    <cellStyle name="Good 3 5 6" xfId="43781"/>
    <cellStyle name="Good 3 6" xfId="33679"/>
    <cellStyle name="Good 3 6 2" xfId="33680"/>
    <cellStyle name="Good 3 6 2 2" xfId="33681"/>
    <cellStyle name="Good 3 6 3" xfId="33682"/>
    <cellStyle name="Good 3 6 4" xfId="33683"/>
    <cellStyle name="Good 3 6 5" xfId="33684"/>
    <cellStyle name="Good 3 6 6" xfId="43782"/>
    <cellStyle name="Good 3 7" xfId="33685"/>
    <cellStyle name="Good 3 7 2" xfId="33686"/>
    <cellStyle name="Good 3 8" xfId="33687"/>
    <cellStyle name="Good 3 8 2" xfId="33688"/>
    <cellStyle name="Good 3 9" xfId="33689"/>
    <cellStyle name="Good 4" xfId="33690"/>
    <cellStyle name="Good 4 10" xfId="33691"/>
    <cellStyle name="Good 4 11" xfId="43783"/>
    <cellStyle name="Good 4 2" xfId="33692"/>
    <cellStyle name="Good 4 2 2" xfId="33693"/>
    <cellStyle name="Good 4 2 2 2" xfId="33694"/>
    <cellStyle name="Good 4 2 3" xfId="33695"/>
    <cellStyle name="Good 4 2 4" xfId="33696"/>
    <cellStyle name="Good 4 2 5" xfId="33697"/>
    <cellStyle name="Good 4 2 6" xfId="43784"/>
    <cellStyle name="Good 4 3" xfId="33698"/>
    <cellStyle name="Good 4 3 2" xfId="33699"/>
    <cellStyle name="Good 4 3 2 2" xfId="33700"/>
    <cellStyle name="Good 4 3 3" xfId="33701"/>
    <cellStyle name="Good 4 3 4" xfId="33702"/>
    <cellStyle name="Good 4 3 5" xfId="33703"/>
    <cellStyle name="Good 4 3 6" xfId="43785"/>
    <cellStyle name="Good 4 4" xfId="33704"/>
    <cellStyle name="Good 4 4 2" xfId="33705"/>
    <cellStyle name="Good 4 4 2 2" xfId="33706"/>
    <cellStyle name="Good 4 4 3" xfId="33707"/>
    <cellStyle name="Good 4 4 4" xfId="33708"/>
    <cellStyle name="Good 4 4 5" xfId="33709"/>
    <cellStyle name="Good 4 4 6" xfId="43786"/>
    <cellStyle name="Good 4 5" xfId="33710"/>
    <cellStyle name="Good 4 5 2" xfId="33711"/>
    <cellStyle name="Good 4 5 2 2" xfId="33712"/>
    <cellStyle name="Good 4 5 3" xfId="33713"/>
    <cellStyle name="Good 4 5 4" xfId="33714"/>
    <cellStyle name="Good 4 5 5" xfId="33715"/>
    <cellStyle name="Good 4 5 6" xfId="43787"/>
    <cellStyle name="Good 4 6" xfId="33716"/>
    <cellStyle name="Good 4 6 2" xfId="33717"/>
    <cellStyle name="Good 4 7" xfId="33718"/>
    <cellStyle name="Good 4 7 2" xfId="33719"/>
    <cellStyle name="Good 4 8" xfId="33720"/>
    <cellStyle name="Good 4 9" xfId="33721"/>
    <cellStyle name="Good 5" xfId="33722"/>
    <cellStyle name="Good 5 2" xfId="33723"/>
    <cellStyle name="Good 5 2 2" xfId="33724"/>
    <cellStyle name="Good 5 2 2 2" xfId="33725"/>
    <cellStyle name="Good 5 2 3" xfId="33726"/>
    <cellStyle name="Good 5 2 4" xfId="33727"/>
    <cellStyle name="Good 5 2 5" xfId="33728"/>
    <cellStyle name="Good 5 2 6" xfId="43788"/>
    <cellStyle name="Good 5 3" xfId="33729"/>
    <cellStyle name="Good 5 3 2" xfId="33730"/>
    <cellStyle name="Good 5 3 2 2" xfId="33731"/>
    <cellStyle name="Good 5 3 3" xfId="33732"/>
    <cellStyle name="Good 5 3 4" xfId="33733"/>
    <cellStyle name="Good 5 3 5" xfId="33734"/>
    <cellStyle name="Good 5 3 6" xfId="43789"/>
    <cellStyle name="Good 5 4" xfId="33735"/>
    <cellStyle name="Good 5 4 2" xfId="33736"/>
    <cellStyle name="Good 5 5" xfId="33737"/>
    <cellStyle name="Good 5 6" xfId="33738"/>
    <cellStyle name="Good 5 7" xfId="33739"/>
    <cellStyle name="Good 5 8" xfId="43790"/>
    <cellStyle name="Good 6" xfId="33740"/>
    <cellStyle name="Good 6 2" xfId="33741"/>
    <cellStyle name="Good 6 2 2" xfId="33742"/>
    <cellStyle name="Good 6 3" xfId="33743"/>
    <cellStyle name="Good 6 4" xfId="33744"/>
    <cellStyle name="Good 6 5" xfId="33745"/>
    <cellStyle name="Good 6 6" xfId="43791"/>
    <cellStyle name="Good 7" xfId="33746"/>
    <cellStyle name="Good 7 2" xfId="33747"/>
    <cellStyle name="Good 7 3" xfId="33748"/>
    <cellStyle name="Good 8" xfId="33749"/>
    <cellStyle name="Good 8 2" xfId="33750"/>
    <cellStyle name="Good 9" xfId="33751"/>
    <cellStyle name="Good 9 2" xfId="33752"/>
    <cellStyle name="Header1" xfId="43792"/>
    <cellStyle name="Header2" xfId="43793"/>
    <cellStyle name="Heading 1 10" xfId="33753"/>
    <cellStyle name="Heading 1 11" xfId="33754"/>
    <cellStyle name="Heading 1 2" xfId="33755"/>
    <cellStyle name="Heading 1 2 2" xfId="33756"/>
    <cellStyle name="Heading 1 2 2 2" xfId="33757"/>
    <cellStyle name="Heading 1 2 2 2 2" xfId="33758"/>
    <cellStyle name="Heading 1 2 2 3" xfId="33759"/>
    <cellStyle name="Heading 1 2 2 4" xfId="33760"/>
    <cellStyle name="Heading 1 2 2 5" xfId="33761"/>
    <cellStyle name="Heading 1 2 2 6" xfId="33762"/>
    <cellStyle name="Heading 1 2 3" xfId="33763"/>
    <cellStyle name="Heading 1 2 3 2" xfId="33764"/>
    <cellStyle name="Heading 1 2 3 2 2" xfId="33765"/>
    <cellStyle name="Heading 1 2 3 3" xfId="33766"/>
    <cellStyle name="Heading 1 2 3 4" xfId="33767"/>
    <cellStyle name="Heading 1 2 3 5" xfId="33768"/>
    <cellStyle name="Heading 1 2 3 6" xfId="33769"/>
    <cellStyle name="Heading 1 2 4" xfId="33770"/>
    <cellStyle name="Heading 1 2 4 2" xfId="33771"/>
    <cellStyle name="Heading 1 2 4 2 2" xfId="33772"/>
    <cellStyle name="Heading 1 2 4 3" xfId="33773"/>
    <cellStyle name="Heading 1 2 4 4" xfId="33774"/>
    <cellStyle name="Heading 1 2 4 5" xfId="33775"/>
    <cellStyle name="Heading 1 2 4 6" xfId="33776"/>
    <cellStyle name="Heading 1 2 5" xfId="33777"/>
    <cellStyle name="Heading 1 2 5 2" xfId="33778"/>
    <cellStyle name="Heading 1 2 6" xfId="33779"/>
    <cellStyle name="Heading 1 2 6 2" xfId="33780"/>
    <cellStyle name="Heading 1 2 7" xfId="33781"/>
    <cellStyle name="Heading 1 2 8" xfId="33782"/>
    <cellStyle name="Heading 1 3" xfId="33783"/>
    <cellStyle name="Heading 1 3 10" xfId="33784"/>
    <cellStyle name="Heading 1 3 2" xfId="33785"/>
    <cellStyle name="Heading 1 3 2 2" xfId="33786"/>
    <cellStyle name="Heading 1 3 2 2 2" xfId="33787"/>
    <cellStyle name="Heading 1 3 2 3" xfId="33788"/>
    <cellStyle name="Heading 1 3 2 4" xfId="33789"/>
    <cellStyle name="Heading 1 3 2 5" xfId="33790"/>
    <cellStyle name="Heading 1 3 2 6" xfId="33791"/>
    <cellStyle name="Heading 1 3 3" xfId="33792"/>
    <cellStyle name="Heading 1 3 3 2" xfId="33793"/>
    <cellStyle name="Heading 1 3 3 2 2" xfId="33794"/>
    <cellStyle name="Heading 1 3 3 3" xfId="33795"/>
    <cellStyle name="Heading 1 3 3 4" xfId="33796"/>
    <cellStyle name="Heading 1 3 3 5" xfId="33797"/>
    <cellStyle name="Heading 1 3 3 6" xfId="33798"/>
    <cellStyle name="Heading 1 3 4" xfId="33799"/>
    <cellStyle name="Heading 1 3 4 2" xfId="33800"/>
    <cellStyle name="Heading 1 3 4 2 2" xfId="33801"/>
    <cellStyle name="Heading 1 3 4 2 2 2" xfId="33802"/>
    <cellStyle name="Heading 1 3 4 2 3" xfId="33803"/>
    <cellStyle name="Heading 1 3 4 2 4" xfId="33804"/>
    <cellStyle name="Heading 1 3 4 2 5" xfId="33805"/>
    <cellStyle name="Heading 1 3 4 2 6" xfId="43794"/>
    <cellStyle name="Heading 1 3 4 3" xfId="33806"/>
    <cellStyle name="Heading 1 3 4 3 2" xfId="33807"/>
    <cellStyle name="Heading 1 3 4 3 2 2" xfId="33808"/>
    <cellStyle name="Heading 1 3 4 3 3" xfId="33809"/>
    <cellStyle name="Heading 1 3 4 3 4" xfId="33810"/>
    <cellStyle name="Heading 1 3 4 3 5" xfId="33811"/>
    <cellStyle name="Heading 1 3 4 3 6" xfId="43795"/>
    <cellStyle name="Heading 1 3 4 4" xfId="33812"/>
    <cellStyle name="Heading 1 3 4 4 2" xfId="33813"/>
    <cellStyle name="Heading 1 3 4 5" xfId="33814"/>
    <cellStyle name="Heading 1 3 4 6" xfId="33815"/>
    <cellStyle name="Heading 1 3 4 7" xfId="33816"/>
    <cellStyle name="Heading 1 3 4 8" xfId="43796"/>
    <cellStyle name="Heading 1 3 5" xfId="33817"/>
    <cellStyle name="Heading 1 3 5 2" xfId="33818"/>
    <cellStyle name="Heading 1 3 5 2 2" xfId="33819"/>
    <cellStyle name="Heading 1 3 5 3" xfId="33820"/>
    <cellStyle name="Heading 1 3 5 4" xfId="33821"/>
    <cellStyle name="Heading 1 3 5 5" xfId="33822"/>
    <cellStyle name="Heading 1 3 5 6" xfId="43797"/>
    <cellStyle name="Heading 1 3 6" xfId="33823"/>
    <cellStyle name="Heading 1 3 6 2" xfId="33824"/>
    <cellStyle name="Heading 1 3 6 2 2" xfId="33825"/>
    <cellStyle name="Heading 1 3 6 3" xfId="33826"/>
    <cellStyle name="Heading 1 3 6 4" xfId="33827"/>
    <cellStyle name="Heading 1 3 6 5" xfId="33828"/>
    <cellStyle name="Heading 1 3 6 6" xfId="43798"/>
    <cellStyle name="Heading 1 3 7" xfId="33829"/>
    <cellStyle name="Heading 1 3 7 2" xfId="33830"/>
    <cellStyle name="Heading 1 3 8" xfId="33831"/>
    <cellStyle name="Heading 1 3 8 2" xfId="33832"/>
    <cellStyle name="Heading 1 3 9" xfId="33833"/>
    <cellStyle name="Heading 1 4" xfId="33834"/>
    <cellStyle name="Heading 1 4 10" xfId="33835"/>
    <cellStyle name="Heading 1 4 11" xfId="43799"/>
    <cellStyle name="Heading 1 4 2" xfId="33836"/>
    <cellStyle name="Heading 1 4 2 2" xfId="33837"/>
    <cellStyle name="Heading 1 4 2 2 2" xfId="33838"/>
    <cellStyle name="Heading 1 4 2 3" xfId="33839"/>
    <cellStyle name="Heading 1 4 2 4" xfId="33840"/>
    <cellStyle name="Heading 1 4 2 5" xfId="33841"/>
    <cellStyle name="Heading 1 4 2 6" xfId="43800"/>
    <cellStyle name="Heading 1 4 3" xfId="33842"/>
    <cellStyle name="Heading 1 4 3 2" xfId="33843"/>
    <cellStyle name="Heading 1 4 3 2 2" xfId="33844"/>
    <cellStyle name="Heading 1 4 3 3" xfId="33845"/>
    <cellStyle name="Heading 1 4 3 4" xfId="33846"/>
    <cellStyle name="Heading 1 4 3 5" xfId="33847"/>
    <cellStyle name="Heading 1 4 3 6" xfId="43801"/>
    <cellStyle name="Heading 1 4 4" xfId="33848"/>
    <cellStyle name="Heading 1 4 4 2" xfId="33849"/>
    <cellStyle name="Heading 1 4 4 2 2" xfId="33850"/>
    <cellStyle name="Heading 1 4 4 3" xfId="33851"/>
    <cellStyle name="Heading 1 4 4 4" xfId="33852"/>
    <cellStyle name="Heading 1 4 4 5" xfId="33853"/>
    <cellStyle name="Heading 1 4 4 6" xfId="43802"/>
    <cellStyle name="Heading 1 4 5" xfId="33854"/>
    <cellStyle name="Heading 1 4 5 2" xfId="33855"/>
    <cellStyle name="Heading 1 4 5 2 2" xfId="33856"/>
    <cellStyle name="Heading 1 4 5 3" xfId="33857"/>
    <cellStyle name="Heading 1 4 5 4" xfId="33858"/>
    <cellStyle name="Heading 1 4 5 5" xfId="33859"/>
    <cellStyle name="Heading 1 4 5 6" xfId="43803"/>
    <cellStyle name="Heading 1 4 6" xfId="33860"/>
    <cellStyle name="Heading 1 4 6 2" xfId="33861"/>
    <cellStyle name="Heading 1 4 7" xfId="33862"/>
    <cellStyle name="Heading 1 4 7 2" xfId="33863"/>
    <cellStyle name="Heading 1 4 8" xfId="33864"/>
    <cellStyle name="Heading 1 4 9" xfId="33865"/>
    <cellStyle name="Heading 1 5" xfId="33866"/>
    <cellStyle name="Heading 1 5 2" xfId="33867"/>
    <cellStyle name="Heading 1 5 2 2" xfId="33868"/>
    <cellStyle name="Heading 1 5 2 2 2" xfId="33869"/>
    <cellStyle name="Heading 1 5 2 3" xfId="33870"/>
    <cellStyle name="Heading 1 5 2 4" xfId="33871"/>
    <cellStyle name="Heading 1 5 2 5" xfId="33872"/>
    <cellStyle name="Heading 1 5 2 6" xfId="43804"/>
    <cellStyle name="Heading 1 5 3" xfId="33873"/>
    <cellStyle name="Heading 1 5 3 2" xfId="33874"/>
    <cellStyle name="Heading 1 5 3 2 2" xfId="33875"/>
    <cellStyle name="Heading 1 5 3 3" xfId="33876"/>
    <cellStyle name="Heading 1 5 3 4" xfId="33877"/>
    <cellStyle name="Heading 1 5 3 5" xfId="33878"/>
    <cellStyle name="Heading 1 5 3 6" xfId="43805"/>
    <cellStyle name="Heading 1 5 4" xfId="33879"/>
    <cellStyle name="Heading 1 5 4 2" xfId="33880"/>
    <cellStyle name="Heading 1 5 5" xfId="33881"/>
    <cellStyle name="Heading 1 5 6" xfId="33882"/>
    <cellStyle name="Heading 1 5 7" xfId="33883"/>
    <cellStyle name="Heading 1 5 8" xfId="43806"/>
    <cellStyle name="Heading 1 6" xfId="33884"/>
    <cellStyle name="Heading 1 6 2" xfId="33885"/>
    <cellStyle name="Heading 1 6 2 2" xfId="33886"/>
    <cellStyle name="Heading 1 6 3" xfId="33887"/>
    <cellStyle name="Heading 1 6 4" xfId="33888"/>
    <cellStyle name="Heading 1 6 5" xfId="33889"/>
    <cellStyle name="Heading 1 6 6" xfId="43807"/>
    <cellStyle name="Heading 1 7" xfId="33890"/>
    <cellStyle name="Heading 1 7 2" xfId="33891"/>
    <cellStyle name="Heading 1 7 3" xfId="33892"/>
    <cellStyle name="Heading 1 8" xfId="33893"/>
    <cellStyle name="Heading 1 8 2" xfId="33894"/>
    <cellStyle name="Heading 1 9" xfId="33895"/>
    <cellStyle name="Heading 1 9 2" xfId="33896"/>
    <cellStyle name="Heading 2 10" xfId="33897"/>
    <cellStyle name="Heading 2 11" xfId="33898"/>
    <cellStyle name="Heading 2 2" xfId="33899"/>
    <cellStyle name="Heading 2 2 2" xfId="33900"/>
    <cellStyle name="Heading 2 2 2 2" xfId="33901"/>
    <cellStyle name="Heading 2 2 2 2 2" xfId="33902"/>
    <cellStyle name="Heading 2 2 2 3" xfId="33903"/>
    <cellStyle name="Heading 2 2 2 4" xfId="33904"/>
    <cellStyle name="Heading 2 2 2 5" xfId="33905"/>
    <cellStyle name="Heading 2 2 2 6" xfId="33906"/>
    <cellStyle name="Heading 2 2 3" xfId="33907"/>
    <cellStyle name="Heading 2 2 3 2" xfId="33908"/>
    <cellStyle name="Heading 2 2 3 2 2" xfId="33909"/>
    <cellStyle name="Heading 2 2 3 3" xfId="33910"/>
    <cellStyle name="Heading 2 2 3 4" xfId="33911"/>
    <cellStyle name="Heading 2 2 3 5" xfId="33912"/>
    <cellStyle name="Heading 2 2 3 6" xfId="33913"/>
    <cellStyle name="Heading 2 2 4" xfId="33914"/>
    <cellStyle name="Heading 2 2 4 2" xfId="33915"/>
    <cellStyle name="Heading 2 2 4 2 2" xfId="33916"/>
    <cellStyle name="Heading 2 2 4 3" xfId="33917"/>
    <cellStyle name="Heading 2 2 4 4" xfId="33918"/>
    <cellStyle name="Heading 2 2 4 5" xfId="33919"/>
    <cellStyle name="Heading 2 2 4 6" xfId="33920"/>
    <cellStyle name="Heading 2 2 5" xfId="33921"/>
    <cellStyle name="Heading 2 2 5 2" xfId="33922"/>
    <cellStyle name="Heading 2 2 6" xfId="33923"/>
    <cellStyle name="Heading 2 2 6 2" xfId="33924"/>
    <cellStyle name="Heading 2 2 7" xfId="33925"/>
    <cellStyle name="Heading 2 2 8" xfId="33926"/>
    <cellStyle name="Heading 2 3" xfId="33927"/>
    <cellStyle name="Heading 2 3 10" xfId="33928"/>
    <cellStyle name="Heading 2 3 2" xfId="33929"/>
    <cellStyle name="Heading 2 3 2 2" xfId="33930"/>
    <cellStyle name="Heading 2 3 2 2 2" xfId="33931"/>
    <cellStyle name="Heading 2 3 2 3" xfId="33932"/>
    <cellStyle name="Heading 2 3 2 4" xfId="33933"/>
    <cellStyle name="Heading 2 3 2 5" xfId="33934"/>
    <cellStyle name="Heading 2 3 2 6" xfId="33935"/>
    <cellStyle name="Heading 2 3 3" xfId="33936"/>
    <cellStyle name="Heading 2 3 3 2" xfId="33937"/>
    <cellStyle name="Heading 2 3 3 2 2" xfId="33938"/>
    <cellStyle name="Heading 2 3 3 3" xfId="33939"/>
    <cellStyle name="Heading 2 3 3 4" xfId="33940"/>
    <cellStyle name="Heading 2 3 3 5" xfId="33941"/>
    <cellStyle name="Heading 2 3 3 6" xfId="33942"/>
    <cellStyle name="Heading 2 3 4" xfId="33943"/>
    <cellStyle name="Heading 2 3 4 2" xfId="33944"/>
    <cellStyle name="Heading 2 3 4 2 2" xfId="33945"/>
    <cellStyle name="Heading 2 3 4 2 2 2" xfId="33946"/>
    <cellStyle name="Heading 2 3 4 2 3" xfId="33947"/>
    <cellStyle name="Heading 2 3 4 2 4" xfId="33948"/>
    <cellStyle name="Heading 2 3 4 2 5" xfId="33949"/>
    <cellStyle name="Heading 2 3 4 2 6" xfId="43808"/>
    <cellStyle name="Heading 2 3 4 3" xfId="33950"/>
    <cellStyle name="Heading 2 3 4 3 2" xfId="33951"/>
    <cellStyle name="Heading 2 3 4 3 2 2" xfId="33952"/>
    <cellStyle name="Heading 2 3 4 3 3" xfId="33953"/>
    <cellStyle name="Heading 2 3 4 3 4" xfId="33954"/>
    <cellStyle name="Heading 2 3 4 3 5" xfId="33955"/>
    <cellStyle name="Heading 2 3 4 3 6" xfId="43809"/>
    <cellStyle name="Heading 2 3 4 4" xfId="33956"/>
    <cellStyle name="Heading 2 3 4 4 2" xfId="33957"/>
    <cellStyle name="Heading 2 3 4 5" xfId="33958"/>
    <cellStyle name="Heading 2 3 4 6" xfId="33959"/>
    <cellStyle name="Heading 2 3 4 7" xfId="33960"/>
    <cellStyle name="Heading 2 3 4 8" xfId="43810"/>
    <cellStyle name="Heading 2 3 5" xfId="33961"/>
    <cellStyle name="Heading 2 3 5 2" xfId="33962"/>
    <cellStyle name="Heading 2 3 5 2 2" xfId="33963"/>
    <cellStyle name="Heading 2 3 5 3" xfId="33964"/>
    <cellStyle name="Heading 2 3 5 4" xfId="33965"/>
    <cellStyle name="Heading 2 3 5 5" xfId="33966"/>
    <cellStyle name="Heading 2 3 5 6" xfId="43811"/>
    <cellStyle name="Heading 2 3 6" xfId="33967"/>
    <cellStyle name="Heading 2 3 6 2" xfId="33968"/>
    <cellStyle name="Heading 2 3 6 2 2" xfId="33969"/>
    <cellStyle name="Heading 2 3 6 3" xfId="33970"/>
    <cellStyle name="Heading 2 3 6 4" xfId="33971"/>
    <cellStyle name="Heading 2 3 6 5" xfId="33972"/>
    <cellStyle name="Heading 2 3 6 6" xfId="43812"/>
    <cellStyle name="Heading 2 3 7" xfId="33973"/>
    <cellStyle name="Heading 2 3 7 2" xfId="33974"/>
    <cellStyle name="Heading 2 3 8" xfId="33975"/>
    <cellStyle name="Heading 2 3 8 2" xfId="33976"/>
    <cellStyle name="Heading 2 3 9" xfId="33977"/>
    <cellStyle name="Heading 2 4" xfId="33978"/>
    <cellStyle name="Heading 2 4 10" xfId="33979"/>
    <cellStyle name="Heading 2 4 11" xfId="43813"/>
    <cellStyle name="Heading 2 4 2" xfId="33980"/>
    <cellStyle name="Heading 2 4 2 2" xfId="33981"/>
    <cellStyle name="Heading 2 4 2 2 2" xfId="33982"/>
    <cellStyle name="Heading 2 4 2 3" xfId="33983"/>
    <cellStyle name="Heading 2 4 2 4" xfId="33984"/>
    <cellStyle name="Heading 2 4 2 5" xfId="33985"/>
    <cellStyle name="Heading 2 4 2 6" xfId="43814"/>
    <cellStyle name="Heading 2 4 3" xfId="33986"/>
    <cellStyle name="Heading 2 4 3 2" xfId="33987"/>
    <cellStyle name="Heading 2 4 3 2 2" xfId="33988"/>
    <cellStyle name="Heading 2 4 3 3" xfId="33989"/>
    <cellStyle name="Heading 2 4 3 4" xfId="33990"/>
    <cellStyle name="Heading 2 4 3 5" xfId="33991"/>
    <cellStyle name="Heading 2 4 3 6" xfId="43815"/>
    <cellStyle name="Heading 2 4 4" xfId="33992"/>
    <cellStyle name="Heading 2 4 4 2" xfId="33993"/>
    <cellStyle name="Heading 2 4 4 2 2" xfId="33994"/>
    <cellStyle name="Heading 2 4 4 3" xfId="33995"/>
    <cellStyle name="Heading 2 4 4 4" xfId="33996"/>
    <cellStyle name="Heading 2 4 4 5" xfId="33997"/>
    <cellStyle name="Heading 2 4 4 6" xfId="43816"/>
    <cellStyle name="Heading 2 4 5" xfId="33998"/>
    <cellStyle name="Heading 2 4 5 2" xfId="33999"/>
    <cellStyle name="Heading 2 4 5 2 2" xfId="34000"/>
    <cellStyle name="Heading 2 4 5 3" xfId="34001"/>
    <cellStyle name="Heading 2 4 5 4" xfId="34002"/>
    <cellStyle name="Heading 2 4 5 5" xfId="34003"/>
    <cellStyle name="Heading 2 4 5 6" xfId="43817"/>
    <cellStyle name="Heading 2 4 6" xfId="34004"/>
    <cellStyle name="Heading 2 4 6 2" xfId="34005"/>
    <cellStyle name="Heading 2 4 7" xfId="34006"/>
    <cellStyle name="Heading 2 4 7 2" xfId="34007"/>
    <cellStyle name="Heading 2 4 8" xfId="34008"/>
    <cellStyle name="Heading 2 4 9" xfId="34009"/>
    <cellStyle name="Heading 2 5" xfId="34010"/>
    <cellStyle name="Heading 2 5 2" xfId="34011"/>
    <cellStyle name="Heading 2 5 2 2" xfId="34012"/>
    <cellStyle name="Heading 2 5 2 2 2" xfId="34013"/>
    <cellStyle name="Heading 2 5 2 3" xfId="34014"/>
    <cellStyle name="Heading 2 5 2 4" xfId="34015"/>
    <cellStyle name="Heading 2 5 2 5" xfId="34016"/>
    <cellStyle name="Heading 2 5 2 6" xfId="43818"/>
    <cellStyle name="Heading 2 5 3" xfId="34017"/>
    <cellStyle name="Heading 2 5 3 2" xfId="34018"/>
    <cellStyle name="Heading 2 5 3 2 2" xfId="34019"/>
    <cellStyle name="Heading 2 5 3 3" xfId="34020"/>
    <cellStyle name="Heading 2 5 3 4" xfId="34021"/>
    <cellStyle name="Heading 2 5 3 5" xfId="34022"/>
    <cellStyle name="Heading 2 5 3 6" xfId="43819"/>
    <cellStyle name="Heading 2 5 4" xfId="34023"/>
    <cellStyle name="Heading 2 5 4 2" xfId="34024"/>
    <cellStyle name="Heading 2 5 5" xfId="34025"/>
    <cellStyle name="Heading 2 5 6" xfId="34026"/>
    <cellStyle name="Heading 2 5 7" xfId="34027"/>
    <cellStyle name="Heading 2 5 8" xfId="43820"/>
    <cellStyle name="Heading 2 6" xfId="34028"/>
    <cellStyle name="Heading 2 6 2" xfId="34029"/>
    <cellStyle name="Heading 2 6 2 2" xfId="34030"/>
    <cellStyle name="Heading 2 6 3" xfId="34031"/>
    <cellStyle name="Heading 2 6 4" xfId="34032"/>
    <cellStyle name="Heading 2 6 5" xfId="34033"/>
    <cellStyle name="Heading 2 6 6" xfId="43821"/>
    <cellStyle name="Heading 2 7" xfId="34034"/>
    <cellStyle name="Heading 2 7 2" xfId="34035"/>
    <cellStyle name="Heading 2 7 3" xfId="34036"/>
    <cellStyle name="Heading 2 8" xfId="34037"/>
    <cellStyle name="Heading 2 8 2" xfId="34038"/>
    <cellStyle name="Heading 2 9" xfId="34039"/>
    <cellStyle name="Heading 2 9 2" xfId="34040"/>
    <cellStyle name="Heading 3 10" xfId="34041"/>
    <cellStyle name="Heading 3 11" xfId="34042"/>
    <cellStyle name="Heading 3 2" xfId="34043"/>
    <cellStyle name="Heading 3 2 2" xfId="34044"/>
    <cellStyle name="Heading 3 2 2 2" xfId="34045"/>
    <cellStyle name="Heading 3 2 2 2 2" xfId="34046"/>
    <cellStyle name="Heading 3 2 2 3" xfId="34047"/>
    <cellStyle name="Heading 3 2 2 4" xfId="34048"/>
    <cellStyle name="Heading 3 2 2 5" xfId="34049"/>
    <cellStyle name="Heading 3 2 2 6" xfId="34050"/>
    <cellStyle name="Heading 3 2 3" xfId="34051"/>
    <cellStyle name="Heading 3 2 3 2" xfId="34052"/>
    <cellStyle name="Heading 3 2 3 2 2" xfId="34053"/>
    <cellStyle name="Heading 3 2 3 3" xfId="34054"/>
    <cellStyle name="Heading 3 2 3 4" xfId="34055"/>
    <cellStyle name="Heading 3 2 3 5" xfId="34056"/>
    <cellStyle name="Heading 3 2 3 6" xfId="34057"/>
    <cellStyle name="Heading 3 2 4" xfId="34058"/>
    <cellStyle name="Heading 3 2 4 2" xfId="34059"/>
    <cellStyle name="Heading 3 2 4 2 2" xfId="34060"/>
    <cellStyle name="Heading 3 2 4 3" xfId="34061"/>
    <cellStyle name="Heading 3 2 4 4" xfId="34062"/>
    <cellStyle name="Heading 3 2 4 5" xfId="34063"/>
    <cellStyle name="Heading 3 2 4 6" xfId="34064"/>
    <cellStyle name="Heading 3 2 5" xfId="34065"/>
    <cellStyle name="Heading 3 2 5 2" xfId="34066"/>
    <cellStyle name="Heading 3 2 6" xfId="34067"/>
    <cellStyle name="Heading 3 2 6 2" xfId="34068"/>
    <cellStyle name="Heading 3 2 7" xfId="34069"/>
    <cellStyle name="Heading 3 2 8" xfId="34070"/>
    <cellStyle name="Heading 3 3" xfId="34071"/>
    <cellStyle name="Heading 3 3 10" xfId="34072"/>
    <cellStyle name="Heading 3 3 2" xfId="34073"/>
    <cellStyle name="Heading 3 3 2 2" xfId="34074"/>
    <cellStyle name="Heading 3 3 2 2 2" xfId="34075"/>
    <cellStyle name="Heading 3 3 2 3" xfId="34076"/>
    <cellStyle name="Heading 3 3 2 4" xfId="34077"/>
    <cellStyle name="Heading 3 3 2 5" xfId="34078"/>
    <cellStyle name="Heading 3 3 2 6" xfId="34079"/>
    <cellStyle name="Heading 3 3 3" xfId="34080"/>
    <cellStyle name="Heading 3 3 3 2" xfId="34081"/>
    <cellStyle name="Heading 3 3 3 2 2" xfId="34082"/>
    <cellStyle name="Heading 3 3 3 3" xfId="34083"/>
    <cellStyle name="Heading 3 3 3 4" xfId="34084"/>
    <cellStyle name="Heading 3 3 3 5" xfId="34085"/>
    <cellStyle name="Heading 3 3 3 6" xfId="34086"/>
    <cellStyle name="Heading 3 3 4" xfId="34087"/>
    <cellStyle name="Heading 3 3 4 2" xfId="34088"/>
    <cellStyle name="Heading 3 3 4 2 2" xfId="34089"/>
    <cellStyle name="Heading 3 3 4 2 2 2" xfId="34090"/>
    <cellStyle name="Heading 3 3 4 2 3" xfId="34091"/>
    <cellStyle name="Heading 3 3 4 2 4" xfId="34092"/>
    <cellStyle name="Heading 3 3 4 2 5" xfId="34093"/>
    <cellStyle name="Heading 3 3 4 2 6" xfId="43822"/>
    <cellStyle name="Heading 3 3 4 3" xfId="34094"/>
    <cellStyle name="Heading 3 3 4 3 2" xfId="34095"/>
    <cellStyle name="Heading 3 3 4 3 2 2" xfId="34096"/>
    <cellStyle name="Heading 3 3 4 3 3" xfId="34097"/>
    <cellStyle name="Heading 3 3 4 3 4" xfId="34098"/>
    <cellStyle name="Heading 3 3 4 3 5" xfId="34099"/>
    <cellStyle name="Heading 3 3 4 3 6" xfId="43823"/>
    <cellStyle name="Heading 3 3 4 4" xfId="34100"/>
    <cellStyle name="Heading 3 3 4 4 2" xfId="34101"/>
    <cellStyle name="Heading 3 3 4 5" xfId="34102"/>
    <cellStyle name="Heading 3 3 4 6" xfId="34103"/>
    <cellStyle name="Heading 3 3 4 7" xfId="34104"/>
    <cellStyle name="Heading 3 3 4 8" xfId="43824"/>
    <cellStyle name="Heading 3 3 5" xfId="34105"/>
    <cellStyle name="Heading 3 3 5 2" xfId="34106"/>
    <cellStyle name="Heading 3 3 5 2 2" xfId="34107"/>
    <cellStyle name="Heading 3 3 5 3" xfId="34108"/>
    <cellStyle name="Heading 3 3 5 4" xfId="34109"/>
    <cellStyle name="Heading 3 3 5 5" xfId="34110"/>
    <cellStyle name="Heading 3 3 5 6" xfId="43825"/>
    <cellStyle name="Heading 3 3 6" xfId="34111"/>
    <cellStyle name="Heading 3 3 6 2" xfId="34112"/>
    <cellStyle name="Heading 3 3 6 2 2" xfId="34113"/>
    <cellStyle name="Heading 3 3 6 3" xfId="34114"/>
    <cellStyle name="Heading 3 3 6 4" xfId="34115"/>
    <cellStyle name="Heading 3 3 6 5" xfId="34116"/>
    <cellStyle name="Heading 3 3 6 6" xfId="43826"/>
    <cellStyle name="Heading 3 3 7" xfId="34117"/>
    <cellStyle name="Heading 3 3 7 2" xfId="34118"/>
    <cellStyle name="Heading 3 3 8" xfId="34119"/>
    <cellStyle name="Heading 3 3 8 2" xfId="34120"/>
    <cellStyle name="Heading 3 3 9" xfId="34121"/>
    <cellStyle name="Heading 3 4" xfId="34122"/>
    <cellStyle name="Heading 3 4 10" xfId="34123"/>
    <cellStyle name="Heading 3 4 11" xfId="43827"/>
    <cellStyle name="Heading 3 4 2" xfId="34124"/>
    <cellStyle name="Heading 3 4 2 2" xfId="34125"/>
    <cellStyle name="Heading 3 4 2 2 2" xfId="34126"/>
    <cellStyle name="Heading 3 4 2 3" xfId="34127"/>
    <cellStyle name="Heading 3 4 2 4" xfId="34128"/>
    <cellStyle name="Heading 3 4 2 5" xfId="34129"/>
    <cellStyle name="Heading 3 4 2 6" xfId="43828"/>
    <cellStyle name="Heading 3 4 3" xfId="34130"/>
    <cellStyle name="Heading 3 4 3 2" xfId="34131"/>
    <cellStyle name="Heading 3 4 3 2 2" xfId="34132"/>
    <cellStyle name="Heading 3 4 3 3" xfId="34133"/>
    <cellStyle name="Heading 3 4 3 4" xfId="34134"/>
    <cellStyle name="Heading 3 4 3 5" xfId="34135"/>
    <cellStyle name="Heading 3 4 3 6" xfId="43829"/>
    <cellStyle name="Heading 3 4 4" xfId="34136"/>
    <cellStyle name="Heading 3 4 4 2" xfId="34137"/>
    <cellStyle name="Heading 3 4 4 2 2" xfId="34138"/>
    <cellStyle name="Heading 3 4 4 3" xfId="34139"/>
    <cellStyle name="Heading 3 4 4 4" xfId="34140"/>
    <cellStyle name="Heading 3 4 4 5" xfId="34141"/>
    <cellStyle name="Heading 3 4 4 6" xfId="43830"/>
    <cellStyle name="Heading 3 4 5" xfId="34142"/>
    <cellStyle name="Heading 3 4 5 2" xfId="34143"/>
    <cellStyle name="Heading 3 4 5 2 2" xfId="34144"/>
    <cellStyle name="Heading 3 4 5 3" xfId="34145"/>
    <cellStyle name="Heading 3 4 5 4" xfId="34146"/>
    <cellStyle name="Heading 3 4 5 5" xfId="34147"/>
    <cellStyle name="Heading 3 4 5 6" xfId="43831"/>
    <cellStyle name="Heading 3 4 6" xfId="34148"/>
    <cellStyle name="Heading 3 4 6 2" xfId="34149"/>
    <cellStyle name="Heading 3 4 7" xfId="34150"/>
    <cellStyle name="Heading 3 4 7 2" xfId="34151"/>
    <cellStyle name="Heading 3 4 8" xfId="34152"/>
    <cellStyle name="Heading 3 4 9" xfId="34153"/>
    <cellStyle name="Heading 3 5" xfId="34154"/>
    <cellStyle name="Heading 3 5 2" xfId="34155"/>
    <cellStyle name="Heading 3 5 2 2" xfId="34156"/>
    <cellStyle name="Heading 3 5 2 2 2" xfId="34157"/>
    <cellStyle name="Heading 3 5 2 3" xfId="34158"/>
    <cellStyle name="Heading 3 5 2 4" xfId="34159"/>
    <cellStyle name="Heading 3 5 2 5" xfId="34160"/>
    <cellStyle name="Heading 3 5 2 6" xfId="43832"/>
    <cellStyle name="Heading 3 5 3" xfId="34161"/>
    <cellStyle name="Heading 3 5 3 2" xfId="34162"/>
    <cellStyle name="Heading 3 5 3 2 2" xfId="34163"/>
    <cellStyle name="Heading 3 5 3 3" xfId="34164"/>
    <cellStyle name="Heading 3 5 3 4" xfId="34165"/>
    <cellStyle name="Heading 3 5 3 5" xfId="34166"/>
    <cellStyle name="Heading 3 5 3 6" xfId="43833"/>
    <cellStyle name="Heading 3 5 4" xfId="34167"/>
    <cellStyle name="Heading 3 5 4 2" xfId="34168"/>
    <cellStyle name="Heading 3 5 5" xfId="34169"/>
    <cellStyle name="Heading 3 5 6" xfId="34170"/>
    <cellStyle name="Heading 3 5 7" xfId="34171"/>
    <cellStyle name="Heading 3 5 8" xfId="43834"/>
    <cellStyle name="Heading 3 6" xfId="34172"/>
    <cellStyle name="Heading 3 6 2" xfId="34173"/>
    <cellStyle name="Heading 3 6 2 2" xfId="34174"/>
    <cellStyle name="Heading 3 6 3" xfId="34175"/>
    <cellStyle name="Heading 3 6 4" xfId="34176"/>
    <cellStyle name="Heading 3 6 5" xfId="34177"/>
    <cellStyle name="Heading 3 6 6" xfId="43835"/>
    <cellStyle name="Heading 3 7" xfId="34178"/>
    <cellStyle name="Heading 3 7 2" xfId="34179"/>
    <cellStyle name="Heading 3 7 3" xfId="34180"/>
    <cellStyle name="Heading 3 8" xfId="34181"/>
    <cellStyle name="Heading 3 8 2" xfId="34182"/>
    <cellStyle name="Heading 3 9" xfId="34183"/>
    <cellStyle name="Heading 3 9 2" xfId="34184"/>
    <cellStyle name="Heading 4 10" xfId="34185"/>
    <cellStyle name="Heading 4 11" xfId="34186"/>
    <cellStyle name="Heading 4 2" xfId="34187"/>
    <cellStyle name="Heading 4 2 2" xfId="34188"/>
    <cellStyle name="Heading 4 2 2 2" xfId="34189"/>
    <cellStyle name="Heading 4 2 2 2 2" xfId="34190"/>
    <cellStyle name="Heading 4 2 2 3" xfId="34191"/>
    <cellStyle name="Heading 4 2 2 4" xfId="34192"/>
    <cellStyle name="Heading 4 2 2 5" xfId="34193"/>
    <cellStyle name="Heading 4 2 2 6" xfId="34194"/>
    <cellStyle name="Heading 4 2 3" xfId="34195"/>
    <cellStyle name="Heading 4 2 3 2" xfId="34196"/>
    <cellStyle name="Heading 4 2 3 2 2" xfId="34197"/>
    <cellStyle name="Heading 4 2 3 3" xfId="34198"/>
    <cellStyle name="Heading 4 2 3 4" xfId="34199"/>
    <cellStyle name="Heading 4 2 3 5" xfId="34200"/>
    <cellStyle name="Heading 4 2 3 6" xfId="34201"/>
    <cellStyle name="Heading 4 2 4" xfId="34202"/>
    <cellStyle name="Heading 4 2 4 2" xfId="34203"/>
    <cellStyle name="Heading 4 2 4 2 2" xfId="34204"/>
    <cellStyle name="Heading 4 2 4 3" xfId="34205"/>
    <cellStyle name="Heading 4 2 4 4" xfId="34206"/>
    <cellStyle name="Heading 4 2 4 5" xfId="34207"/>
    <cellStyle name="Heading 4 2 4 6" xfId="34208"/>
    <cellStyle name="Heading 4 2 5" xfId="34209"/>
    <cellStyle name="Heading 4 2 5 2" xfId="34210"/>
    <cellStyle name="Heading 4 2 6" xfId="34211"/>
    <cellStyle name="Heading 4 2 6 2" xfId="34212"/>
    <cellStyle name="Heading 4 2 7" xfId="34213"/>
    <cellStyle name="Heading 4 2 8" xfId="34214"/>
    <cellStyle name="Heading 4 3" xfId="34215"/>
    <cellStyle name="Heading 4 3 10" xfId="34216"/>
    <cellStyle name="Heading 4 3 2" xfId="34217"/>
    <cellStyle name="Heading 4 3 2 2" xfId="34218"/>
    <cellStyle name="Heading 4 3 2 2 2" xfId="34219"/>
    <cellStyle name="Heading 4 3 2 3" xfId="34220"/>
    <cellStyle name="Heading 4 3 2 4" xfId="34221"/>
    <cellStyle name="Heading 4 3 2 5" xfId="34222"/>
    <cellStyle name="Heading 4 3 2 6" xfId="34223"/>
    <cellStyle name="Heading 4 3 3" xfId="34224"/>
    <cellStyle name="Heading 4 3 3 2" xfId="34225"/>
    <cellStyle name="Heading 4 3 3 2 2" xfId="34226"/>
    <cellStyle name="Heading 4 3 3 3" xfId="34227"/>
    <cellStyle name="Heading 4 3 3 4" xfId="34228"/>
    <cellStyle name="Heading 4 3 3 5" xfId="34229"/>
    <cellStyle name="Heading 4 3 3 6" xfId="43836"/>
    <cellStyle name="Heading 4 3 4" xfId="34230"/>
    <cellStyle name="Heading 4 3 4 2" xfId="34231"/>
    <cellStyle name="Heading 4 3 4 2 2" xfId="34232"/>
    <cellStyle name="Heading 4 3 4 2 2 2" xfId="34233"/>
    <cellStyle name="Heading 4 3 4 2 3" xfId="34234"/>
    <cellStyle name="Heading 4 3 4 2 4" xfId="34235"/>
    <cellStyle name="Heading 4 3 4 2 5" xfId="34236"/>
    <cellStyle name="Heading 4 3 4 2 6" xfId="43837"/>
    <cellStyle name="Heading 4 3 4 3" xfId="34237"/>
    <cellStyle name="Heading 4 3 4 3 2" xfId="34238"/>
    <cellStyle name="Heading 4 3 4 3 2 2" xfId="34239"/>
    <cellStyle name="Heading 4 3 4 3 3" xfId="34240"/>
    <cellStyle name="Heading 4 3 4 3 4" xfId="34241"/>
    <cellStyle name="Heading 4 3 4 3 5" xfId="34242"/>
    <cellStyle name="Heading 4 3 4 3 6" xfId="43838"/>
    <cellStyle name="Heading 4 3 4 4" xfId="34243"/>
    <cellStyle name="Heading 4 3 4 4 2" xfId="34244"/>
    <cellStyle name="Heading 4 3 4 5" xfId="34245"/>
    <cellStyle name="Heading 4 3 4 6" xfId="34246"/>
    <cellStyle name="Heading 4 3 4 7" xfId="34247"/>
    <cellStyle name="Heading 4 3 4 8" xfId="43839"/>
    <cellStyle name="Heading 4 3 5" xfId="34248"/>
    <cellStyle name="Heading 4 3 5 2" xfId="34249"/>
    <cellStyle name="Heading 4 3 5 2 2" xfId="34250"/>
    <cellStyle name="Heading 4 3 5 3" xfId="34251"/>
    <cellStyle name="Heading 4 3 5 4" xfId="34252"/>
    <cellStyle name="Heading 4 3 5 5" xfId="34253"/>
    <cellStyle name="Heading 4 3 5 6" xfId="43840"/>
    <cellStyle name="Heading 4 3 6" xfId="34254"/>
    <cellStyle name="Heading 4 3 6 2" xfId="34255"/>
    <cellStyle name="Heading 4 3 6 2 2" xfId="34256"/>
    <cellStyle name="Heading 4 3 6 3" xfId="34257"/>
    <cellStyle name="Heading 4 3 6 4" xfId="34258"/>
    <cellStyle name="Heading 4 3 6 5" xfId="34259"/>
    <cellStyle name="Heading 4 3 6 6" xfId="43841"/>
    <cellStyle name="Heading 4 3 7" xfId="34260"/>
    <cellStyle name="Heading 4 3 7 2" xfId="34261"/>
    <cellStyle name="Heading 4 3 8" xfId="34262"/>
    <cellStyle name="Heading 4 3 8 2" xfId="34263"/>
    <cellStyle name="Heading 4 3 9" xfId="34264"/>
    <cellStyle name="Heading 4 4" xfId="34265"/>
    <cellStyle name="Heading 4 4 10" xfId="34266"/>
    <cellStyle name="Heading 4 4 11" xfId="43842"/>
    <cellStyle name="Heading 4 4 2" xfId="34267"/>
    <cellStyle name="Heading 4 4 2 2" xfId="34268"/>
    <cellStyle name="Heading 4 4 2 2 2" xfId="34269"/>
    <cellStyle name="Heading 4 4 2 3" xfId="34270"/>
    <cellStyle name="Heading 4 4 2 4" xfId="34271"/>
    <cellStyle name="Heading 4 4 2 5" xfId="34272"/>
    <cellStyle name="Heading 4 4 2 6" xfId="43843"/>
    <cellStyle name="Heading 4 4 3" xfId="34273"/>
    <cellStyle name="Heading 4 4 3 2" xfId="34274"/>
    <cellStyle name="Heading 4 4 3 2 2" xfId="34275"/>
    <cellStyle name="Heading 4 4 3 3" xfId="34276"/>
    <cellStyle name="Heading 4 4 3 4" xfId="34277"/>
    <cellStyle name="Heading 4 4 3 5" xfId="34278"/>
    <cellStyle name="Heading 4 4 3 6" xfId="43844"/>
    <cellStyle name="Heading 4 4 4" xfId="34279"/>
    <cellStyle name="Heading 4 4 4 2" xfId="34280"/>
    <cellStyle name="Heading 4 4 4 2 2" xfId="34281"/>
    <cellStyle name="Heading 4 4 4 3" xfId="34282"/>
    <cellStyle name="Heading 4 4 4 4" xfId="34283"/>
    <cellStyle name="Heading 4 4 4 5" xfId="34284"/>
    <cellStyle name="Heading 4 4 4 6" xfId="43845"/>
    <cellStyle name="Heading 4 4 5" xfId="34285"/>
    <cellStyle name="Heading 4 4 5 2" xfId="34286"/>
    <cellStyle name="Heading 4 4 5 2 2" xfId="34287"/>
    <cellStyle name="Heading 4 4 5 3" xfId="34288"/>
    <cellStyle name="Heading 4 4 5 4" xfId="34289"/>
    <cellStyle name="Heading 4 4 5 5" xfId="34290"/>
    <cellStyle name="Heading 4 4 5 6" xfId="43846"/>
    <cellStyle name="Heading 4 4 6" xfId="34291"/>
    <cellStyle name="Heading 4 4 6 2" xfId="34292"/>
    <cellStyle name="Heading 4 4 7" xfId="34293"/>
    <cellStyle name="Heading 4 4 7 2" xfId="34294"/>
    <cellStyle name="Heading 4 4 8" xfId="34295"/>
    <cellStyle name="Heading 4 4 9" xfId="34296"/>
    <cellStyle name="Heading 4 5" xfId="34297"/>
    <cellStyle name="Heading 4 5 2" xfId="34298"/>
    <cellStyle name="Heading 4 5 2 2" xfId="34299"/>
    <cellStyle name="Heading 4 5 2 2 2" xfId="34300"/>
    <cellStyle name="Heading 4 5 2 3" xfId="34301"/>
    <cellStyle name="Heading 4 5 2 4" xfId="34302"/>
    <cellStyle name="Heading 4 5 2 5" xfId="34303"/>
    <cellStyle name="Heading 4 5 2 6" xfId="43847"/>
    <cellStyle name="Heading 4 5 3" xfId="34304"/>
    <cellStyle name="Heading 4 5 3 2" xfId="34305"/>
    <cellStyle name="Heading 4 5 3 2 2" xfId="34306"/>
    <cellStyle name="Heading 4 5 3 3" xfId="34307"/>
    <cellStyle name="Heading 4 5 3 4" xfId="34308"/>
    <cellStyle name="Heading 4 5 3 5" xfId="34309"/>
    <cellStyle name="Heading 4 5 3 6" xfId="43848"/>
    <cellStyle name="Heading 4 5 4" xfId="34310"/>
    <cellStyle name="Heading 4 5 4 2" xfId="34311"/>
    <cellStyle name="Heading 4 5 5" xfId="34312"/>
    <cellStyle name="Heading 4 5 6" xfId="34313"/>
    <cellStyle name="Heading 4 5 7" xfId="34314"/>
    <cellStyle name="Heading 4 5 8" xfId="43849"/>
    <cellStyle name="Heading 4 6" xfId="34315"/>
    <cellStyle name="Heading 4 6 2" xfId="34316"/>
    <cellStyle name="Heading 4 6 2 2" xfId="34317"/>
    <cellStyle name="Heading 4 6 3" xfId="34318"/>
    <cellStyle name="Heading 4 6 4" xfId="34319"/>
    <cellStyle name="Heading 4 6 5" xfId="34320"/>
    <cellStyle name="Heading 4 6 6" xfId="43850"/>
    <cellStyle name="Heading 4 7" xfId="34321"/>
    <cellStyle name="Heading 4 7 2" xfId="34322"/>
    <cellStyle name="Heading 4 7 3" xfId="34323"/>
    <cellStyle name="Heading 4 8" xfId="34324"/>
    <cellStyle name="Heading 4 8 2" xfId="34325"/>
    <cellStyle name="Heading 4 9" xfId="34326"/>
    <cellStyle name="Heading 4 9 2" xfId="34327"/>
    <cellStyle name="Hyperlink 2" xfId="34328"/>
    <cellStyle name="Hyperlink 2 2" xfId="34329"/>
    <cellStyle name="Hyperlink 2 2 2" xfId="34330"/>
    <cellStyle name="Hyperlink 2 3" xfId="34331"/>
    <cellStyle name="Hyperlink 2 4" xfId="34332"/>
    <cellStyle name="Hyperlink 2 5" xfId="34333"/>
    <cellStyle name="Hyperlink 2 6" xfId="34334"/>
    <cellStyle name="Hyperlink 3" xfId="34335"/>
    <cellStyle name="Input 10" xfId="34336"/>
    <cellStyle name="Input 11" xfId="34337"/>
    <cellStyle name="Input 2" xfId="34338"/>
    <cellStyle name="Input 2 2" xfId="34339"/>
    <cellStyle name="Input 2 2 2" xfId="34340"/>
    <cellStyle name="Input 2 2 2 2" xfId="34341"/>
    <cellStyle name="Input 2 2 3" xfId="34342"/>
    <cellStyle name="Input 2 2 4" xfId="34343"/>
    <cellStyle name="Input 2 2 5" xfId="34344"/>
    <cellStyle name="Input 2 2 6" xfId="34345"/>
    <cellStyle name="Input 2 3" xfId="34346"/>
    <cellStyle name="Input 2 3 2" xfId="34347"/>
    <cellStyle name="Input 2 3 2 2" xfId="34348"/>
    <cellStyle name="Input 2 3 3" xfId="34349"/>
    <cellStyle name="Input 2 3 4" xfId="34350"/>
    <cellStyle name="Input 2 3 5" xfId="34351"/>
    <cellStyle name="Input 2 3 6" xfId="34352"/>
    <cellStyle name="Input 2 4" xfId="34353"/>
    <cellStyle name="Input 2 4 2" xfId="34354"/>
    <cellStyle name="Input 2 4 2 2" xfId="34355"/>
    <cellStyle name="Input 2 4 3" xfId="34356"/>
    <cellStyle name="Input 2 4 4" xfId="34357"/>
    <cellStyle name="Input 2 4 5" xfId="34358"/>
    <cellStyle name="Input 2 4 6" xfId="34359"/>
    <cellStyle name="Input 2 5" xfId="34360"/>
    <cellStyle name="Input 2 5 2" xfId="34361"/>
    <cellStyle name="Input 2 6" xfId="34362"/>
    <cellStyle name="Input 2 6 2" xfId="34363"/>
    <cellStyle name="Input 2 7" xfId="34364"/>
    <cellStyle name="Input 2 8" xfId="34365"/>
    <cellStyle name="Input 3" xfId="34366"/>
    <cellStyle name="Input 3 10" xfId="34367"/>
    <cellStyle name="Input 3 2" xfId="34368"/>
    <cellStyle name="Input 3 2 2" xfId="34369"/>
    <cellStyle name="Input 3 2 2 2" xfId="34370"/>
    <cellStyle name="Input 3 2 3" xfId="34371"/>
    <cellStyle name="Input 3 2 4" xfId="34372"/>
    <cellStyle name="Input 3 2 5" xfId="34373"/>
    <cellStyle name="Input 3 2 6" xfId="34374"/>
    <cellStyle name="Input 3 3" xfId="34375"/>
    <cellStyle name="Input 3 3 2" xfId="34376"/>
    <cellStyle name="Input 3 3 2 2" xfId="34377"/>
    <cellStyle name="Input 3 3 3" xfId="34378"/>
    <cellStyle name="Input 3 3 4" xfId="34379"/>
    <cellStyle name="Input 3 3 5" xfId="34380"/>
    <cellStyle name="Input 3 3 6" xfId="34381"/>
    <cellStyle name="Input 3 4" xfId="34382"/>
    <cellStyle name="Input 3 4 2" xfId="34383"/>
    <cellStyle name="Input 3 4 2 2" xfId="34384"/>
    <cellStyle name="Input 3 4 2 2 2" xfId="34385"/>
    <cellStyle name="Input 3 4 2 3" xfId="34386"/>
    <cellStyle name="Input 3 4 2 4" xfId="34387"/>
    <cellStyle name="Input 3 4 2 5" xfId="34388"/>
    <cellStyle name="Input 3 4 2 6" xfId="43851"/>
    <cellStyle name="Input 3 4 3" xfId="34389"/>
    <cellStyle name="Input 3 4 3 2" xfId="34390"/>
    <cellStyle name="Input 3 4 3 2 2" xfId="34391"/>
    <cellStyle name="Input 3 4 3 3" xfId="34392"/>
    <cellStyle name="Input 3 4 3 4" xfId="34393"/>
    <cellStyle name="Input 3 4 3 5" xfId="34394"/>
    <cellStyle name="Input 3 4 3 6" xfId="43852"/>
    <cellStyle name="Input 3 4 4" xfId="34395"/>
    <cellStyle name="Input 3 4 4 2" xfId="34396"/>
    <cellStyle name="Input 3 4 5" xfId="34397"/>
    <cellStyle name="Input 3 4 6" xfId="34398"/>
    <cellStyle name="Input 3 4 7" xfId="34399"/>
    <cellStyle name="Input 3 4 8" xfId="43853"/>
    <cellStyle name="Input 3 5" xfId="34400"/>
    <cellStyle name="Input 3 5 2" xfId="34401"/>
    <cellStyle name="Input 3 5 2 2" xfId="34402"/>
    <cellStyle name="Input 3 5 3" xfId="34403"/>
    <cellStyle name="Input 3 5 4" xfId="34404"/>
    <cellStyle name="Input 3 5 5" xfId="34405"/>
    <cellStyle name="Input 3 5 6" xfId="43854"/>
    <cellStyle name="Input 3 6" xfId="34406"/>
    <cellStyle name="Input 3 6 2" xfId="34407"/>
    <cellStyle name="Input 3 6 2 2" xfId="34408"/>
    <cellStyle name="Input 3 6 3" xfId="34409"/>
    <cellStyle name="Input 3 6 4" xfId="34410"/>
    <cellStyle name="Input 3 6 5" xfId="34411"/>
    <cellStyle name="Input 3 6 6" xfId="43855"/>
    <cellStyle name="Input 3 7" xfId="34412"/>
    <cellStyle name="Input 3 7 2" xfId="34413"/>
    <cellStyle name="Input 3 8" xfId="34414"/>
    <cellStyle name="Input 3 8 2" xfId="34415"/>
    <cellStyle name="Input 3 9" xfId="34416"/>
    <cellStyle name="Input 4" xfId="34417"/>
    <cellStyle name="Input 4 10" xfId="34418"/>
    <cellStyle name="Input 4 11" xfId="43856"/>
    <cellStyle name="Input 4 2" xfId="34419"/>
    <cellStyle name="Input 4 2 2" xfId="34420"/>
    <cellStyle name="Input 4 2 2 2" xfId="34421"/>
    <cellStyle name="Input 4 2 3" xfId="34422"/>
    <cellStyle name="Input 4 2 4" xfId="34423"/>
    <cellStyle name="Input 4 2 5" xfId="34424"/>
    <cellStyle name="Input 4 2 6" xfId="43857"/>
    <cellStyle name="Input 4 3" xfId="34425"/>
    <cellStyle name="Input 4 3 2" xfId="34426"/>
    <cellStyle name="Input 4 3 2 2" xfId="34427"/>
    <cellStyle name="Input 4 3 3" xfId="34428"/>
    <cellStyle name="Input 4 3 4" xfId="34429"/>
    <cellStyle name="Input 4 3 5" xfId="34430"/>
    <cellStyle name="Input 4 3 6" xfId="43858"/>
    <cellStyle name="Input 4 4" xfId="34431"/>
    <cellStyle name="Input 4 4 2" xfId="34432"/>
    <cellStyle name="Input 4 4 2 2" xfId="34433"/>
    <cellStyle name="Input 4 4 3" xfId="34434"/>
    <cellStyle name="Input 4 4 4" xfId="34435"/>
    <cellStyle name="Input 4 4 5" xfId="34436"/>
    <cellStyle name="Input 4 4 6" xfId="43859"/>
    <cellStyle name="Input 4 5" xfId="34437"/>
    <cellStyle name="Input 4 5 2" xfId="34438"/>
    <cellStyle name="Input 4 5 2 2" xfId="34439"/>
    <cellStyle name="Input 4 5 3" xfId="34440"/>
    <cellStyle name="Input 4 5 4" xfId="34441"/>
    <cellStyle name="Input 4 5 5" xfId="34442"/>
    <cellStyle name="Input 4 5 6" xfId="43860"/>
    <cellStyle name="Input 4 6" xfId="34443"/>
    <cellStyle name="Input 4 6 2" xfId="34444"/>
    <cellStyle name="Input 4 7" xfId="34445"/>
    <cellStyle name="Input 4 7 2" xfId="34446"/>
    <cellStyle name="Input 4 8" xfId="34447"/>
    <cellStyle name="Input 4 9" xfId="34448"/>
    <cellStyle name="Input 5" xfId="34449"/>
    <cellStyle name="Input 5 2" xfId="34450"/>
    <cellStyle name="Input 5 2 2" xfId="34451"/>
    <cellStyle name="Input 5 2 2 2" xfId="34452"/>
    <cellStyle name="Input 5 2 3" xfId="34453"/>
    <cellStyle name="Input 5 2 4" xfId="34454"/>
    <cellStyle name="Input 5 2 5" xfId="34455"/>
    <cellStyle name="Input 5 2 6" xfId="43861"/>
    <cellStyle name="Input 5 3" xfId="34456"/>
    <cellStyle name="Input 5 3 2" xfId="34457"/>
    <cellStyle name="Input 5 3 2 2" xfId="34458"/>
    <cellStyle name="Input 5 3 3" xfId="34459"/>
    <cellStyle name="Input 5 3 4" xfId="34460"/>
    <cellStyle name="Input 5 3 5" xfId="34461"/>
    <cellStyle name="Input 5 3 6" xfId="43862"/>
    <cellStyle name="Input 5 4" xfId="34462"/>
    <cellStyle name="Input 5 4 2" xfId="34463"/>
    <cellStyle name="Input 5 5" xfId="34464"/>
    <cellStyle name="Input 5 6" xfId="34465"/>
    <cellStyle name="Input 5 7" xfId="34466"/>
    <cellStyle name="Input 5 8" xfId="43863"/>
    <cellStyle name="Input 6" xfId="34467"/>
    <cellStyle name="Input 6 2" xfId="34468"/>
    <cellStyle name="Input 6 2 2" xfId="34469"/>
    <cellStyle name="Input 6 3" xfId="34470"/>
    <cellStyle name="Input 6 4" xfId="34471"/>
    <cellStyle name="Input 6 5" xfId="34472"/>
    <cellStyle name="Input 6 6" xfId="43864"/>
    <cellStyle name="Input 7" xfId="34473"/>
    <cellStyle name="Input 7 2" xfId="34474"/>
    <cellStyle name="Input 7 3" xfId="34475"/>
    <cellStyle name="Input 8" xfId="34476"/>
    <cellStyle name="Input 8 2" xfId="34477"/>
    <cellStyle name="Input 9" xfId="34478"/>
    <cellStyle name="Input 9 2" xfId="34479"/>
    <cellStyle name="Input Cells" xfId="43865"/>
    <cellStyle name="Linked Cell 2" xfId="34480"/>
    <cellStyle name="Linked Cell 2 2" xfId="34481"/>
    <cellStyle name="Linked Cell 2 2 2" xfId="34482"/>
    <cellStyle name="Linked Cell 2 2 2 2" xfId="34483"/>
    <cellStyle name="Linked Cell 2 2 3" xfId="34484"/>
    <cellStyle name="Linked Cell 2 2 4" xfId="34485"/>
    <cellStyle name="Linked Cell 2 2 5" xfId="34486"/>
    <cellStyle name="Linked Cell 2 2 6" xfId="34487"/>
    <cellStyle name="Linked Cell 2 3" xfId="34488"/>
    <cellStyle name="Linked Cell 2 3 2" xfId="34489"/>
    <cellStyle name="Linked Cell 2 3 2 2" xfId="34490"/>
    <cellStyle name="Linked Cell 2 3 3" xfId="34491"/>
    <cellStyle name="Linked Cell 2 3 4" xfId="34492"/>
    <cellStyle name="Linked Cell 2 3 5" xfId="34493"/>
    <cellStyle name="Linked Cell 2 3 6" xfId="34494"/>
    <cellStyle name="Linked Cell 2 4" xfId="34495"/>
    <cellStyle name="Linked Cell 2 4 2" xfId="34496"/>
    <cellStyle name="Linked Cell 2 4 2 2" xfId="34497"/>
    <cellStyle name="Linked Cell 2 4 3" xfId="34498"/>
    <cellStyle name="Linked Cell 2 4 4" xfId="34499"/>
    <cellStyle name="Linked Cell 2 4 5" xfId="34500"/>
    <cellStyle name="Linked Cell 2 4 6" xfId="34501"/>
    <cellStyle name="Linked Cell 2 5" xfId="34502"/>
    <cellStyle name="Linked Cell 2 5 2" xfId="34503"/>
    <cellStyle name="Linked Cell 2 6" xfId="34504"/>
    <cellStyle name="Linked Cell 2 6 2" xfId="34505"/>
    <cellStyle name="Linked Cell 2 7" xfId="34506"/>
    <cellStyle name="Linked Cell 2 8" xfId="34507"/>
    <cellStyle name="Linked Cell 3" xfId="34508"/>
    <cellStyle name="Linked Cell 3 2" xfId="34509"/>
    <cellStyle name="Linked Cell 3 2 2" xfId="34510"/>
    <cellStyle name="Linked Cell 3 2 2 2" xfId="34511"/>
    <cellStyle name="Linked Cell 3 2 3" xfId="34512"/>
    <cellStyle name="Linked Cell 3 2 4" xfId="34513"/>
    <cellStyle name="Linked Cell 3 2 5" xfId="34514"/>
    <cellStyle name="Linked Cell 3 2 6" xfId="34515"/>
    <cellStyle name="Linked Cell 3 3" xfId="34516"/>
    <cellStyle name="Linked Cell 3 3 2" xfId="34517"/>
    <cellStyle name="Linked Cell 3 3 2 2" xfId="34518"/>
    <cellStyle name="Linked Cell 3 3 3" xfId="34519"/>
    <cellStyle name="Linked Cell 3 3 4" xfId="34520"/>
    <cellStyle name="Linked Cell 3 3 5" xfId="34521"/>
    <cellStyle name="Linked Cell 3 3 6" xfId="43866"/>
    <cellStyle name="Linked Cell 3 4" xfId="34522"/>
    <cellStyle name="Linked Cell 3 4 2" xfId="34523"/>
    <cellStyle name="Linked Cell 3 4 2 2" xfId="34524"/>
    <cellStyle name="Linked Cell 3 4 3" xfId="34525"/>
    <cellStyle name="Linked Cell 3 4 4" xfId="34526"/>
    <cellStyle name="Linked Cell 3 4 5" xfId="34527"/>
    <cellStyle name="Linked Cell 3 4 6" xfId="43867"/>
    <cellStyle name="Linked Cell 3 5" xfId="34528"/>
    <cellStyle name="Linked Cell 3 5 2" xfId="34529"/>
    <cellStyle name="Linked Cell 3 6" xfId="34530"/>
    <cellStyle name="Linked Cell 3 6 2" xfId="34531"/>
    <cellStyle name="Linked Cell 3 7" xfId="34532"/>
    <cellStyle name="Linked Cell 3 8" xfId="34533"/>
    <cellStyle name="Linked Cell 4" xfId="34534"/>
    <cellStyle name="Linked Cell 4 10" xfId="43868"/>
    <cellStyle name="Linked Cell 4 2" xfId="34535"/>
    <cellStyle name="Linked Cell 4 2 2" xfId="34536"/>
    <cellStyle name="Linked Cell 4 2 2 2" xfId="34537"/>
    <cellStyle name="Linked Cell 4 2 3" xfId="34538"/>
    <cellStyle name="Linked Cell 4 2 4" xfId="34539"/>
    <cellStyle name="Linked Cell 4 2 5" xfId="34540"/>
    <cellStyle name="Linked Cell 4 2 6" xfId="43869"/>
    <cellStyle name="Linked Cell 4 3" xfId="34541"/>
    <cellStyle name="Linked Cell 4 3 2" xfId="34542"/>
    <cellStyle name="Linked Cell 4 3 2 2" xfId="34543"/>
    <cellStyle name="Linked Cell 4 3 3" xfId="34544"/>
    <cellStyle name="Linked Cell 4 3 4" xfId="34545"/>
    <cellStyle name="Linked Cell 4 3 5" xfId="34546"/>
    <cellStyle name="Linked Cell 4 3 6" xfId="43870"/>
    <cellStyle name="Linked Cell 4 4" xfId="34547"/>
    <cellStyle name="Linked Cell 4 4 2" xfId="34548"/>
    <cellStyle name="Linked Cell 4 4 2 2" xfId="34549"/>
    <cellStyle name="Linked Cell 4 4 3" xfId="34550"/>
    <cellStyle name="Linked Cell 4 4 4" xfId="34551"/>
    <cellStyle name="Linked Cell 4 4 5" xfId="34552"/>
    <cellStyle name="Linked Cell 4 4 6" xfId="43871"/>
    <cellStyle name="Linked Cell 4 5" xfId="34553"/>
    <cellStyle name="Linked Cell 4 5 2" xfId="34554"/>
    <cellStyle name="Linked Cell 4 6" xfId="34555"/>
    <cellStyle name="Linked Cell 4 6 2" xfId="34556"/>
    <cellStyle name="Linked Cell 4 7" xfId="34557"/>
    <cellStyle name="Linked Cell 4 8" xfId="34558"/>
    <cellStyle name="Linked Cell 4 9" xfId="34559"/>
    <cellStyle name="Linked Cell 5" xfId="34560"/>
    <cellStyle name="Linked Cell 5 2" xfId="34561"/>
    <cellStyle name="Linked Cell 5 3" xfId="34562"/>
    <cellStyle name="Linked Cell 6" xfId="34563"/>
    <cellStyle name="Linked Cell 6 2" xfId="34564"/>
    <cellStyle name="Linked Cell 7" xfId="34565"/>
    <cellStyle name="Linked Cell 7 2" xfId="34566"/>
    <cellStyle name="Linked Cell 8" xfId="34567"/>
    <cellStyle name="Linked Cell 9" xfId="34568"/>
    <cellStyle name="Neutral 2" xfId="34569"/>
    <cellStyle name="Neutral 2 2" xfId="34570"/>
    <cellStyle name="Neutral 2 2 2" xfId="34571"/>
    <cellStyle name="Neutral 2 2 2 2" xfId="34572"/>
    <cellStyle name="Neutral 2 2 3" xfId="34573"/>
    <cellStyle name="Neutral 2 2 4" xfId="34574"/>
    <cellStyle name="Neutral 2 2 5" xfId="34575"/>
    <cellStyle name="Neutral 2 2 6" xfId="34576"/>
    <cellStyle name="Neutral 2 3" xfId="34577"/>
    <cellStyle name="Neutral 2 3 2" xfId="34578"/>
    <cellStyle name="Neutral 2 3 2 2" xfId="34579"/>
    <cellStyle name="Neutral 2 3 3" xfId="34580"/>
    <cellStyle name="Neutral 2 3 4" xfId="34581"/>
    <cellStyle name="Neutral 2 3 5" xfId="34582"/>
    <cellStyle name="Neutral 2 3 6" xfId="34583"/>
    <cellStyle name="Neutral 2 4" xfId="34584"/>
    <cellStyle name="Neutral 2 4 2" xfId="34585"/>
    <cellStyle name="Neutral 2 4 2 2" xfId="34586"/>
    <cellStyle name="Neutral 2 4 3" xfId="34587"/>
    <cellStyle name="Neutral 2 4 4" xfId="34588"/>
    <cellStyle name="Neutral 2 4 5" xfId="34589"/>
    <cellStyle name="Neutral 2 4 6" xfId="34590"/>
    <cellStyle name="Neutral 2 5" xfId="34591"/>
    <cellStyle name="Neutral 2 5 2" xfId="34592"/>
    <cellStyle name="Neutral 2 6" xfId="34593"/>
    <cellStyle name="Neutral 2 6 2" xfId="34594"/>
    <cellStyle name="Neutral 2 7" xfId="34595"/>
    <cellStyle name="Neutral 2 8" xfId="34596"/>
    <cellStyle name="Neutral 3" xfId="34597"/>
    <cellStyle name="Neutral 3 2" xfId="34598"/>
    <cellStyle name="Neutral 3 2 2" xfId="34599"/>
    <cellStyle name="Neutral 3 2 2 2" xfId="34600"/>
    <cellStyle name="Neutral 3 2 3" xfId="34601"/>
    <cellStyle name="Neutral 3 2 4" xfId="34602"/>
    <cellStyle name="Neutral 3 2 5" xfId="34603"/>
    <cellStyle name="Neutral 3 2 6" xfId="34604"/>
    <cellStyle name="Neutral 3 3" xfId="34605"/>
    <cellStyle name="Neutral 3 3 2" xfId="34606"/>
    <cellStyle name="Neutral 3 3 2 2" xfId="34607"/>
    <cellStyle name="Neutral 3 3 3" xfId="34608"/>
    <cellStyle name="Neutral 3 3 4" xfId="34609"/>
    <cellStyle name="Neutral 3 3 5" xfId="34610"/>
    <cellStyle name="Neutral 3 3 6" xfId="34611"/>
    <cellStyle name="Neutral 3 4" xfId="34612"/>
    <cellStyle name="Neutral 3 4 2" xfId="34613"/>
    <cellStyle name="Neutral 3 4 2 2" xfId="34614"/>
    <cellStyle name="Neutral 3 4 3" xfId="34615"/>
    <cellStyle name="Neutral 3 4 4" xfId="34616"/>
    <cellStyle name="Neutral 3 4 5" xfId="34617"/>
    <cellStyle name="Neutral 3 4 6" xfId="43872"/>
    <cellStyle name="Neutral 3 5" xfId="34618"/>
    <cellStyle name="Neutral 3 5 2" xfId="34619"/>
    <cellStyle name="Neutral 3 6" xfId="34620"/>
    <cellStyle name="Neutral 3 6 2" xfId="34621"/>
    <cellStyle name="Neutral 3 7" xfId="34622"/>
    <cellStyle name="Neutral 3 8" xfId="34623"/>
    <cellStyle name="Neutral 4" xfId="34624"/>
    <cellStyle name="Neutral 4 10" xfId="43873"/>
    <cellStyle name="Neutral 4 2" xfId="34625"/>
    <cellStyle name="Neutral 4 2 2" xfId="34626"/>
    <cellStyle name="Neutral 4 2 2 2" xfId="34627"/>
    <cellStyle name="Neutral 4 2 3" xfId="34628"/>
    <cellStyle name="Neutral 4 2 4" xfId="34629"/>
    <cellStyle name="Neutral 4 2 5" xfId="34630"/>
    <cellStyle name="Neutral 4 2 6" xfId="43874"/>
    <cellStyle name="Neutral 4 3" xfId="34631"/>
    <cellStyle name="Neutral 4 3 2" xfId="34632"/>
    <cellStyle name="Neutral 4 3 2 2" xfId="34633"/>
    <cellStyle name="Neutral 4 3 3" xfId="34634"/>
    <cellStyle name="Neutral 4 3 4" xfId="34635"/>
    <cellStyle name="Neutral 4 3 5" xfId="34636"/>
    <cellStyle name="Neutral 4 3 6" xfId="43875"/>
    <cellStyle name="Neutral 4 4" xfId="34637"/>
    <cellStyle name="Neutral 4 4 2" xfId="34638"/>
    <cellStyle name="Neutral 4 4 2 2" xfId="34639"/>
    <cellStyle name="Neutral 4 4 3" xfId="34640"/>
    <cellStyle name="Neutral 4 4 4" xfId="34641"/>
    <cellStyle name="Neutral 4 4 5" xfId="34642"/>
    <cellStyle name="Neutral 4 4 6" xfId="43876"/>
    <cellStyle name="Neutral 4 5" xfId="34643"/>
    <cellStyle name="Neutral 4 5 2" xfId="34644"/>
    <cellStyle name="Neutral 4 6" xfId="34645"/>
    <cellStyle name="Neutral 4 6 2" xfId="34646"/>
    <cellStyle name="Neutral 4 7" xfId="34647"/>
    <cellStyle name="Neutral 4 8" xfId="34648"/>
    <cellStyle name="Neutral 4 9" xfId="34649"/>
    <cellStyle name="Neutral 5" xfId="34650"/>
    <cellStyle name="Neutral 5 2" xfId="34651"/>
    <cellStyle name="Neutral 5 3" xfId="34652"/>
    <cellStyle name="Neutral 6" xfId="34653"/>
    <cellStyle name="Neutral 6 2" xfId="34654"/>
    <cellStyle name="Neutral 7" xfId="34655"/>
    <cellStyle name="Neutral 7 2" xfId="34656"/>
    <cellStyle name="Neutral 8" xfId="34657"/>
    <cellStyle name="Neutral 9" xfId="34658"/>
    <cellStyle name="Normal" xfId="0" builtinId="0"/>
    <cellStyle name="Normal 10" xfId="34659"/>
    <cellStyle name="Normal 10 2" xfId="9"/>
    <cellStyle name="Normal 10 2 2" xfId="43877"/>
    <cellStyle name="Normal 10 3" xfId="34660"/>
    <cellStyle name="Normal 10 4" xfId="43878"/>
    <cellStyle name="Normal 100" xfId="43879"/>
    <cellStyle name="Normal 101" xfId="43880"/>
    <cellStyle name="Normal 102" xfId="43881"/>
    <cellStyle name="Normal 103" xfId="43882"/>
    <cellStyle name="Normal 104" xfId="43883"/>
    <cellStyle name="Normal 105" xfId="43884"/>
    <cellStyle name="Normal 106" xfId="43885"/>
    <cellStyle name="Normal 107" xfId="43886"/>
    <cellStyle name="Normal 108" xfId="43887"/>
    <cellStyle name="Normal 109" xfId="43888"/>
    <cellStyle name="Normal 11" xfId="34661"/>
    <cellStyle name="Normal 11 2" xfId="34662"/>
    <cellStyle name="Normal 110" xfId="43889"/>
    <cellStyle name="Normal 111" xfId="43890"/>
    <cellStyle name="Normal 112" xfId="43891"/>
    <cellStyle name="Normal 113" xfId="43892"/>
    <cellStyle name="Normal 114" xfId="43893"/>
    <cellStyle name="Normal 115" xfId="43894"/>
    <cellStyle name="Normal 116" xfId="43895"/>
    <cellStyle name="Normal 117" xfId="43896"/>
    <cellStyle name="Normal 118" xfId="43897"/>
    <cellStyle name="Normal 119" xfId="43898"/>
    <cellStyle name="Normal 12" xfId="34663"/>
    <cellStyle name="Normal 120" xfId="43899"/>
    <cellStyle name="Normal 121" xfId="43900"/>
    <cellStyle name="Normal 122" xfId="43901"/>
    <cellStyle name="Normal 123" xfId="43902"/>
    <cellStyle name="Normal 124" xfId="43903"/>
    <cellStyle name="Normal 125" xfId="43904"/>
    <cellStyle name="Normal 126" xfId="43905"/>
    <cellStyle name="Normal 127" xfId="43906"/>
    <cellStyle name="Normal 128" xfId="43907"/>
    <cellStyle name="Normal 129" xfId="43908"/>
    <cellStyle name="Normal 13" xfId="34664"/>
    <cellStyle name="Normal 130" xfId="43909"/>
    <cellStyle name="Normal 131" xfId="43910"/>
    <cellStyle name="Normal 132" xfId="43911"/>
    <cellStyle name="Normal 133" xfId="43912"/>
    <cellStyle name="Normal 134" xfId="43913"/>
    <cellStyle name="Normal 135" xfId="43914"/>
    <cellStyle name="Normal 136" xfId="43915"/>
    <cellStyle name="Normal 137" xfId="43916"/>
    <cellStyle name="Normal 138" xfId="43917"/>
    <cellStyle name="Normal 139" xfId="43918"/>
    <cellStyle name="Normal 14" xfId="38176"/>
    <cellStyle name="Normal 140" xfId="43919"/>
    <cellStyle name="Normal 141" xfId="43920"/>
    <cellStyle name="Normal 142" xfId="43921"/>
    <cellStyle name="Normal 143" xfId="43922"/>
    <cellStyle name="Normal 144" xfId="43923"/>
    <cellStyle name="Normal 145" xfId="43924"/>
    <cellStyle name="Normal 146" xfId="43925"/>
    <cellStyle name="Normal 147" xfId="43926"/>
    <cellStyle name="Normal 148" xfId="43927"/>
    <cellStyle name="Normal 149" xfId="43928"/>
    <cellStyle name="Normal 15" xfId="43929"/>
    <cellStyle name="Normal 150" xfId="43930"/>
    <cellStyle name="Normal 151" xfId="43931"/>
    <cellStyle name="Normal 152" xfId="43932"/>
    <cellStyle name="Normal 153" xfId="43933"/>
    <cellStyle name="Normal 154" xfId="43934"/>
    <cellStyle name="Normal 155" xfId="43935"/>
    <cellStyle name="Normal 156" xfId="43936"/>
    <cellStyle name="Normal 157" xfId="43937"/>
    <cellStyle name="Normal 158" xfId="43938"/>
    <cellStyle name="Normal 159" xfId="43939"/>
    <cellStyle name="Normal 16" xfId="43940"/>
    <cellStyle name="Normal 160" xfId="43941"/>
    <cellStyle name="Normal 161" xfId="43942"/>
    <cellStyle name="Normal 162" xfId="43943"/>
    <cellStyle name="Normal 163" xfId="43944"/>
    <cellStyle name="Normal 164" xfId="43945"/>
    <cellStyle name="Normal 165" xfId="43946"/>
    <cellStyle name="Normal 166" xfId="43947"/>
    <cellStyle name="Normal 167" xfId="43948"/>
    <cellStyle name="Normal 168" xfId="43949"/>
    <cellStyle name="Normal 169" xfId="43950"/>
    <cellStyle name="Normal 17" xfId="43951"/>
    <cellStyle name="Normal 170" xfId="43952"/>
    <cellStyle name="Normal 171" xfId="43953"/>
    <cellStyle name="Normal 172" xfId="43954"/>
    <cellStyle name="Normal 173" xfId="43955"/>
    <cellStyle name="Normal 174" xfId="43956"/>
    <cellStyle name="Normal 175" xfId="43957"/>
    <cellStyle name="Normal 176" xfId="43958"/>
    <cellStyle name="Normal 177" xfId="43959"/>
    <cellStyle name="Normal 178" xfId="43960"/>
    <cellStyle name="Normal 179" xfId="43961"/>
    <cellStyle name="Normal 18" xfId="43962"/>
    <cellStyle name="Normal 180" xfId="43963"/>
    <cellStyle name="Normal 181" xfId="43964"/>
    <cellStyle name="Normal 182" xfId="43965"/>
    <cellStyle name="Normal 183" xfId="43966"/>
    <cellStyle name="Normal 184" xfId="43967"/>
    <cellStyle name="Normal 185" xfId="43968"/>
    <cellStyle name="Normal 186" xfId="43969"/>
    <cellStyle name="Normal 187" xfId="43970"/>
    <cellStyle name="Normal 188" xfId="43971"/>
    <cellStyle name="Normal 189" xfId="43972"/>
    <cellStyle name="Normal 19" xfId="43973"/>
    <cellStyle name="Normal 190" xfId="43974"/>
    <cellStyle name="Normal 191" xfId="43975"/>
    <cellStyle name="Normal 192" xfId="43976"/>
    <cellStyle name="Normal 193" xfId="43977"/>
    <cellStyle name="Normal 194" xfId="43978"/>
    <cellStyle name="Normal 195" xfId="43979"/>
    <cellStyle name="Normal 196" xfId="43980"/>
    <cellStyle name="Normal 197" xfId="43981"/>
    <cellStyle name="Normal 198" xfId="43982"/>
    <cellStyle name="Normal 199" xfId="43983"/>
    <cellStyle name="Normal 2" xfId="34665"/>
    <cellStyle name="Normal 2 10" xfId="34666"/>
    <cellStyle name="Normal 2 10 2" xfId="34667"/>
    <cellStyle name="Normal 2 10 2 2" xfId="34668"/>
    <cellStyle name="Normal 2 10 3" xfId="34669"/>
    <cellStyle name="Normal 2 10 4" xfId="34670"/>
    <cellStyle name="Normal 2 10 5" xfId="34671"/>
    <cellStyle name="Normal 2 10 6" xfId="43984"/>
    <cellStyle name="Normal 2 10 7" xfId="43985"/>
    <cellStyle name="Normal 2 11" xfId="34672"/>
    <cellStyle name="Normal 2 11 2" xfId="34673"/>
    <cellStyle name="Normal 2 11 2 2" xfId="34674"/>
    <cellStyle name="Normal 2 11 3" xfId="34675"/>
    <cellStyle name="Normal 2 11 4" xfId="34676"/>
    <cellStyle name="Normal 2 11 5" xfId="34677"/>
    <cellStyle name="Normal 2 11 6" xfId="43986"/>
    <cellStyle name="Normal 2 11 7" xfId="43987"/>
    <cellStyle name="Normal 2 12" xfId="34678"/>
    <cellStyle name="Normal 2 12 2" xfId="34679"/>
    <cellStyle name="Normal 2 12 2 2" xfId="34680"/>
    <cellStyle name="Normal 2 12 3" xfId="34681"/>
    <cellStyle name="Normal 2 12 4" xfId="34682"/>
    <cellStyle name="Normal 2 12 5" xfId="34683"/>
    <cellStyle name="Normal 2 12 6" xfId="43988"/>
    <cellStyle name="Normal 2 12 7" xfId="43989"/>
    <cellStyle name="Normal 2 13" xfId="34684"/>
    <cellStyle name="Normal 2 13 2" xfId="34685"/>
    <cellStyle name="Normal 2 13 3" xfId="34686"/>
    <cellStyle name="Normal 2 14" xfId="34687"/>
    <cellStyle name="Normal 2 14 2" xfId="34688"/>
    <cellStyle name="Normal 2 15" xfId="34689"/>
    <cellStyle name="Normal 2 16" xfId="43990"/>
    <cellStyle name="Normal 2 2" xfId="34690"/>
    <cellStyle name="Normal 2 2 2" xfId="34691"/>
    <cellStyle name="Normal 2 2 2 10" xfId="34692"/>
    <cellStyle name="Normal 2 2 2 11" xfId="34693"/>
    <cellStyle name="Normal 2 2 2 12" xfId="34694"/>
    <cellStyle name="Normal 2 2 2 13" xfId="43991"/>
    <cellStyle name="Normal 2 2 2 2" xfId="34695"/>
    <cellStyle name="Normal 2 2 2 2 10" xfId="34696"/>
    <cellStyle name="Normal 2 2 2 2 11" xfId="43992"/>
    <cellStyle name="Normal 2 2 2 2 12" xfId="43993"/>
    <cellStyle name="Normal 2 2 2 2 2" xfId="34697"/>
    <cellStyle name="Normal 2 2 2 2 2 10" xfId="43994"/>
    <cellStyle name="Normal 2 2 2 2 2 11" xfId="43995"/>
    <cellStyle name="Normal 2 2 2 2 2 2" xfId="34698"/>
    <cellStyle name="Normal 2 2 2 2 2 2 10" xfId="43996"/>
    <cellStyle name="Normal 2 2 2 2 2 2 2" xfId="34699"/>
    <cellStyle name="Normal 2 2 2 2 2 2 2 2" xfId="34700"/>
    <cellStyle name="Normal 2 2 2 2 2 2 2 2 2" xfId="34701"/>
    <cellStyle name="Normal 2 2 2 2 2 2 2 3" xfId="34702"/>
    <cellStyle name="Normal 2 2 2 2 2 2 2 4" xfId="34703"/>
    <cellStyle name="Normal 2 2 2 2 2 2 2 5" xfId="34704"/>
    <cellStyle name="Normal 2 2 2 2 2 2 2 6" xfId="43997"/>
    <cellStyle name="Normal 2 2 2 2 2 2 2 7" xfId="43998"/>
    <cellStyle name="Normal 2 2 2 2 2 2 3" xfId="34705"/>
    <cellStyle name="Normal 2 2 2 2 2 2 3 2" xfId="34706"/>
    <cellStyle name="Normal 2 2 2 2 2 2 3 2 2" xfId="34707"/>
    <cellStyle name="Normal 2 2 2 2 2 2 3 3" xfId="34708"/>
    <cellStyle name="Normal 2 2 2 2 2 2 3 4" xfId="34709"/>
    <cellStyle name="Normal 2 2 2 2 2 2 3 5" xfId="34710"/>
    <cellStyle name="Normal 2 2 2 2 2 2 3 6" xfId="43999"/>
    <cellStyle name="Normal 2 2 2 2 2 2 3 7" xfId="44000"/>
    <cellStyle name="Normal 2 2 2 2 2 2 4" xfId="34711"/>
    <cellStyle name="Normal 2 2 2 2 2 2 4 2" xfId="34712"/>
    <cellStyle name="Normal 2 2 2 2 2 2 4 2 2" xfId="34713"/>
    <cellStyle name="Normal 2 2 2 2 2 2 4 3" xfId="34714"/>
    <cellStyle name="Normal 2 2 2 2 2 2 4 4" xfId="34715"/>
    <cellStyle name="Normal 2 2 2 2 2 2 4 5" xfId="34716"/>
    <cellStyle name="Normal 2 2 2 2 2 2 4 6" xfId="44001"/>
    <cellStyle name="Normal 2 2 2 2 2 2 4 7" xfId="44002"/>
    <cellStyle name="Normal 2 2 2 2 2 2 5" xfId="34717"/>
    <cellStyle name="Normal 2 2 2 2 2 2 5 2" xfId="34718"/>
    <cellStyle name="Normal 2 2 2 2 2 2 6" xfId="34719"/>
    <cellStyle name="Normal 2 2 2 2 2 2 7" xfId="34720"/>
    <cellStyle name="Normal 2 2 2 2 2 2 8" xfId="34721"/>
    <cellStyle name="Normal 2 2 2 2 2 2 9" xfId="44003"/>
    <cellStyle name="Normal 2 2 2 2 2 3" xfId="34722"/>
    <cellStyle name="Normal 2 2 2 2 2 3 2" xfId="34723"/>
    <cellStyle name="Normal 2 2 2 2 2 3 2 2" xfId="34724"/>
    <cellStyle name="Normal 2 2 2 2 2 3 3" xfId="34725"/>
    <cellStyle name="Normal 2 2 2 2 2 3 4" xfId="34726"/>
    <cellStyle name="Normal 2 2 2 2 2 3 5" xfId="34727"/>
    <cellStyle name="Normal 2 2 2 2 2 3 6" xfId="44004"/>
    <cellStyle name="Normal 2 2 2 2 2 3 7" xfId="44005"/>
    <cellStyle name="Normal 2 2 2 2 2 4" xfId="34728"/>
    <cellStyle name="Normal 2 2 2 2 2 4 2" xfId="34729"/>
    <cellStyle name="Normal 2 2 2 2 2 4 2 2" xfId="34730"/>
    <cellStyle name="Normal 2 2 2 2 2 4 3" xfId="34731"/>
    <cellStyle name="Normal 2 2 2 2 2 4 4" xfId="34732"/>
    <cellStyle name="Normal 2 2 2 2 2 4 5" xfId="34733"/>
    <cellStyle name="Normal 2 2 2 2 2 4 6" xfId="44006"/>
    <cellStyle name="Normal 2 2 2 2 2 4 7" xfId="44007"/>
    <cellStyle name="Normal 2 2 2 2 2 5" xfId="34734"/>
    <cellStyle name="Normal 2 2 2 2 2 5 2" xfId="34735"/>
    <cellStyle name="Normal 2 2 2 2 2 5 2 2" xfId="34736"/>
    <cellStyle name="Normal 2 2 2 2 2 5 3" xfId="34737"/>
    <cellStyle name="Normal 2 2 2 2 2 5 4" xfId="34738"/>
    <cellStyle name="Normal 2 2 2 2 2 5 5" xfId="34739"/>
    <cellStyle name="Normal 2 2 2 2 2 5 6" xfId="44008"/>
    <cellStyle name="Normal 2 2 2 2 2 5 7" xfId="44009"/>
    <cellStyle name="Normal 2 2 2 2 2 6" xfId="34740"/>
    <cellStyle name="Normal 2 2 2 2 2 6 2" xfId="34741"/>
    <cellStyle name="Normal 2 2 2 2 2 7" xfId="34742"/>
    <cellStyle name="Normal 2 2 2 2 2 8" xfId="34743"/>
    <cellStyle name="Normal 2 2 2 2 2 9" xfId="34744"/>
    <cellStyle name="Normal 2 2 2 2 3" xfId="34745"/>
    <cellStyle name="Normal 2 2 2 2 3 10" xfId="44010"/>
    <cellStyle name="Normal 2 2 2 2 3 2" xfId="34746"/>
    <cellStyle name="Normal 2 2 2 2 3 2 2" xfId="34747"/>
    <cellStyle name="Normal 2 2 2 2 3 2 2 2" xfId="34748"/>
    <cellStyle name="Normal 2 2 2 2 3 2 3" xfId="34749"/>
    <cellStyle name="Normal 2 2 2 2 3 2 4" xfId="34750"/>
    <cellStyle name="Normal 2 2 2 2 3 2 5" xfId="34751"/>
    <cellStyle name="Normal 2 2 2 2 3 2 6" xfId="44011"/>
    <cellStyle name="Normal 2 2 2 2 3 2 7" xfId="44012"/>
    <cellStyle name="Normal 2 2 2 2 3 3" xfId="34752"/>
    <cellStyle name="Normal 2 2 2 2 3 3 2" xfId="34753"/>
    <cellStyle name="Normal 2 2 2 2 3 3 2 2" xfId="34754"/>
    <cellStyle name="Normal 2 2 2 2 3 3 3" xfId="34755"/>
    <cellStyle name="Normal 2 2 2 2 3 3 4" xfId="34756"/>
    <cellStyle name="Normal 2 2 2 2 3 3 5" xfId="34757"/>
    <cellStyle name="Normal 2 2 2 2 3 3 6" xfId="44013"/>
    <cellStyle name="Normal 2 2 2 2 3 3 7" xfId="44014"/>
    <cellStyle name="Normal 2 2 2 2 3 4" xfId="34758"/>
    <cellStyle name="Normal 2 2 2 2 3 4 2" xfId="34759"/>
    <cellStyle name="Normal 2 2 2 2 3 4 2 2" xfId="34760"/>
    <cellStyle name="Normal 2 2 2 2 3 4 3" xfId="34761"/>
    <cellStyle name="Normal 2 2 2 2 3 4 4" xfId="34762"/>
    <cellStyle name="Normal 2 2 2 2 3 4 5" xfId="34763"/>
    <cellStyle name="Normal 2 2 2 2 3 4 6" xfId="44015"/>
    <cellStyle name="Normal 2 2 2 2 3 4 7" xfId="44016"/>
    <cellStyle name="Normal 2 2 2 2 3 5" xfId="34764"/>
    <cellStyle name="Normal 2 2 2 2 3 5 2" xfId="34765"/>
    <cellStyle name="Normal 2 2 2 2 3 6" xfId="34766"/>
    <cellStyle name="Normal 2 2 2 2 3 7" xfId="34767"/>
    <cellStyle name="Normal 2 2 2 2 3 8" xfId="34768"/>
    <cellStyle name="Normal 2 2 2 2 3 9" xfId="44017"/>
    <cellStyle name="Normal 2 2 2 2 4" xfId="34769"/>
    <cellStyle name="Normal 2 2 2 2 4 2" xfId="34770"/>
    <cellStyle name="Normal 2 2 2 2 4 2 2" xfId="34771"/>
    <cellStyle name="Normal 2 2 2 2 4 3" xfId="34772"/>
    <cellStyle name="Normal 2 2 2 2 4 4" xfId="34773"/>
    <cellStyle name="Normal 2 2 2 2 4 5" xfId="34774"/>
    <cellStyle name="Normal 2 2 2 2 4 6" xfId="44018"/>
    <cellStyle name="Normal 2 2 2 2 4 7" xfId="44019"/>
    <cellStyle name="Normal 2 2 2 2 5" xfId="34775"/>
    <cellStyle name="Normal 2 2 2 2 5 2" xfId="34776"/>
    <cellStyle name="Normal 2 2 2 2 5 2 2" xfId="34777"/>
    <cellStyle name="Normal 2 2 2 2 5 3" xfId="34778"/>
    <cellStyle name="Normal 2 2 2 2 5 4" xfId="34779"/>
    <cellStyle name="Normal 2 2 2 2 5 5" xfId="34780"/>
    <cellStyle name="Normal 2 2 2 2 5 6" xfId="44020"/>
    <cellStyle name="Normal 2 2 2 2 5 7" xfId="44021"/>
    <cellStyle name="Normal 2 2 2 2 6" xfId="34781"/>
    <cellStyle name="Normal 2 2 2 2 6 2" xfId="34782"/>
    <cellStyle name="Normal 2 2 2 2 6 2 2" xfId="34783"/>
    <cellStyle name="Normal 2 2 2 2 6 3" xfId="34784"/>
    <cellStyle name="Normal 2 2 2 2 6 4" xfId="34785"/>
    <cellStyle name="Normal 2 2 2 2 6 5" xfId="34786"/>
    <cellStyle name="Normal 2 2 2 2 6 6" xfId="44022"/>
    <cellStyle name="Normal 2 2 2 2 6 7" xfId="44023"/>
    <cellStyle name="Normal 2 2 2 2 7" xfId="34787"/>
    <cellStyle name="Normal 2 2 2 2 7 2" xfId="34788"/>
    <cellStyle name="Normal 2 2 2 2 8" xfId="34789"/>
    <cellStyle name="Normal 2 2 2 2 9" xfId="34790"/>
    <cellStyle name="Normal 2 2 2 3" xfId="34791"/>
    <cellStyle name="Normal 2 2 2 3 10" xfId="44024"/>
    <cellStyle name="Normal 2 2 2 3 11" xfId="44025"/>
    <cellStyle name="Normal 2 2 2 3 2" xfId="34792"/>
    <cellStyle name="Normal 2 2 2 3 2 10" xfId="44026"/>
    <cellStyle name="Normal 2 2 2 3 2 2" xfId="34793"/>
    <cellStyle name="Normal 2 2 2 3 2 2 2" xfId="34794"/>
    <cellStyle name="Normal 2 2 2 3 2 2 2 2" xfId="34795"/>
    <cellStyle name="Normal 2 2 2 3 2 2 3" xfId="34796"/>
    <cellStyle name="Normal 2 2 2 3 2 2 4" xfId="34797"/>
    <cellStyle name="Normal 2 2 2 3 2 2 5" xfId="34798"/>
    <cellStyle name="Normal 2 2 2 3 2 2 6" xfId="44027"/>
    <cellStyle name="Normal 2 2 2 3 2 2 7" xfId="44028"/>
    <cellStyle name="Normal 2 2 2 3 2 3" xfId="34799"/>
    <cellStyle name="Normal 2 2 2 3 2 3 2" xfId="34800"/>
    <cellStyle name="Normal 2 2 2 3 2 3 2 2" xfId="34801"/>
    <cellStyle name="Normal 2 2 2 3 2 3 3" xfId="34802"/>
    <cellStyle name="Normal 2 2 2 3 2 3 4" xfId="34803"/>
    <cellStyle name="Normal 2 2 2 3 2 3 5" xfId="34804"/>
    <cellStyle name="Normal 2 2 2 3 2 3 6" xfId="44029"/>
    <cellStyle name="Normal 2 2 2 3 2 3 7" xfId="44030"/>
    <cellStyle name="Normal 2 2 2 3 2 4" xfId="34805"/>
    <cellStyle name="Normal 2 2 2 3 2 4 2" xfId="34806"/>
    <cellStyle name="Normal 2 2 2 3 2 4 2 2" xfId="34807"/>
    <cellStyle name="Normal 2 2 2 3 2 4 3" xfId="34808"/>
    <cellStyle name="Normal 2 2 2 3 2 4 4" xfId="34809"/>
    <cellStyle name="Normal 2 2 2 3 2 4 5" xfId="34810"/>
    <cellStyle name="Normal 2 2 2 3 2 4 6" xfId="44031"/>
    <cellStyle name="Normal 2 2 2 3 2 4 7" xfId="44032"/>
    <cellStyle name="Normal 2 2 2 3 2 5" xfId="34811"/>
    <cellStyle name="Normal 2 2 2 3 2 5 2" xfId="34812"/>
    <cellStyle name="Normal 2 2 2 3 2 6" xfId="34813"/>
    <cellStyle name="Normal 2 2 2 3 2 7" xfId="34814"/>
    <cellStyle name="Normal 2 2 2 3 2 8" xfId="34815"/>
    <cellStyle name="Normal 2 2 2 3 2 9" xfId="44033"/>
    <cellStyle name="Normal 2 2 2 3 3" xfId="34816"/>
    <cellStyle name="Normal 2 2 2 3 3 2" xfId="34817"/>
    <cellStyle name="Normal 2 2 2 3 3 2 2" xfId="34818"/>
    <cellStyle name="Normal 2 2 2 3 3 3" xfId="34819"/>
    <cellStyle name="Normal 2 2 2 3 3 4" xfId="34820"/>
    <cellStyle name="Normal 2 2 2 3 3 5" xfId="34821"/>
    <cellStyle name="Normal 2 2 2 3 3 6" xfId="44034"/>
    <cellStyle name="Normal 2 2 2 3 3 7" xfId="44035"/>
    <cellStyle name="Normal 2 2 2 3 4" xfId="34822"/>
    <cellStyle name="Normal 2 2 2 3 4 2" xfId="34823"/>
    <cellStyle name="Normal 2 2 2 3 4 2 2" xfId="34824"/>
    <cellStyle name="Normal 2 2 2 3 4 3" xfId="34825"/>
    <cellStyle name="Normal 2 2 2 3 4 4" xfId="34826"/>
    <cellStyle name="Normal 2 2 2 3 4 5" xfId="34827"/>
    <cellStyle name="Normal 2 2 2 3 4 6" xfId="44036"/>
    <cellStyle name="Normal 2 2 2 3 4 7" xfId="44037"/>
    <cellStyle name="Normal 2 2 2 3 5" xfId="34828"/>
    <cellStyle name="Normal 2 2 2 3 5 2" xfId="34829"/>
    <cellStyle name="Normal 2 2 2 3 5 2 2" xfId="34830"/>
    <cellStyle name="Normal 2 2 2 3 5 3" xfId="34831"/>
    <cellStyle name="Normal 2 2 2 3 5 4" xfId="34832"/>
    <cellStyle name="Normal 2 2 2 3 5 5" xfId="34833"/>
    <cellStyle name="Normal 2 2 2 3 5 6" xfId="44038"/>
    <cellStyle name="Normal 2 2 2 3 5 7" xfId="44039"/>
    <cellStyle name="Normal 2 2 2 3 6" xfId="34834"/>
    <cellStyle name="Normal 2 2 2 3 6 2" xfId="34835"/>
    <cellStyle name="Normal 2 2 2 3 7" xfId="34836"/>
    <cellStyle name="Normal 2 2 2 3 8" xfId="34837"/>
    <cellStyle name="Normal 2 2 2 3 9" xfId="34838"/>
    <cellStyle name="Normal 2 2 2 4" xfId="34839"/>
    <cellStyle name="Normal 2 2 2 4 10" xfId="44040"/>
    <cellStyle name="Normal 2 2 2 4 2" xfId="34840"/>
    <cellStyle name="Normal 2 2 2 4 2 2" xfId="34841"/>
    <cellStyle name="Normal 2 2 2 4 2 2 2" xfId="34842"/>
    <cellStyle name="Normal 2 2 2 4 2 3" xfId="34843"/>
    <cellStyle name="Normal 2 2 2 4 2 4" xfId="34844"/>
    <cellStyle name="Normal 2 2 2 4 2 5" xfId="34845"/>
    <cellStyle name="Normal 2 2 2 4 2 6" xfId="44041"/>
    <cellStyle name="Normal 2 2 2 4 2 7" xfId="44042"/>
    <cellStyle name="Normal 2 2 2 4 3" xfId="34846"/>
    <cellStyle name="Normal 2 2 2 4 3 2" xfId="34847"/>
    <cellStyle name="Normal 2 2 2 4 3 2 2" xfId="34848"/>
    <cellStyle name="Normal 2 2 2 4 3 3" xfId="34849"/>
    <cellStyle name="Normal 2 2 2 4 3 4" xfId="34850"/>
    <cellStyle name="Normal 2 2 2 4 3 5" xfId="34851"/>
    <cellStyle name="Normal 2 2 2 4 3 6" xfId="44043"/>
    <cellStyle name="Normal 2 2 2 4 3 7" xfId="44044"/>
    <cellStyle name="Normal 2 2 2 4 4" xfId="34852"/>
    <cellStyle name="Normal 2 2 2 4 4 2" xfId="34853"/>
    <cellStyle name="Normal 2 2 2 4 4 2 2" xfId="34854"/>
    <cellStyle name="Normal 2 2 2 4 4 3" xfId="34855"/>
    <cellStyle name="Normal 2 2 2 4 4 4" xfId="34856"/>
    <cellStyle name="Normal 2 2 2 4 4 5" xfId="34857"/>
    <cellStyle name="Normal 2 2 2 4 4 6" xfId="44045"/>
    <cellStyle name="Normal 2 2 2 4 4 7" xfId="44046"/>
    <cellStyle name="Normal 2 2 2 4 5" xfId="34858"/>
    <cellStyle name="Normal 2 2 2 4 5 2" xfId="34859"/>
    <cellStyle name="Normal 2 2 2 4 6" xfId="34860"/>
    <cellStyle name="Normal 2 2 2 4 7" xfId="34861"/>
    <cellStyle name="Normal 2 2 2 4 8" xfId="34862"/>
    <cellStyle name="Normal 2 2 2 4 9" xfId="44047"/>
    <cellStyle name="Normal 2 2 2 5" xfId="34863"/>
    <cellStyle name="Normal 2 2 2 5 2" xfId="34864"/>
    <cellStyle name="Normal 2 2 2 5 2 2" xfId="34865"/>
    <cellStyle name="Normal 2 2 2 5 3" xfId="34866"/>
    <cellStyle name="Normal 2 2 2 5 4" xfId="34867"/>
    <cellStyle name="Normal 2 2 2 5 5" xfId="34868"/>
    <cellStyle name="Normal 2 2 2 5 6" xfId="44048"/>
    <cellStyle name="Normal 2 2 2 5 7" xfId="44049"/>
    <cellStyle name="Normal 2 2 2 6" xfId="34869"/>
    <cellStyle name="Normal 2 2 2 6 2" xfId="34870"/>
    <cellStyle name="Normal 2 2 2 6 2 2" xfId="34871"/>
    <cellStyle name="Normal 2 2 2 6 3" xfId="34872"/>
    <cellStyle name="Normal 2 2 2 6 4" xfId="34873"/>
    <cellStyle name="Normal 2 2 2 6 5" xfId="34874"/>
    <cellStyle name="Normal 2 2 2 6 6" xfId="44050"/>
    <cellStyle name="Normal 2 2 2 6 7" xfId="44051"/>
    <cellStyle name="Normal 2 2 2 7" xfId="34875"/>
    <cellStyle name="Normal 2 2 2 7 2" xfId="34876"/>
    <cellStyle name="Normal 2 2 2 7 2 2" xfId="34877"/>
    <cellStyle name="Normal 2 2 2 7 3" xfId="34878"/>
    <cellStyle name="Normal 2 2 2 7 4" xfId="34879"/>
    <cellStyle name="Normal 2 2 2 7 5" xfId="34880"/>
    <cellStyle name="Normal 2 2 2 7 6" xfId="44052"/>
    <cellStyle name="Normal 2 2 2 7 7" xfId="44053"/>
    <cellStyle name="Normal 2 2 2 8" xfId="34881"/>
    <cellStyle name="Normal 2 2 2 8 2" xfId="34882"/>
    <cellStyle name="Normal 2 2 2 9" xfId="34883"/>
    <cellStyle name="Normal 2 2 3" xfId="2"/>
    <cellStyle name="Normal 2 2 3 2" xfId="34884"/>
    <cellStyle name="Normal 2 2 3 2 2" xfId="34885"/>
    <cellStyle name="Normal 2 2 3 3" xfId="34886"/>
    <cellStyle name="Normal 2 2 3 4" xfId="34887"/>
    <cellStyle name="Normal 2 2 3 5" xfId="34888"/>
    <cellStyle name="Normal 2 2 3 6" xfId="44054"/>
    <cellStyle name="Normal 2 2 4" xfId="34889"/>
    <cellStyle name="Normal 2 2 4 10" xfId="34890"/>
    <cellStyle name="Normal 2 2 4 11" xfId="34891"/>
    <cellStyle name="Normal 2 2 4 12" xfId="44055"/>
    <cellStyle name="Normal 2 2 4 2" xfId="34892"/>
    <cellStyle name="Normal 2 2 4 2 10" xfId="44056"/>
    <cellStyle name="Normal 2 2 4 2 11" xfId="44057"/>
    <cellStyle name="Normal 2 2 4 2 2" xfId="34893"/>
    <cellStyle name="Normal 2 2 4 2 2 10" xfId="44058"/>
    <cellStyle name="Normal 2 2 4 2 2 2" xfId="34894"/>
    <cellStyle name="Normal 2 2 4 2 2 2 2" xfId="34895"/>
    <cellStyle name="Normal 2 2 4 2 2 2 2 2" xfId="34896"/>
    <cellStyle name="Normal 2 2 4 2 2 2 3" xfId="34897"/>
    <cellStyle name="Normal 2 2 4 2 2 2 4" xfId="34898"/>
    <cellStyle name="Normal 2 2 4 2 2 2 5" xfId="34899"/>
    <cellStyle name="Normal 2 2 4 2 2 2 6" xfId="44059"/>
    <cellStyle name="Normal 2 2 4 2 2 2 7" xfId="44060"/>
    <cellStyle name="Normal 2 2 4 2 2 3" xfId="34900"/>
    <cellStyle name="Normal 2 2 4 2 2 3 2" xfId="34901"/>
    <cellStyle name="Normal 2 2 4 2 2 3 2 2" xfId="34902"/>
    <cellStyle name="Normal 2 2 4 2 2 3 3" xfId="34903"/>
    <cellStyle name="Normal 2 2 4 2 2 3 4" xfId="34904"/>
    <cellStyle name="Normal 2 2 4 2 2 3 5" xfId="34905"/>
    <cellStyle name="Normal 2 2 4 2 2 3 6" xfId="44061"/>
    <cellStyle name="Normal 2 2 4 2 2 3 7" xfId="44062"/>
    <cellStyle name="Normal 2 2 4 2 2 4" xfId="34906"/>
    <cellStyle name="Normal 2 2 4 2 2 4 2" xfId="34907"/>
    <cellStyle name="Normal 2 2 4 2 2 4 2 2" xfId="34908"/>
    <cellStyle name="Normal 2 2 4 2 2 4 3" xfId="34909"/>
    <cellStyle name="Normal 2 2 4 2 2 4 4" xfId="34910"/>
    <cellStyle name="Normal 2 2 4 2 2 4 5" xfId="34911"/>
    <cellStyle name="Normal 2 2 4 2 2 4 6" xfId="44063"/>
    <cellStyle name="Normal 2 2 4 2 2 4 7" xfId="44064"/>
    <cellStyle name="Normal 2 2 4 2 2 5" xfId="34912"/>
    <cellStyle name="Normal 2 2 4 2 2 5 2" xfId="34913"/>
    <cellStyle name="Normal 2 2 4 2 2 6" xfId="34914"/>
    <cellStyle name="Normal 2 2 4 2 2 7" xfId="34915"/>
    <cellStyle name="Normal 2 2 4 2 2 8" xfId="34916"/>
    <cellStyle name="Normal 2 2 4 2 2 9" xfId="44065"/>
    <cellStyle name="Normal 2 2 4 2 3" xfId="34917"/>
    <cellStyle name="Normal 2 2 4 2 3 2" xfId="34918"/>
    <cellStyle name="Normal 2 2 4 2 3 2 2" xfId="34919"/>
    <cellStyle name="Normal 2 2 4 2 3 3" xfId="34920"/>
    <cellStyle name="Normal 2 2 4 2 3 4" xfId="34921"/>
    <cellStyle name="Normal 2 2 4 2 3 5" xfId="34922"/>
    <cellStyle name="Normal 2 2 4 2 3 6" xfId="44066"/>
    <cellStyle name="Normal 2 2 4 2 3 7" xfId="44067"/>
    <cellStyle name="Normal 2 2 4 2 4" xfId="34923"/>
    <cellStyle name="Normal 2 2 4 2 4 2" xfId="34924"/>
    <cellStyle name="Normal 2 2 4 2 4 2 2" xfId="34925"/>
    <cellStyle name="Normal 2 2 4 2 4 3" xfId="34926"/>
    <cellStyle name="Normal 2 2 4 2 4 4" xfId="34927"/>
    <cellStyle name="Normal 2 2 4 2 4 5" xfId="34928"/>
    <cellStyle name="Normal 2 2 4 2 4 6" xfId="44068"/>
    <cellStyle name="Normal 2 2 4 2 4 7" xfId="44069"/>
    <cellStyle name="Normal 2 2 4 2 5" xfId="34929"/>
    <cellStyle name="Normal 2 2 4 2 5 2" xfId="34930"/>
    <cellStyle name="Normal 2 2 4 2 5 2 2" xfId="34931"/>
    <cellStyle name="Normal 2 2 4 2 5 3" xfId="34932"/>
    <cellStyle name="Normal 2 2 4 2 5 4" xfId="34933"/>
    <cellStyle name="Normal 2 2 4 2 5 5" xfId="34934"/>
    <cellStyle name="Normal 2 2 4 2 5 6" xfId="44070"/>
    <cellStyle name="Normal 2 2 4 2 5 7" xfId="44071"/>
    <cellStyle name="Normal 2 2 4 2 6" xfId="34935"/>
    <cellStyle name="Normal 2 2 4 2 6 2" xfId="34936"/>
    <cellStyle name="Normal 2 2 4 2 7" xfId="34937"/>
    <cellStyle name="Normal 2 2 4 2 8" xfId="34938"/>
    <cellStyle name="Normal 2 2 4 2 9" xfId="34939"/>
    <cellStyle name="Normal 2 2 4 3" xfId="34940"/>
    <cellStyle name="Normal 2 2 4 3 10" xfId="44072"/>
    <cellStyle name="Normal 2 2 4 3 2" xfId="34941"/>
    <cellStyle name="Normal 2 2 4 3 2 2" xfId="34942"/>
    <cellStyle name="Normal 2 2 4 3 2 2 2" xfId="34943"/>
    <cellStyle name="Normal 2 2 4 3 2 3" xfId="34944"/>
    <cellStyle name="Normal 2 2 4 3 2 4" xfId="34945"/>
    <cellStyle name="Normal 2 2 4 3 2 5" xfId="34946"/>
    <cellStyle name="Normal 2 2 4 3 2 6" xfId="44073"/>
    <cellStyle name="Normal 2 2 4 3 2 7" xfId="44074"/>
    <cellStyle name="Normal 2 2 4 3 3" xfId="34947"/>
    <cellStyle name="Normal 2 2 4 3 3 2" xfId="34948"/>
    <cellStyle name="Normal 2 2 4 3 3 2 2" xfId="34949"/>
    <cellStyle name="Normal 2 2 4 3 3 3" xfId="34950"/>
    <cellStyle name="Normal 2 2 4 3 3 4" xfId="34951"/>
    <cellStyle name="Normal 2 2 4 3 3 5" xfId="34952"/>
    <cellStyle name="Normal 2 2 4 3 3 6" xfId="44075"/>
    <cellStyle name="Normal 2 2 4 3 3 7" xfId="44076"/>
    <cellStyle name="Normal 2 2 4 3 4" xfId="34953"/>
    <cellStyle name="Normal 2 2 4 3 4 2" xfId="34954"/>
    <cellStyle name="Normal 2 2 4 3 4 2 2" xfId="34955"/>
    <cellStyle name="Normal 2 2 4 3 4 3" xfId="34956"/>
    <cellStyle name="Normal 2 2 4 3 4 4" xfId="34957"/>
    <cellStyle name="Normal 2 2 4 3 4 5" xfId="34958"/>
    <cellStyle name="Normal 2 2 4 3 4 6" xfId="44077"/>
    <cellStyle name="Normal 2 2 4 3 4 7" xfId="44078"/>
    <cellStyle name="Normal 2 2 4 3 5" xfId="34959"/>
    <cellStyle name="Normal 2 2 4 3 5 2" xfId="34960"/>
    <cellStyle name="Normal 2 2 4 3 6" xfId="34961"/>
    <cellStyle name="Normal 2 2 4 3 7" xfId="34962"/>
    <cellStyle name="Normal 2 2 4 3 8" xfId="34963"/>
    <cellStyle name="Normal 2 2 4 3 9" xfId="44079"/>
    <cellStyle name="Normal 2 2 4 4" xfId="34964"/>
    <cellStyle name="Normal 2 2 4 4 2" xfId="34965"/>
    <cellStyle name="Normal 2 2 4 4 2 2" xfId="34966"/>
    <cellStyle name="Normal 2 2 4 4 3" xfId="34967"/>
    <cellStyle name="Normal 2 2 4 4 4" xfId="34968"/>
    <cellStyle name="Normal 2 2 4 4 5" xfId="34969"/>
    <cellStyle name="Normal 2 2 4 4 6" xfId="44080"/>
    <cellStyle name="Normal 2 2 4 4 7" xfId="44081"/>
    <cellStyle name="Normal 2 2 4 5" xfId="34970"/>
    <cellStyle name="Normal 2 2 4 5 2" xfId="34971"/>
    <cellStyle name="Normal 2 2 4 5 2 2" xfId="34972"/>
    <cellStyle name="Normal 2 2 4 5 3" xfId="34973"/>
    <cellStyle name="Normal 2 2 4 5 4" xfId="34974"/>
    <cellStyle name="Normal 2 2 4 5 5" xfId="34975"/>
    <cellStyle name="Normal 2 2 4 5 6" xfId="44082"/>
    <cellStyle name="Normal 2 2 4 5 7" xfId="44083"/>
    <cellStyle name="Normal 2 2 4 6" xfId="34976"/>
    <cellStyle name="Normal 2 2 4 6 2" xfId="34977"/>
    <cellStyle name="Normal 2 2 4 6 2 2" xfId="34978"/>
    <cellStyle name="Normal 2 2 4 6 3" xfId="34979"/>
    <cellStyle name="Normal 2 2 4 6 4" xfId="34980"/>
    <cellStyle name="Normal 2 2 4 6 5" xfId="34981"/>
    <cellStyle name="Normal 2 2 4 6 6" xfId="44084"/>
    <cellStyle name="Normal 2 2 4 6 7" xfId="44085"/>
    <cellStyle name="Normal 2 2 4 7" xfId="34982"/>
    <cellStyle name="Normal 2 2 4 7 2" xfId="34983"/>
    <cellStyle name="Normal 2 2 4 8" xfId="34984"/>
    <cellStyle name="Normal 2 2 4 9" xfId="34985"/>
    <cellStyle name="Normal 2 2 5" xfId="34986"/>
    <cellStyle name="Normal 2 2 5 2" xfId="34987"/>
    <cellStyle name="Normal 2 2 6" xfId="34988"/>
    <cellStyle name="Normal 2 2 7" xfId="34989"/>
    <cellStyle name="Normal 2 2 8" xfId="34990"/>
    <cellStyle name="Normal 2 2 9" xfId="44086"/>
    <cellStyle name="Normal 2 3" xfId="34991"/>
    <cellStyle name="Normal 2 3 10" xfId="34992"/>
    <cellStyle name="Normal 2 3 10 2" xfId="34993"/>
    <cellStyle name="Normal 2 3 10 2 2" xfId="34994"/>
    <cellStyle name="Normal 2 3 10 3" xfId="34995"/>
    <cellStyle name="Normal 2 3 10 4" xfId="34996"/>
    <cellStyle name="Normal 2 3 10 5" xfId="34997"/>
    <cellStyle name="Normal 2 3 10 6" xfId="44087"/>
    <cellStyle name="Normal 2 3 10 7" xfId="44088"/>
    <cellStyle name="Normal 2 3 11" xfId="34998"/>
    <cellStyle name="Normal 2 3 11 2" xfId="34999"/>
    <cellStyle name="Normal 2 3 11 2 2" xfId="35000"/>
    <cellStyle name="Normal 2 3 11 2 2 2" xfId="35001"/>
    <cellStyle name="Normal 2 3 11 2 3" xfId="35002"/>
    <cellStyle name="Normal 2 3 11 2 4" xfId="35003"/>
    <cellStyle name="Normal 2 3 11 2 5" xfId="35004"/>
    <cellStyle name="Normal 2 3 11 2 6" xfId="44089"/>
    <cellStyle name="Normal 2 3 11 2 7" xfId="44090"/>
    <cellStyle name="Normal 2 3 11 3" xfId="35005"/>
    <cellStyle name="Normal 2 3 11 3 2" xfId="35006"/>
    <cellStyle name="Normal 2 3 11 4" xfId="35007"/>
    <cellStyle name="Normal 2 3 11 5" xfId="35008"/>
    <cellStyle name="Normal 2 3 11 6" xfId="35009"/>
    <cellStyle name="Normal 2 3 11 7" xfId="44091"/>
    <cellStyle name="Normal 2 3 11 8" xfId="44092"/>
    <cellStyle name="Normal 2 3 12" xfId="35010"/>
    <cellStyle name="Normal 2 3 12 2" xfId="35011"/>
    <cellStyle name="Normal 2 3 13" xfId="35012"/>
    <cellStyle name="Normal 2 3 13 2" xfId="35013"/>
    <cellStyle name="Normal 2 3 14" xfId="35014"/>
    <cellStyle name="Normal 2 3 15" xfId="35015"/>
    <cellStyle name="Normal 2 3 16" xfId="35016"/>
    <cellStyle name="Normal 2 3 17" xfId="44093"/>
    <cellStyle name="Normal 2 3 18" xfId="44094"/>
    <cellStyle name="Normal 2 3 2" xfId="35017"/>
    <cellStyle name="Normal 2 3 2 10" xfId="35018"/>
    <cellStyle name="Normal 2 3 2 10 2" xfId="35019"/>
    <cellStyle name="Normal 2 3 2 10 2 2" xfId="35020"/>
    <cellStyle name="Normal 2 3 2 10 3" xfId="35021"/>
    <cellStyle name="Normal 2 3 2 10 4" xfId="35022"/>
    <cellStyle name="Normal 2 3 2 10 5" xfId="35023"/>
    <cellStyle name="Normal 2 3 2 10 6" xfId="44095"/>
    <cellStyle name="Normal 2 3 2 10 7" xfId="44096"/>
    <cellStyle name="Normal 2 3 2 11" xfId="35024"/>
    <cellStyle name="Normal 2 3 2 11 2" xfId="35025"/>
    <cellStyle name="Normal 2 3 2 12" xfId="35026"/>
    <cellStyle name="Normal 2 3 2 13" xfId="35027"/>
    <cellStyle name="Normal 2 3 2 14" xfId="35028"/>
    <cellStyle name="Normal 2 3 2 15" xfId="35029"/>
    <cellStyle name="Normal 2 3 2 16" xfId="44097"/>
    <cellStyle name="Normal 2 3 2 2" xfId="35030"/>
    <cellStyle name="Normal 2 3 2 2 10" xfId="35031"/>
    <cellStyle name="Normal 2 3 2 2 11" xfId="35032"/>
    <cellStyle name="Normal 2 3 2 2 12" xfId="44098"/>
    <cellStyle name="Normal 2 3 2 2 13" xfId="44099"/>
    <cellStyle name="Normal 2 3 2 2 2" xfId="35033"/>
    <cellStyle name="Normal 2 3 2 2 2 10" xfId="35034"/>
    <cellStyle name="Normal 2 3 2 2 2 11" xfId="44100"/>
    <cellStyle name="Normal 2 3 2 2 2 12" xfId="44101"/>
    <cellStyle name="Normal 2 3 2 2 2 2" xfId="35035"/>
    <cellStyle name="Normal 2 3 2 2 2 2 2" xfId="35036"/>
    <cellStyle name="Normal 2 3 2 2 2 2 2 2" xfId="35037"/>
    <cellStyle name="Normal 2 3 2 2 2 2 2 2 2" xfId="35038"/>
    <cellStyle name="Normal 2 3 2 2 2 2 2 3" xfId="35039"/>
    <cellStyle name="Normal 2 3 2 2 2 2 2 4" xfId="35040"/>
    <cellStyle name="Normal 2 3 2 2 2 2 2 5" xfId="35041"/>
    <cellStyle name="Normal 2 3 2 2 2 2 2 6" xfId="44102"/>
    <cellStyle name="Normal 2 3 2 2 2 2 2 7" xfId="44103"/>
    <cellStyle name="Normal 2 3 2 2 2 2 3" xfId="35042"/>
    <cellStyle name="Normal 2 3 2 2 2 2 3 2" xfId="35043"/>
    <cellStyle name="Normal 2 3 2 2 2 2 4" xfId="35044"/>
    <cellStyle name="Normal 2 3 2 2 2 2 5" xfId="35045"/>
    <cellStyle name="Normal 2 3 2 2 2 2 6" xfId="35046"/>
    <cellStyle name="Normal 2 3 2 2 2 2 7" xfId="44104"/>
    <cellStyle name="Normal 2 3 2 2 2 2 8" xfId="44105"/>
    <cellStyle name="Normal 2 3 2 2 2 3" xfId="35047"/>
    <cellStyle name="Normal 2 3 2 2 2 3 2" xfId="35048"/>
    <cellStyle name="Normal 2 3 2 2 2 3 2 2" xfId="35049"/>
    <cellStyle name="Normal 2 3 2 2 2 3 2 2 2" xfId="35050"/>
    <cellStyle name="Normal 2 3 2 2 2 3 2 3" xfId="35051"/>
    <cellStyle name="Normal 2 3 2 2 2 3 2 4" xfId="35052"/>
    <cellStyle name="Normal 2 3 2 2 2 3 2 5" xfId="35053"/>
    <cellStyle name="Normal 2 3 2 2 2 3 2 6" xfId="44106"/>
    <cellStyle name="Normal 2 3 2 2 2 3 2 7" xfId="44107"/>
    <cellStyle name="Normal 2 3 2 2 2 3 3" xfId="35054"/>
    <cellStyle name="Normal 2 3 2 2 2 3 3 2" xfId="35055"/>
    <cellStyle name="Normal 2 3 2 2 2 3 3 2 2" xfId="35056"/>
    <cellStyle name="Normal 2 3 2 2 2 3 3 3" xfId="35057"/>
    <cellStyle name="Normal 2 3 2 2 2 3 3 4" xfId="35058"/>
    <cellStyle name="Normal 2 3 2 2 2 3 3 5" xfId="35059"/>
    <cellStyle name="Normal 2 3 2 2 2 3 3 6" xfId="44108"/>
    <cellStyle name="Normal 2 3 2 2 2 3 3 7" xfId="44109"/>
    <cellStyle name="Normal 2 3 2 2 2 3 4" xfId="35060"/>
    <cellStyle name="Normal 2 3 2 2 2 3 4 2" xfId="35061"/>
    <cellStyle name="Normal 2 3 2 2 2 3 5" xfId="35062"/>
    <cellStyle name="Normal 2 3 2 2 2 3 6" xfId="35063"/>
    <cellStyle name="Normal 2 3 2 2 2 3 7" xfId="35064"/>
    <cellStyle name="Normal 2 3 2 2 2 3 8" xfId="44110"/>
    <cellStyle name="Normal 2 3 2 2 2 3 9" xfId="44111"/>
    <cellStyle name="Normal 2 3 2 2 2 4" xfId="35065"/>
    <cellStyle name="Normal 2 3 2 2 2 4 2" xfId="35066"/>
    <cellStyle name="Normal 2 3 2 2 2 4 2 2" xfId="35067"/>
    <cellStyle name="Normal 2 3 2 2 2 4 3" xfId="35068"/>
    <cellStyle name="Normal 2 3 2 2 2 4 4" xfId="35069"/>
    <cellStyle name="Normal 2 3 2 2 2 4 5" xfId="35070"/>
    <cellStyle name="Normal 2 3 2 2 2 4 6" xfId="44112"/>
    <cellStyle name="Normal 2 3 2 2 2 4 7" xfId="44113"/>
    <cellStyle name="Normal 2 3 2 2 2 5" xfId="35071"/>
    <cellStyle name="Normal 2 3 2 2 2 5 2" xfId="35072"/>
    <cellStyle name="Normal 2 3 2 2 2 5 2 2" xfId="35073"/>
    <cellStyle name="Normal 2 3 2 2 2 5 3" xfId="35074"/>
    <cellStyle name="Normal 2 3 2 2 2 5 4" xfId="35075"/>
    <cellStyle name="Normal 2 3 2 2 2 5 5" xfId="35076"/>
    <cellStyle name="Normal 2 3 2 2 2 5 6" xfId="44114"/>
    <cellStyle name="Normal 2 3 2 2 2 5 7" xfId="44115"/>
    <cellStyle name="Normal 2 3 2 2 2 6" xfId="35077"/>
    <cellStyle name="Normal 2 3 2 2 2 6 2" xfId="35078"/>
    <cellStyle name="Normal 2 3 2 2 2 6 2 2" xfId="35079"/>
    <cellStyle name="Normal 2 3 2 2 2 6 3" xfId="35080"/>
    <cellStyle name="Normal 2 3 2 2 2 6 4" xfId="35081"/>
    <cellStyle name="Normal 2 3 2 2 2 6 5" xfId="35082"/>
    <cellStyle name="Normal 2 3 2 2 2 6 6" xfId="44116"/>
    <cellStyle name="Normal 2 3 2 2 2 6 7" xfId="44117"/>
    <cellStyle name="Normal 2 3 2 2 2 7" xfId="35083"/>
    <cellStyle name="Normal 2 3 2 2 2 7 2" xfId="35084"/>
    <cellStyle name="Normal 2 3 2 2 2 8" xfId="35085"/>
    <cellStyle name="Normal 2 3 2 2 2 9" xfId="35086"/>
    <cellStyle name="Normal 2 3 2 2 3" xfId="35087"/>
    <cellStyle name="Normal 2 3 2 2 3 2" xfId="35088"/>
    <cellStyle name="Normal 2 3 2 2 3 2 2" xfId="35089"/>
    <cellStyle name="Normal 2 3 2 2 3 2 2 2" xfId="35090"/>
    <cellStyle name="Normal 2 3 2 2 3 2 3" xfId="35091"/>
    <cellStyle name="Normal 2 3 2 2 3 2 4" xfId="35092"/>
    <cellStyle name="Normal 2 3 2 2 3 2 5" xfId="35093"/>
    <cellStyle name="Normal 2 3 2 2 3 2 6" xfId="44118"/>
    <cellStyle name="Normal 2 3 2 2 3 2 7" xfId="44119"/>
    <cellStyle name="Normal 2 3 2 2 3 3" xfId="35094"/>
    <cellStyle name="Normal 2 3 2 2 3 3 2" xfId="35095"/>
    <cellStyle name="Normal 2 3 2 2 3 4" xfId="35096"/>
    <cellStyle name="Normal 2 3 2 2 3 5" xfId="35097"/>
    <cellStyle name="Normal 2 3 2 2 3 6" xfId="35098"/>
    <cellStyle name="Normal 2 3 2 2 3 7" xfId="44120"/>
    <cellStyle name="Normal 2 3 2 2 3 8" xfId="44121"/>
    <cellStyle name="Normal 2 3 2 2 4" xfId="35099"/>
    <cellStyle name="Normal 2 3 2 2 4 2" xfId="35100"/>
    <cellStyle name="Normal 2 3 2 2 4 2 2" xfId="35101"/>
    <cellStyle name="Normal 2 3 2 2 4 2 2 2" xfId="35102"/>
    <cellStyle name="Normal 2 3 2 2 4 2 3" xfId="35103"/>
    <cellStyle name="Normal 2 3 2 2 4 2 4" xfId="35104"/>
    <cellStyle name="Normal 2 3 2 2 4 2 5" xfId="35105"/>
    <cellStyle name="Normal 2 3 2 2 4 2 6" xfId="44122"/>
    <cellStyle name="Normal 2 3 2 2 4 2 7" xfId="44123"/>
    <cellStyle name="Normal 2 3 2 2 4 3" xfId="35106"/>
    <cellStyle name="Normal 2 3 2 2 4 3 2" xfId="35107"/>
    <cellStyle name="Normal 2 3 2 2 4 4" xfId="35108"/>
    <cellStyle name="Normal 2 3 2 2 4 5" xfId="35109"/>
    <cellStyle name="Normal 2 3 2 2 4 6" xfId="35110"/>
    <cellStyle name="Normal 2 3 2 2 4 7" xfId="44124"/>
    <cellStyle name="Normal 2 3 2 2 4 8" xfId="44125"/>
    <cellStyle name="Normal 2 3 2 2 5" xfId="35111"/>
    <cellStyle name="Normal 2 3 2 2 5 2" xfId="35112"/>
    <cellStyle name="Normal 2 3 2 2 5 2 2" xfId="35113"/>
    <cellStyle name="Normal 2 3 2 2 5 3" xfId="35114"/>
    <cellStyle name="Normal 2 3 2 2 5 4" xfId="35115"/>
    <cellStyle name="Normal 2 3 2 2 5 5" xfId="35116"/>
    <cellStyle name="Normal 2 3 2 2 5 6" xfId="44126"/>
    <cellStyle name="Normal 2 3 2 2 5 7" xfId="44127"/>
    <cellStyle name="Normal 2 3 2 2 6" xfId="35117"/>
    <cellStyle name="Normal 2 3 2 2 6 2" xfId="35118"/>
    <cellStyle name="Normal 2 3 2 2 6 2 2" xfId="35119"/>
    <cellStyle name="Normal 2 3 2 2 6 3" xfId="35120"/>
    <cellStyle name="Normal 2 3 2 2 6 4" xfId="35121"/>
    <cellStyle name="Normal 2 3 2 2 6 5" xfId="35122"/>
    <cellStyle name="Normal 2 3 2 2 6 6" xfId="44128"/>
    <cellStyle name="Normal 2 3 2 2 6 7" xfId="44129"/>
    <cellStyle name="Normal 2 3 2 2 7" xfId="35123"/>
    <cellStyle name="Normal 2 3 2 2 7 2" xfId="35124"/>
    <cellStyle name="Normal 2 3 2 2 7 2 2" xfId="35125"/>
    <cellStyle name="Normal 2 3 2 2 7 3" xfId="35126"/>
    <cellStyle name="Normal 2 3 2 2 7 4" xfId="35127"/>
    <cellStyle name="Normal 2 3 2 2 7 5" xfId="35128"/>
    <cellStyle name="Normal 2 3 2 2 7 6" xfId="44130"/>
    <cellStyle name="Normal 2 3 2 2 7 7" xfId="44131"/>
    <cellStyle name="Normal 2 3 2 2 8" xfId="35129"/>
    <cellStyle name="Normal 2 3 2 2 8 2" xfId="35130"/>
    <cellStyle name="Normal 2 3 2 2 9" xfId="35131"/>
    <cellStyle name="Normal 2 3 2 3" xfId="35132"/>
    <cellStyle name="Normal 2 3 2 3 10" xfId="35133"/>
    <cellStyle name="Normal 2 3 2 3 11" xfId="35134"/>
    <cellStyle name="Normal 2 3 2 3 12" xfId="44132"/>
    <cellStyle name="Normal 2 3 2 3 13" xfId="44133"/>
    <cellStyle name="Normal 2 3 2 3 2" xfId="35135"/>
    <cellStyle name="Normal 2 3 2 3 2 2" xfId="35136"/>
    <cellStyle name="Normal 2 3 2 3 2 2 2" xfId="35137"/>
    <cellStyle name="Normal 2 3 2 3 2 2 2 2" xfId="35138"/>
    <cellStyle name="Normal 2 3 2 3 2 2 2 2 2" xfId="35139"/>
    <cellStyle name="Normal 2 3 2 3 2 2 2 3" xfId="35140"/>
    <cellStyle name="Normal 2 3 2 3 2 2 2 4" xfId="35141"/>
    <cellStyle name="Normal 2 3 2 3 2 2 2 5" xfId="35142"/>
    <cellStyle name="Normal 2 3 2 3 2 2 2 6" xfId="44134"/>
    <cellStyle name="Normal 2 3 2 3 2 2 2 7" xfId="44135"/>
    <cellStyle name="Normal 2 3 2 3 2 2 3" xfId="35143"/>
    <cellStyle name="Normal 2 3 2 3 2 2 3 2" xfId="35144"/>
    <cellStyle name="Normal 2 3 2 3 2 2 4" xfId="35145"/>
    <cellStyle name="Normal 2 3 2 3 2 2 5" xfId="35146"/>
    <cellStyle name="Normal 2 3 2 3 2 2 6" xfId="35147"/>
    <cellStyle name="Normal 2 3 2 3 2 2 7" xfId="44136"/>
    <cellStyle name="Normal 2 3 2 3 2 2 8" xfId="44137"/>
    <cellStyle name="Normal 2 3 2 3 2 3" xfId="35148"/>
    <cellStyle name="Normal 2 3 2 3 2 3 2" xfId="35149"/>
    <cellStyle name="Normal 2 3 2 3 2 3 2 2" xfId="35150"/>
    <cellStyle name="Normal 2 3 2 3 2 3 3" xfId="35151"/>
    <cellStyle name="Normal 2 3 2 3 2 3 4" xfId="35152"/>
    <cellStyle name="Normal 2 3 2 3 2 3 5" xfId="35153"/>
    <cellStyle name="Normal 2 3 2 3 2 3 6" xfId="44138"/>
    <cellStyle name="Normal 2 3 2 3 2 3 7" xfId="44139"/>
    <cellStyle name="Normal 2 3 2 3 2 4" xfId="35154"/>
    <cellStyle name="Normal 2 3 2 3 2 4 2" xfId="35155"/>
    <cellStyle name="Normal 2 3 2 3 2 5" xfId="35156"/>
    <cellStyle name="Normal 2 3 2 3 2 6" xfId="35157"/>
    <cellStyle name="Normal 2 3 2 3 2 7" xfId="35158"/>
    <cellStyle name="Normal 2 3 2 3 2 8" xfId="44140"/>
    <cellStyle name="Normal 2 3 2 3 2 9" xfId="44141"/>
    <cellStyle name="Normal 2 3 2 3 3" xfId="35159"/>
    <cellStyle name="Normal 2 3 2 3 3 2" xfId="35160"/>
    <cellStyle name="Normal 2 3 2 3 3 2 2" xfId="35161"/>
    <cellStyle name="Normal 2 3 2 3 3 2 2 2" xfId="35162"/>
    <cellStyle name="Normal 2 3 2 3 3 2 3" xfId="35163"/>
    <cellStyle name="Normal 2 3 2 3 3 2 4" xfId="35164"/>
    <cellStyle name="Normal 2 3 2 3 3 2 5" xfId="35165"/>
    <cellStyle name="Normal 2 3 2 3 3 2 6" xfId="44142"/>
    <cellStyle name="Normal 2 3 2 3 3 2 7" xfId="44143"/>
    <cellStyle name="Normal 2 3 2 3 3 3" xfId="35166"/>
    <cellStyle name="Normal 2 3 2 3 3 3 2" xfId="35167"/>
    <cellStyle name="Normal 2 3 2 3 3 4" xfId="35168"/>
    <cellStyle name="Normal 2 3 2 3 3 5" xfId="35169"/>
    <cellStyle name="Normal 2 3 2 3 3 6" xfId="35170"/>
    <cellStyle name="Normal 2 3 2 3 3 7" xfId="44144"/>
    <cellStyle name="Normal 2 3 2 3 3 8" xfId="44145"/>
    <cellStyle name="Normal 2 3 2 3 4" xfId="35171"/>
    <cellStyle name="Normal 2 3 2 3 4 2" xfId="35172"/>
    <cellStyle name="Normal 2 3 2 3 4 2 2" xfId="35173"/>
    <cellStyle name="Normal 2 3 2 3 4 2 2 2" xfId="35174"/>
    <cellStyle name="Normal 2 3 2 3 4 2 3" xfId="35175"/>
    <cellStyle name="Normal 2 3 2 3 4 2 4" xfId="35176"/>
    <cellStyle name="Normal 2 3 2 3 4 2 5" xfId="35177"/>
    <cellStyle name="Normal 2 3 2 3 4 2 6" xfId="44146"/>
    <cellStyle name="Normal 2 3 2 3 4 2 7" xfId="44147"/>
    <cellStyle name="Normal 2 3 2 3 4 3" xfId="35178"/>
    <cellStyle name="Normal 2 3 2 3 4 3 2" xfId="35179"/>
    <cellStyle name="Normal 2 3 2 3 4 4" xfId="35180"/>
    <cellStyle name="Normal 2 3 2 3 4 5" xfId="35181"/>
    <cellStyle name="Normal 2 3 2 3 4 6" xfId="35182"/>
    <cellStyle name="Normal 2 3 2 3 4 7" xfId="44148"/>
    <cellStyle name="Normal 2 3 2 3 4 8" xfId="44149"/>
    <cellStyle name="Normal 2 3 2 3 5" xfId="35183"/>
    <cellStyle name="Normal 2 3 2 3 5 2" xfId="35184"/>
    <cellStyle name="Normal 2 3 2 3 5 2 2" xfId="35185"/>
    <cellStyle name="Normal 2 3 2 3 5 3" xfId="35186"/>
    <cellStyle name="Normal 2 3 2 3 5 4" xfId="35187"/>
    <cellStyle name="Normal 2 3 2 3 5 5" xfId="35188"/>
    <cellStyle name="Normal 2 3 2 3 5 6" xfId="44150"/>
    <cellStyle name="Normal 2 3 2 3 5 7" xfId="44151"/>
    <cellStyle name="Normal 2 3 2 3 6" xfId="35189"/>
    <cellStyle name="Normal 2 3 2 3 6 2" xfId="35190"/>
    <cellStyle name="Normal 2 3 2 3 6 2 2" xfId="35191"/>
    <cellStyle name="Normal 2 3 2 3 6 3" xfId="35192"/>
    <cellStyle name="Normal 2 3 2 3 6 4" xfId="35193"/>
    <cellStyle name="Normal 2 3 2 3 6 5" xfId="35194"/>
    <cellStyle name="Normal 2 3 2 3 6 6" xfId="44152"/>
    <cellStyle name="Normal 2 3 2 3 6 7" xfId="44153"/>
    <cellStyle name="Normal 2 3 2 3 7" xfId="35195"/>
    <cellStyle name="Normal 2 3 2 3 7 2" xfId="35196"/>
    <cellStyle name="Normal 2 3 2 3 7 2 2" xfId="35197"/>
    <cellStyle name="Normal 2 3 2 3 7 3" xfId="35198"/>
    <cellStyle name="Normal 2 3 2 3 7 4" xfId="35199"/>
    <cellStyle name="Normal 2 3 2 3 7 5" xfId="35200"/>
    <cellStyle name="Normal 2 3 2 3 7 6" xfId="44154"/>
    <cellStyle name="Normal 2 3 2 3 7 7" xfId="44155"/>
    <cellStyle name="Normal 2 3 2 3 8" xfId="35201"/>
    <cellStyle name="Normal 2 3 2 3 8 2" xfId="35202"/>
    <cellStyle name="Normal 2 3 2 3 9" xfId="35203"/>
    <cellStyle name="Normal 2 3 2 4" xfId="35204"/>
    <cellStyle name="Normal 2 3 2 4 2" xfId="35205"/>
    <cellStyle name="Normal 2 3 2 4 2 2" xfId="35206"/>
    <cellStyle name="Normal 2 3 2 4 2 2 2" xfId="35207"/>
    <cellStyle name="Normal 2 3 2 4 2 2 2 2" xfId="35208"/>
    <cellStyle name="Normal 2 3 2 4 2 2 3" xfId="35209"/>
    <cellStyle name="Normal 2 3 2 4 2 2 4" xfId="35210"/>
    <cellStyle name="Normal 2 3 2 4 2 2 5" xfId="35211"/>
    <cellStyle name="Normal 2 3 2 4 2 2 6" xfId="44156"/>
    <cellStyle name="Normal 2 3 2 4 2 2 7" xfId="44157"/>
    <cellStyle name="Normal 2 3 2 4 2 3" xfId="35212"/>
    <cellStyle name="Normal 2 3 2 4 2 3 2" xfId="35213"/>
    <cellStyle name="Normal 2 3 2 4 2 4" xfId="35214"/>
    <cellStyle name="Normal 2 3 2 4 2 5" xfId="35215"/>
    <cellStyle name="Normal 2 3 2 4 2 6" xfId="35216"/>
    <cellStyle name="Normal 2 3 2 4 2 7" xfId="44158"/>
    <cellStyle name="Normal 2 3 2 4 2 8" xfId="44159"/>
    <cellStyle name="Normal 2 3 2 4 3" xfId="35217"/>
    <cellStyle name="Normal 2 3 2 4 3 2" xfId="35218"/>
    <cellStyle name="Normal 2 3 2 4 3 2 2" xfId="35219"/>
    <cellStyle name="Normal 2 3 2 4 3 3" xfId="35220"/>
    <cellStyle name="Normal 2 3 2 4 3 4" xfId="35221"/>
    <cellStyle name="Normal 2 3 2 4 3 5" xfId="35222"/>
    <cellStyle name="Normal 2 3 2 4 3 6" xfId="44160"/>
    <cellStyle name="Normal 2 3 2 4 3 7" xfId="44161"/>
    <cellStyle name="Normal 2 3 2 4 4" xfId="35223"/>
    <cellStyle name="Normal 2 3 2 4 4 2" xfId="35224"/>
    <cellStyle name="Normal 2 3 2 4 5" xfId="35225"/>
    <cellStyle name="Normal 2 3 2 4 6" xfId="35226"/>
    <cellStyle name="Normal 2 3 2 4 7" xfId="35227"/>
    <cellStyle name="Normal 2 3 2 4 8" xfId="44162"/>
    <cellStyle name="Normal 2 3 2 4 9" xfId="44163"/>
    <cellStyle name="Normal 2 3 2 5" xfId="35228"/>
    <cellStyle name="Normal 2 3 2 5 2" xfId="35229"/>
    <cellStyle name="Normal 2 3 2 5 2 2" xfId="35230"/>
    <cellStyle name="Normal 2 3 2 5 2 2 2" xfId="35231"/>
    <cellStyle name="Normal 2 3 2 5 2 2 2 2" xfId="35232"/>
    <cellStyle name="Normal 2 3 2 5 2 2 3" xfId="35233"/>
    <cellStyle name="Normal 2 3 2 5 2 2 4" xfId="35234"/>
    <cellStyle name="Normal 2 3 2 5 2 2 5" xfId="35235"/>
    <cellStyle name="Normal 2 3 2 5 2 2 6" xfId="44164"/>
    <cellStyle name="Normal 2 3 2 5 2 2 7" xfId="44165"/>
    <cellStyle name="Normal 2 3 2 5 2 3" xfId="35236"/>
    <cellStyle name="Normal 2 3 2 5 2 3 2" xfId="35237"/>
    <cellStyle name="Normal 2 3 2 5 2 4" xfId="35238"/>
    <cellStyle name="Normal 2 3 2 5 2 5" xfId="35239"/>
    <cellStyle name="Normal 2 3 2 5 2 6" xfId="35240"/>
    <cellStyle name="Normal 2 3 2 5 2 7" xfId="44166"/>
    <cellStyle name="Normal 2 3 2 5 2 8" xfId="44167"/>
    <cellStyle name="Normal 2 3 2 5 3" xfId="35241"/>
    <cellStyle name="Normal 2 3 2 5 3 2" xfId="35242"/>
    <cellStyle name="Normal 2 3 2 5 3 2 2" xfId="35243"/>
    <cellStyle name="Normal 2 3 2 5 3 3" xfId="35244"/>
    <cellStyle name="Normal 2 3 2 5 3 4" xfId="35245"/>
    <cellStyle name="Normal 2 3 2 5 3 5" xfId="35246"/>
    <cellStyle name="Normal 2 3 2 5 3 6" xfId="44168"/>
    <cellStyle name="Normal 2 3 2 5 3 7" xfId="44169"/>
    <cellStyle name="Normal 2 3 2 5 4" xfId="35247"/>
    <cellStyle name="Normal 2 3 2 5 4 2" xfId="35248"/>
    <cellStyle name="Normal 2 3 2 5 5" xfId="35249"/>
    <cellStyle name="Normal 2 3 2 5 6" xfId="35250"/>
    <cellStyle name="Normal 2 3 2 5 7" xfId="35251"/>
    <cellStyle name="Normal 2 3 2 5 8" xfId="44170"/>
    <cellStyle name="Normal 2 3 2 5 9" xfId="44171"/>
    <cellStyle name="Normal 2 3 2 6" xfId="35252"/>
    <cellStyle name="Normal 2 3 2 6 2" xfId="35253"/>
    <cellStyle name="Normal 2 3 2 6 2 2" xfId="35254"/>
    <cellStyle name="Normal 2 3 2 6 2 2 2" xfId="35255"/>
    <cellStyle name="Normal 2 3 2 6 2 3" xfId="35256"/>
    <cellStyle name="Normal 2 3 2 6 2 4" xfId="35257"/>
    <cellStyle name="Normal 2 3 2 6 2 5" xfId="35258"/>
    <cellStyle name="Normal 2 3 2 6 2 6" xfId="44172"/>
    <cellStyle name="Normal 2 3 2 6 2 7" xfId="44173"/>
    <cellStyle name="Normal 2 3 2 6 3" xfId="35259"/>
    <cellStyle name="Normal 2 3 2 6 3 2" xfId="35260"/>
    <cellStyle name="Normal 2 3 2 6 4" xfId="35261"/>
    <cellStyle name="Normal 2 3 2 6 5" xfId="35262"/>
    <cellStyle name="Normal 2 3 2 6 6" xfId="35263"/>
    <cellStyle name="Normal 2 3 2 6 7" xfId="44174"/>
    <cellStyle name="Normal 2 3 2 6 8" xfId="44175"/>
    <cellStyle name="Normal 2 3 2 7" xfId="35264"/>
    <cellStyle name="Normal 2 3 2 7 2" xfId="35265"/>
    <cellStyle name="Normal 2 3 2 7 2 2" xfId="35266"/>
    <cellStyle name="Normal 2 3 2 7 2 2 2" xfId="35267"/>
    <cellStyle name="Normal 2 3 2 7 2 3" xfId="35268"/>
    <cellStyle name="Normal 2 3 2 7 2 4" xfId="35269"/>
    <cellStyle name="Normal 2 3 2 7 2 5" xfId="35270"/>
    <cellStyle name="Normal 2 3 2 7 2 6" xfId="44176"/>
    <cellStyle name="Normal 2 3 2 7 2 7" xfId="44177"/>
    <cellStyle name="Normal 2 3 2 7 3" xfId="35271"/>
    <cellStyle name="Normal 2 3 2 7 3 2" xfId="35272"/>
    <cellStyle name="Normal 2 3 2 7 4" xfId="35273"/>
    <cellStyle name="Normal 2 3 2 7 5" xfId="35274"/>
    <cellStyle name="Normal 2 3 2 7 6" xfId="35275"/>
    <cellStyle name="Normal 2 3 2 7 7" xfId="44178"/>
    <cellStyle name="Normal 2 3 2 7 8" xfId="44179"/>
    <cellStyle name="Normal 2 3 2 8" xfId="35276"/>
    <cellStyle name="Normal 2 3 2 8 2" xfId="35277"/>
    <cellStyle name="Normal 2 3 2 8 2 2" xfId="35278"/>
    <cellStyle name="Normal 2 3 2 8 3" xfId="35279"/>
    <cellStyle name="Normal 2 3 2 8 4" xfId="35280"/>
    <cellStyle name="Normal 2 3 2 8 5" xfId="35281"/>
    <cellStyle name="Normal 2 3 2 8 6" xfId="44180"/>
    <cellStyle name="Normal 2 3 2 8 7" xfId="44181"/>
    <cellStyle name="Normal 2 3 2 9" xfId="35282"/>
    <cellStyle name="Normal 2 3 2 9 2" xfId="35283"/>
    <cellStyle name="Normal 2 3 2 9 2 2" xfId="35284"/>
    <cellStyle name="Normal 2 3 2 9 3" xfId="35285"/>
    <cellStyle name="Normal 2 3 2 9 4" xfId="35286"/>
    <cellStyle name="Normal 2 3 2 9 5" xfId="35287"/>
    <cellStyle name="Normal 2 3 2 9 6" xfId="44182"/>
    <cellStyle name="Normal 2 3 2 9 7" xfId="44183"/>
    <cellStyle name="Normal 2 3 3" xfId="35288"/>
    <cellStyle name="Normal 2 3 3 10" xfId="35289"/>
    <cellStyle name="Normal 2 3 3 11" xfId="35290"/>
    <cellStyle name="Normal 2 3 3 12" xfId="44184"/>
    <cellStyle name="Normal 2 3 3 13" xfId="44185"/>
    <cellStyle name="Normal 2 3 3 2" xfId="35291"/>
    <cellStyle name="Normal 2 3 3 2 10" xfId="35292"/>
    <cellStyle name="Normal 2 3 3 2 11" xfId="44186"/>
    <cellStyle name="Normal 2 3 3 2 12" xfId="44187"/>
    <cellStyle name="Normal 2 3 3 2 2" xfId="35293"/>
    <cellStyle name="Normal 2 3 3 2 2 2" xfId="35294"/>
    <cellStyle name="Normal 2 3 3 2 2 2 2" xfId="35295"/>
    <cellStyle name="Normal 2 3 3 2 2 2 2 2" xfId="35296"/>
    <cellStyle name="Normal 2 3 3 2 2 2 3" xfId="35297"/>
    <cellStyle name="Normal 2 3 3 2 2 2 4" xfId="35298"/>
    <cellStyle name="Normal 2 3 3 2 2 2 5" xfId="35299"/>
    <cellStyle name="Normal 2 3 3 2 2 2 6" xfId="44188"/>
    <cellStyle name="Normal 2 3 3 2 2 2 7" xfId="44189"/>
    <cellStyle name="Normal 2 3 3 2 2 3" xfId="35300"/>
    <cellStyle name="Normal 2 3 3 2 2 3 2" xfId="35301"/>
    <cellStyle name="Normal 2 3 3 2 2 4" xfId="35302"/>
    <cellStyle name="Normal 2 3 3 2 2 5" xfId="35303"/>
    <cellStyle name="Normal 2 3 3 2 2 6" xfId="35304"/>
    <cellStyle name="Normal 2 3 3 2 2 7" xfId="44190"/>
    <cellStyle name="Normal 2 3 3 2 2 8" xfId="44191"/>
    <cellStyle name="Normal 2 3 3 2 3" xfId="35305"/>
    <cellStyle name="Normal 2 3 3 2 3 2" xfId="35306"/>
    <cellStyle name="Normal 2 3 3 2 3 2 2" xfId="35307"/>
    <cellStyle name="Normal 2 3 3 2 3 2 2 2" xfId="35308"/>
    <cellStyle name="Normal 2 3 3 2 3 2 3" xfId="35309"/>
    <cellStyle name="Normal 2 3 3 2 3 2 4" xfId="35310"/>
    <cellStyle name="Normal 2 3 3 2 3 2 5" xfId="35311"/>
    <cellStyle name="Normal 2 3 3 2 3 2 6" xfId="44192"/>
    <cellStyle name="Normal 2 3 3 2 3 2 7" xfId="44193"/>
    <cellStyle name="Normal 2 3 3 2 3 3" xfId="35312"/>
    <cellStyle name="Normal 2 3 3 2 3 3 2" xfId="35313"/>
    <cellStyle name="Normal 2 3 3 2 3 4" xfId="35314"/>
    <cellStyle name="Normal 2 3 3 2 3 5" xfId="35315"/>
    <cellStyle name="Normal 2 3 3 2 3 6" xfId="35316"/>
    <cellStyle name="Normal 2 3 3 2 3 7" xfId="44194"/>
    <cellStyle name="Normal 2 3 3 2 3 8" xfId="44195"/>
    <cellStyle name="Normal 2 3 3 2 4" xfId="35317"/>
    <cellStyle name="Normal 2 3 3 2 4 2" xfId="35318"/>
    <cellStyle name="Normal 2 3 3 2 4 2 2" xfId="35319"/>
    <cellStyle name="Normal 2 3 3 2 4 3" xfId="35320"/>
    <cellStyle name="Normal 2 3 3 2 4 4" xfId="35321"/>
    <cellStyle name="Normal 2 3 3 2 4 5" xfId="35322"/>
    <cellStyle name="Normal 2 3 3 2 4 6" xfId="44196"/>
    <cellStyle name="Normal 2 3 3 2 4 7" xfId="44197"/>
    <cellStyle name="Normal 2 3 3 2 5" xfId="35323"/>
    <cellStyle name="Normal 2 3 3 2 5 2" xfId="35324"/>
    <cellStyle name="Normal 2 3 3 2 5 2 2" xfId="35325"/>
    <cellStyle name="Normal 2 3 3 2 5 3" xfId="35326"/>
    <cellStyle name="Normal 2 3 3 2 5 4" xfId="35327"/>
    <cellStyle name="Normal 2 3 3 2 5 5" xfId="35328"/>
    <cellStyle name="Normal 2 3 3 2 5 6" xfId="44198"/>
    <cellStyle name="Normal 2 3 3 2 5 7" xfId="44199"/>
    <cellStyle name="Normal 2 3 3 2 6" xfId="35329"/>
    <cellStyle name="Normal 2 3 3 2 6 2" xfId="35330"/>
    <cellStyle name="Normal 2 3 3 2 6 2 2" xfId="35331"/>
    <cellStyle name="Normal 2 3 3 2 6 3" xfId="35332"/>
    <cellStyle name="Normal 2 3 3 2 6 4" xfId="35333"/>
    <cellStyle name="Normal 2 3 3 2 6 5" xfId="35334"/>
    <cellStyle name="Normal 2 3 3 2 6 6" xfId="44200"/>
    <cellStyle name="Normal 2 3 3 2 6 7" xfId="44201"/>
    <cellStyle name="Normal 2 3 3 2 7" xfId="35335"/>
    <cellStyle name="Normal 2 3 3 2 7 2" xfId="35336"/>
    <cellStyle name="Normal 2 3 3 2 8" xfId="35337"/>
    <cellStyle name="Normal 2 3 3 2 9" xfId="35338"/>
    <cellStyle name="Normal 2 3 3 3" xfId="35339"/>
    <cellStyle name="Normal 2 3 3 3 2" xfId="35340"/>
    <cellStyle name="Normal 2 3 3 3 2 2" xfId="35341"/>
    <cellStyle name="Normal 2 3 3 3 2 2 2" xfId="35342"/>
    <cellStyle name="Normal 2 3 3 3 2 3" xfId="35343"/>
    <cellStyle name="Normal 2 3 3 3 2 4" xfId="35344"/>
    <cellStyle name="Normal 2 3 3 3 2 5" xfId="35345"/>
    <cellStyle name="Normal 2 3 3 3 2 6" xfId="44202"/>
    <cellStyle name="Normal 2 3 3 3 2 7" xfId="44203"/>
    <cellStyle name="Normal 2 3 3 3 3" xfId="35346"/>
    <cellStyle name="Normal 2 3 3 3 3 2" xfId="35347"/>
    <cellStyle name="Normal 2 3 3 3 4" xfId="35348"/>
    <cellStyle name="Normal 2 3 3 3 5" xfId="35349"/>
    <cellStyle name="Normal 2 3 3 3 6" xfId="35350"/>
    <cellStyle name="Normal 2 3 3 3 7" xfId="44204"/>
    <cellStyle name="Normal 2 3 3 3 8" xfId="44205"/>
    <cellStyle name="Normal 2 3 3 4" xfId="35351"/>
    <cellStyle name="Normal 2 3 3 4 2" xfId="35352"/>
    <cellStyle name="Normal 2 3 3 4 2 2" xfId="35353"/>
    <cellStyle name="Normal 2 3 3 4 2 2 2" xfId="35354"/>
    <cellStyle name="Normal 2 3 3 4 2 3" xfId="35355"/>
    <cellStyle name="Normal 2 3 3 4 2 4" xfId="35356"/>
    <cellStyle name="Normal 2 3 3 4 2 5" xfId="35357"/>
    <cellStyle name="Normal 2 3 3 4 2 6" xfId="44206"/>
    <cellStyle name="Normal 2 3 3 4 2 7" xfId="44207"/>
    <cellStyle name="Normal 2 3 3 4 3" xfId="35358"/>
    <cellStyle name="Normal 2 3 3 4 3 2" xfId="35359"/>
    <cellStyle name="Normal 2 3 3 4 4" xfId="35360"/>
    <cellStyle name="Normal 2 3 3 4 5" xfId="35361"/>
    <cellStyle name="Normal 2 3 3 4 6" xfId="35362"/>
    <cellStyle name="Normal 2 3 3 4 7" xfId="44208"/>
    <cellStyle name="Normal 2 3 3 4 8" xfId="44209"/>
    <cellStyle name="Normal 2 3 3 5" xfId="35363"/>
    <cellStyle name="Normal 2 3 3 5 2" xfId="35364"/>
    <cellStyle name="Normal 2 3 3 5 2 2" xfId="35365"/>
    <cellStyle name="Normal 2 3 3 5 3" xfId="35366"/>
    <cellStyle name="Normal 2 3 3 5 4" xfId="35367"/>
    <cellStyle name="Normal 2 3 3 5 5" xfId="35368"/>
    <cellStyle name="Normal 2 3 3 5 6" xfId="44210"/>
    <cellStyle name="Normal 2 3 3 5 7" xfId="44211"/>
    <cellStyle name="Normal 2 3 3 6" xfId="35369"/>
    <cellStyle name="Normal 2 3 3 6 2" xfId="35370"/>
    <cellStyle name="Normal 2 3 3 6 2 2" xfId="35371"/>
    <cellStyle name="Normal 2 3 3 6 3" xfId="35372"/>
    <cellStyle name="Normal 2 3 3 6 4" xfId="35373"/>
    <cellStyle name="Normal 2 3 3 6 5" xfId="35374"/>
    <cellStyle name="Normal 2 3 3 6 6" xfId="44212"/>
    <cellStyle name="Normal 2 3 3 6 7" xfId="44213"/>
    <cellStyle name="Normal 2 3 3 7" xfId="35375"/>
    <cellStyle name="Normal 2 3 3 7 2" xfId="35376"/>
    <cellStyle name="Normal 2 3 3 7 2 2" xfId="35377"/>
    <cellStyle name="Normal 2 3 3 7 3" xfId="35378"/>
    <cellStyle name="Normal 2 3 3 7 4" xfId="35379"/>
    <cellStyle name="Normal 2 3 3 7 5" xfId="35380"/>
    <cellStyle name="Normal 2 3 3 7 6" xfId="44214"/>
    <cellStyle name="Normal 2 3 3 7 7" xfId="44215"/>
    <cellStyle name="Normal 2 3 3 8" xfId="35381"/>
    <cellStyle name="Normal 2 3 3 8 2" xfId="35382"/>
    <cellStyle name="Normal 2 3 3 9" xfId="35383"/>
    <cellStyle name="Normal 2 3 4" xfId="35384"/>
    <cellStyle name="Normal 2 3 4 10" xfId="35385"/>
    <cellStyle name="Normal 2 3 4 11" xfId="35386"/>
    <cellStyle name="Normal 2 3 4 12" xfId="44216"/>
    <cellStyle name="Normal 2 3 4 13" xfId="44217"/>
    <cellStyle name="Normal 2 3 4 2" xfId="35387"/>
    <cellStyle name="Normal 2 3 4 2 2" xfId="35388"/>
    <cellStyle name="Normal 2 3 4 2 2 2" xfId="35389"/>
    <cellStyle name="Normal 2 3 4 2 2 2 2" xfId="35390"/>
    <cellStyle name="Normal 2 3 4 2 2 2 2 2" xfId="35391"/>
    <cellStyle name="Normal 2 3 4 2 2 2 3" xfId="35392"/>
    <cellStyle name="Normal 2 3 4 2 2 2 4" xfId="35393"/>
    <cellStyle name="Normal 2 3 4 2 2 2 5" xfId="35394"/>
    <cellStyle name="Normal 2 3 4 2 2 2 6" xfId="44218"/>
    <cellStyle name="Normal 2 3 4 2 2 2 7" xfId="44219"/>
    <cellStyle name="Normal 2 3 4 2 2 3" xfId="35395"/>
    <cellStyle name="Normal 2 3 4 2 2 3 2" xfId="35396"/>
    <cellStyle name="Normal 2 3 4 2 2 4" xfId="35397"/>
    <cellStyle name="Normal 2 3 4 2 2 5" xfId="35398"/>
    <cellStyle name="Normal 2 3 4 2 2 6" xfId="35399"/>
    <cellStyle name="Normal 2 3 4 2 2 7" xfId="44220"/>
    <cellStyle name="Normal 2 3 4 2 2 8" xfId="44221"/>
    <cellStyle name="Normal 2 3 4 2 3" xfId="35400"/>
    <cellStyle name="Normal 2 3 4 2 3 2" xfId="35401"/>
    <cellStyle name="Normal 2 3 4 2 3 2 2" xfId="35402"/>
    <cellStyle name="Normal 2 3 4 2 3 3" xfId="35403"/>
    <cellStyle name="Normal 2 3 4 2 3 4" xfId="35404"/>
    <cellStyle name="Normal 2 3 4 2 3 5" xfId="35405"/>
    <cellStyle name="Normal 2 3 4 2 3 6" xfId="44222"/>
    <cellStyle name="Normal 2 3 4 2 3 7" xfId="44223"/>
    <cellStyle name="Normal 2 3 4 2 4" xfId="35406"/>
    <cellStyle name="Normal 2 3 4 2 4 2" xfId="35407"/>
    <cellStyle name="Normal 2 3 4 2 5" xfId="35408"/>
    <cellStyle name="Normal 2 3 4 2 6" xfId="35409"/>
    <cellStyle name="Normal 2 3 4 2 7" xfId="35410"/>
    <cellStyle name="Normal 2 3 4 2 8" xfId="44224"/>
    <cellStyle name="Normal 2 3 4 2 9" xfId="44225"/>
    <cellStyle name="Normal 2 3 4 3" xfId="35411"/>
    <cellStyle name="Normal 2 3 4 3 2" xfId="35412"/>
    <cellStyle name="Normal 2 3 4 3 2 2" xfId="35413"/>
    <cellStyle name="Normal 2 3 4 3 2 2 2" xfId="35414"/>
    <cellStyle name="Normal 2 3 4 3 2 3" xfId="35415"/>
    <cellStyle name="Normal 2 3 4 3 2 4" xfId="35416"/>
    <cellStyle name="Normal 2 3 4 3 2 5" xfId="35417"/>
    <cellStyle name="Normal 2 3 4 3 2 6" xfId="44226"/>
    <cellStyle name="Normal 2 3 4 3 2 7" xfId="44227"/>
    <cellStyle name="Normal 2 3 4 3 3" xfId="35418"/>
    <cellStyle name="Normal 2 3 4 3 3 2" xfId="35419"/>
    <cellStyle name="Normal 2 3 4 3 4" xfId="35420"/>
    <cellStyle name="Normal 2 3 4 3 5" xfId="35421"/>
    <cellStyle name="Normal 2 3 4 3 6" xfId="35422"/>
    <cellStyle name="Normal 2 3 4 3 7" xfId="44228"/>
    <cellStyle name="Normal 2 3 4 3 8" xfId="44229"/>
    <cellStyle name="Normal 2 3 4 4" xfId="35423"/>
    <cellStyle name="Normal 2 3 4 4 2" xfId="35424"/>
    <cellStyle name="Normal 2 3 4 4 2 2" xfId="35425"/>
    <cellStyle name="Normal 2 3 4 4 2 2 2" xfId="35426"/>
    <cellStyle name="Normal 2 3 4 4 2 3" xfId="35427"/>
    <cellStyle name="Normal 2 3 4 4 2 4" xfId="35428"/>
    <cellStyle name="Normal 2 3 4 4 2 5" xfId="35429"/>
    <cellStyle name="Normal 2 3 4 4 2 6" xfId="44230"/>
    <cellStyle name="Normal 2 3 4 4 2 7" xfId="44231"/>
    <cellStyle name="Normal 2 3 4 4 3" xfId="35430"/>
    <cellStyle name="Normal 2 3 4 4 3 2" xfId="35431"/>
    <cellStyle name="Normal 2 3 4 4 4" xfId="35432"/>
    <cellStyle name="Normal 2 3 4 4 5" xfId="35433"/>
    <cellStyle name="Normal 2 3 4 4 6" xfId="35434"/>
    <cellStyle name="Normal 2 3 4 4 7" xfId="44232"/>
    <cellStyle name="Normal 2 3 4 4 8" xfId="44233"/>
    <cellStyle name="Normal 2 3 4 5" xfId="35435"/>
    <cellStyle name="Normal 2 3 4 5 2" xfId="35436"/>
    <cellStyle name="Normal 2 3 4 5 2 2" xfId="35437"/>
    <cellStyle name="Normal 2 3 4 5 3" xfId="35438"/>
    <cellStyle name="Normal 2 3 4 5 4" xfId="35439"/>
    <cellStyle name="Normal 2 3 4 5 5" xfId="35440"/>
    <cellStyle name="Normal 2 3 4 5 6" xfId="44234"/>
    <cellStyle name="Normal 2 3 4 5 7" xfId="44235"/>
    <cellStyle name="Normal 2 3 4 6" xfId="35441"/>
    <cellStyle name="Normal 2 3 4 6 2" xfId="35442"/>
    <cellStyle name="Normal 2 3 4 6 2 2" xfId="35443"/>
    <cellStyle name="Normal 2 3 4 6 3" xfId="35444"/>
    <cellStyle name="Normal 2 3 4 6 4" xfId="35445"/>
    <cellStyle name="Normal 2 3 4 6 5" xfId="35446"/>
    <cellStyle name="Normal 2 3 4 6 6" xfId="44236"/>
    <cellStyle name="Normal 2 3 4 6 7" xfId="44237"/>
    <cellStyle name="Normal 2 3 4 7" xfId="35447"/>
    <cellStyle name="Normal 2 3 4 7 2" xfId="35448"/>
    <cellStyle name="Normal 2 3 4 7 2 2" xfId="35449"/>
    <cellStyle name="Normal 2 3 4 7 3" xfId="35450"/>
    <cellStyle name="Normal 2 3 4 7 4" xfId="35451"/>
    <cellStyle name="Normal 2 3 4 7 5" xfId="35452"/>
    <cellStyle name="Normal 2 3 4 7 6" xfId="44238"/>
    <cellStyle name="Normal 2 3 4 7 7" xfId="44239"/>
    <cellStyle name="Normal 2 3 4 8" xfId="35453"/>
    <cellStyle name="Normal 2 3 4 8 2" xfId="35454"/>
    <cellStyle name="Normal 2 3 4 9" xfId="35455"/>
    <cellStyle name="Normal 2 3 5" xfId="35456"/>
    <cellStyle name="Normal 2 3 5 2" xfId="35457"/>
    <cellStyle name="Normal 2 3 5 2 2" xfId="35458"/>
    <cellStyle name="Normal 2 3 5 2 2 2" xfId="35459"/>
    <cellStyle name="Normal 2 3 5 2 2 2 2" xfId="35460"/>
    <cellStyle name="Normal 2 3 5 2 2 3" xfId="35461"/>
    <cellStyle name="Normal 2 3 5 2 2 4" xfId="35462"/>
    <cellStyle name="Normal 2 3 5 2 2 5" xfId="35463"/>
    <cellStyle name="Normal 2 3 5 2 2 6" xfId="44240"/>
    <cellStyle name="Normal 2 3 5 2 2 7" xfId="44241"/>
    <cellStyle name="Normal 2 3 5 2 3" xfId="35464"/>
    <cellStyle name="Normal 2 3 5 2 3 2" xfId="35465"/>
    <cellStyle name="Normal 2 3 5 2 4" xfId="35466"/>
    <cellStyle name="Normal 2 3 5 2 5" xfId="35467"/>
    <cellStyle name="Normal 2 3 5 2 6" xfId="35468"/>
    <cellStyle name="Normal 2 3 5 2 7" xfId="44242"/>
    <cellStyle name="Normal 2 3 5 2 8" xfId="44243"/>
    <cellStyle name="Normal 2 3 5 3" xfId="35469"/>
    <cellStyle name="Normal 2 3 5 3 2" xfId="35470"/>
    <cellStyle name="Normal 2 3 5 3 2 2" xfId="35471"/>
    <cellStyle name="Normal 2 3 5 3 3" xfId="35472"/>
    <cellStyle name="Normal 2 3 5 3 4" xfId="35473"/>
    <cellStyle name="Normal 2 3 5 3 5" xfId="35474"/>
    <cellStyle name="Normal 2 3 5 3 6" xfId="44244"/>
    <cellStyle name="Normal 2 3 5 3 7" xfId="44245"/>
    <cellStyle name="Normal 2 3 5 4" xfId="35475"/>
    <cellStyle name="Normal 2 3 5 4 2" xfId="35476"/>
    <cellStyle name="Normal 2 3 5 5" xfId="35477"/>
    <cellStyle name="Normal 2 3 5 6" xfId="35478"/>
    <cellStyle name="Normal 2 3 5 7" xfId="35479"/>
    <cellStyle name="Normal 2 3 5 8" xfId="44246"/>
    <cellStyle name="Normal 2 3 5 9" xfId="44247"/>
    <cellStyle name="Normal 2 3 6" xfId="35480"/>
    <cellStyle name="Normal 2 3 6 2" xfId="35481"/>
    <cellStyle name="Normal 2 3 6 2 2" xfId="35482"/>
    <cellStyle name="Normal 2 3 6 2 2 2" xfId="35483"/>
    <cellStyle name="Normal 2 3 6 2 2 2 2" xfId="35484"/>
    <cellStyle name="Normal 2 3 6 2 2 3" xfId="35485"/>
    <cellStyle name="Normal 2 3 6 2 2 4" xfId="35486"/>
    <cellStyle name="Normal 2 3 6 2 2 5" xfId="35487"/>
    <cellStyle name="Normal 2 3 6 2 2 6" xfId="44248"/>
    <cellStyle name="Normal 2 3 6 2 2 7" xfId="44249"/>
    <cellStyle name="Normal 2 3 6 2 3" xfId="35488"/>
    <cellStyle name="Normal 2 3 6 2 3 2" xfId="35489"/>
    <cellStyle name="Normal 2 3 6 2 4" xfId="35490"/>
    <cellStyle name="Normal 2 3 6 2 5" xfId="35491"/>
    <cellStyle name="Normal 2 3 6 2 6" xfId="35492"/>
    <cellStyle name="Normal 2 3 6 2 7" xfId="44250"/>
    <cellStyle name="Normal 2 3 6 2 8" xfId="44251"/>
    <cellStyle name="Normal 2 3 6 3" xfId="35493"/>
    <cellStyle name="Normal 2 3 6 3 2" xfId="35494"/>
    <cellStyle name="Normal 2 3 6 3 2 2" xfId="35495"/>
    <cellStyle name="Normal 2 3 6 3 3" xfId="35496"/>
    <cellStyle name="Normal 2 3 6 3 4" xfId="35497"/>
    <cellStyle name="Normal 2 3 6 3 5" xfId="35498"/>
    <cellStyle name="Normal 2 3 6 3 6" xfId="44252"/>
    <cellStyle name="Normal 2 3 6 3 7" xfId="44253"/>
    <cellStyle name="Normal 2 3 6 4" xfId="35499"/>
    <cellStyle name="Normal 2 3 6 4 2" xfId="35500"/>
    <cellStyle name="Normal 2 3 6 5" xfId="35501"/>
    <cellStyle name="Normal 2 3 6 6" xfId="35502"/>
    <cellStyle name="Normal 2 3 6 7" xfId="35503"/>
    <cellStyle name="Normal 2 3 6 8" xfId="44254"/>
    <cellStyle name="Normal 2 3 6 9" xfId="44255"/>
    <cellStyle name="Normal 2 3 7" xfId="35504"/>
    <cellStyle name="Normal 2 3 7 2" xfId="35505"/>
    <cellStyle name="Normal 2 3 7 2 2" xfId="35506"/>
    <cellStyle name="Normal 2 3 7 2 2 2" xfId="35507"/>
    <cellStyle name="Normal 2 3 7 2 3" xfId="35508"/>
    <cellStyle name="Normal 2 3 7 2 4" xfId="35509"/>
    <cellStyle name="Normal 2 3 7 2 5" xfId="35510"/>
    <cellStyle name="Normal 2 3 7 2 6" xfId="44256"/>
    <cellStyle name="Normal 2 3 7 2 7" xfId="44257"/>
    <cellStyle name="Normal 2 3 7 3" xfId="35511"/>
    <cellStyle name="Normal 2 3 7 3 2" xfId="35512"/>
    <cellStyle name="Normal 2 3 7 4" xfId="35513"/>
    <cellStyle name="Normal 2 3 7 5" xfId="35514"/>
    <cellStyle name="Normal 2 3 7 6" xfId="35515"/>
    <cellStyle name="Normal 2 3 7 7" xfId="44258"/>
    <cellStyle name="Normal 2 3 7 8" xfId="44259"/>
    <cellStyle name="Normal 2 3 8" xfId="35516"/>
    <cellStyle name="Normal 2 3 8 2" xfId="35517"/>
    <cellStyle name="Normal 2 3 8 2 2" xfId="35518"/>
    <cellStyle name="Normal 2 3 8 2 2 2" xfId="35519"/>
    <cellStyle name="Normal 2 3 8 2 3" xfId="35520"/>
    <cellStyle name="Normal 2 3 8 2 4" xfId="35521"/>
    <cellStyle name="Normal 2 3 8 2 5" xfId="35522"/>
    <cellStyle name="Normal 2 3 8 2 6" xfId="44260"/>
    <cellStyle name="Normal 2 3 8 2 7" xfId="44261"/>
    <cellStyle name="Normal 2 3 8 3" xfId="35523"/>
    <cellStyle name="Normal 2 3 8 3 2" xfId="35524"/>
    <cellStyle name="Normal 2 3 8 4" xfId="35525"/>
    <cellStyle name="Normal 2 3 8 5" xfId="35526"/>
    <cellStyle name="Normal 2 3 8 6" xfId="35527"/>
    <cellStyle name="Normal 2 3 8 7" xfId="44262"/>
    <cellStyle name="Normal 2 3 8 8" xfId="44263"/>
    <cellStyle name="Normal 2 3 9" xfId="35528"/>
    <cellStyle name="Normal 2 3 9 2" xfId="35529"/>
    <cellStyle name="Normal 2 3 9 2 2" xfId="35530"/>
    <cellStyle name="Normal 2 3 9 3" xfId="35531"/>
    <cellStyle name="Normal 2 3 9 4" xfId="35532"/>
    <cellStyle name="Normal 2 3 9 5" xfId="35533"/>
    <cellStyle name="Normal 2 3 9 6" xfId="44264"/>
    <cellStyle name="Normal 2 3 9 7" xfId="44265"/>
    <cellStyle name="Normal 2 4" xfId="35534"/>
    <cellStyle name="Normal 2 4 10" xfId="35535"/>
    <cellStyle name="Normal 2 4 11" xfId="35536"/>
    <cellStyle name="Normal 2 4 12" xfId="44266"/>
    <cellStyle name="Normal 2 4 13" xfId="44267"/>
    <cellStyle name="Normal 2 4 2" xfId="35537"/>
    <cellStyle name="Normal 2 4 2 10" xfId="35538"/>
    <cellStyle name="Normal 2 4 2 11" xfId="44268"/>
    <cellStyle name="Normal 2 4 2 12" xfId="44269"/>
    <cellStyle name="Normal 2 4 2 2" xfId="35539"/>
    <cellStyle name="Normal 2 4 2 2 2" xfId="35540"/>
    <cellStyle name="Normal 2 4 2 2 2 2" xfId="35541"/>
    <cellStyle name="Normal 2 4 2 2 2 2 2" xfId="35542"/>
    <cellStyle name="Normal 2 4 2 2 2 3" xfId="35543"/>
    <cellStyle name="Normal 2 4 2 2 2 4" xfId="35544"/>
    <cellStyle name="Normal 2 4 2 2 2 5" xfId="35545"/>
    <cellStyle name="Normal 2 4 2 2 2 6" xfId="44270"/>
    <cellStyle name="Normal 2 4 2 2 2 7" xfId="44271"/>
    <cellStyle name="Normal 2 4 2 2 3" xfId="35546"/>
    <cellStyle name="Normal 2 4 2 2 3 2" xfId="35547"/>
    <cellStyle name="Normal 2 4 2 2 4" xfId="35548"/>
    <cellStyle name="Normal 2 4 2 2 5" xfId="35549"/>
    <cellStyle name="Normal 2 4 2 2 6" xfId="35550"/>
    <cellStyle name="Normal 2 4 2 2 7" xfId="44272"/>
    <cellStyle name="Normal 2 4 2 2 8" xfId="44273"/>
    <cellStyle name="Normal 2 4 2 3" xfId="35551"/>
    <cellStyle name="Normal 2 4 2 3 2" xfId="35552"/>
    <cellStyle name="Normal 2 4 2 3 2 2" xfId="35553"/>
    <cellStyle name="Normal 2 4 2 3 2 2 2" xfId="35554"/>
    <cellStyle name="Normal 2 4 2 3 2 3" xfId="35555"/>
    <cellStyle name="Normal 2 4 2 3 2 4" xfId="35556"/>
    <cellStyle name="Normal 2 4 2 3 2 5" xfId="35557"/>
    <cellStyle name="Normal 2 4 2 3 2 6" xfId="44274"/>
    <cellStyle name="Normal 2 4 2 3 2 7" xfId="44275"/>
    <cellStyle name="Normal 2 4 2 3 3" xfId="35558"/>
    <cellStyle name="Normal 2 4 2 3 3 2" xfId="35559"/>
    <cellStyle name="Normal 2 4 2 3 4" xfId="35560"/>
    <cellStyle name="Normal 2 4 2 3 5" xfId="35561"/>
    <cellStyle name="Normal 2 4 2 3 6" xfId="35562"/>
    <cellStyle name="Normal 2 4 2 3 7" xfId="44276"/>
    <cellStyle name="Normal 2 4 2 3 8" xfId="44277"/>
    <cellStyle name="Normal 2 4 2 4" xfId="35563"/>
    <cellStyle name="Normal 2 4 2 4 2" xfId="35564"/>
    <cellStyle name="Normal 2 4 2 4 2 2" xfId="35565"/>
    <cellStyle name="Normal 2 4 2 4 3" xfId="35566"/>
    <cellStyle name="Normal 2 4 2 4 4" xfId="35567"/>
    <cellStyle name="Normal 2 4 2 4 5" xfId="35568"/>
    <cellStyle name="Normal 2 4 2 4 6" xfId="44278"/>
    <cellStyle name="Normal 2 4 2 4 7" xfId="44279"/>
    <cellStyle name="Normal 2 4 2 5" xfId="35569"/>
    <cellStyle name="Normal 2 4 2 5 2" xfId="35570"/>
    <cellStyle name="Normal 2 4 2 5 2 2" xfId="35571"/>
    <cellStyle name="Normal 2 4 2 5 3" xfId="35572"/>
    <cellStyle name="Normal 2 4 2 5 4" xfId="35573"/>
    <cellStyle name="Normal 2 4 2 5 5" xfId="35574"/>
    <cellStyle name="Normal 2 4 2 5 6" xfId="44280"/>
    <cellStyle name="Normal 2 4 2 5 7" xfId="44281"/>
    <cellStyle name="Normal 2 4 2 6" xfId="35575"/>
    <cellStyle name="Normal 2 4 2 6 2" xfId="35576"/>
    <cellStyle name="Normal 2 4 2 6 2 2" xfId="35577"/>
    <cellStyle name="Normal 2 4 2 6 3" xfId="35578"/>
    <cellStyle name="Normal 2 4 2 6 4" xfId="35579"/>
    <cellStyle name="Normal 2 4 2 6 5" xfId="35580"/>
    <cellStyle name="Normal 2 4 2 6 6" xfId="44282"/>
    <cellStyle name="Normal 2 4 2 6 7" xfId="44283"/>
    <cellStyle name="Normal 2 4 2 7" xfId="35581"/>
    <cellStyle name="Normal 2 4 2 7 2" xfId="35582"/>
    <cellStyle name="Normal 2 4 2 8" xfId="35583"/>
    <cellStyle name="Normal 2 4 2 9" xfId="35584"/>
    <cellStyle name="Normal 2 4 3" xfId="35585"/>
    <cellStyle name="Normal 2 4 3 2" xfId="35586"/>
    <cellStyle name="Normal 2 4 3 2 2" xfId="35587"/>
    <cellStyle name="Normal 2 4 3 2 2 2" xfId="35588"/>
    <cellStyle name="Normal 2 4 3 2 3" xfId="35589"/>
    <cellStyle name="Normal 2 4 3 2 4" xfId="35590"/>
    <cellStyle name="Normal 2 4 3 2 5" xfId="35591"/>
    <cellStyle name="Normal 2 4 3 2 6" xfId="44284"/>
    <cellStyle name="Normal 2 4 3 2 7" xfId="44285"/>
    <cellStyle name="Normal 2 4 3 3" xfId="35592"/>
    <cellStyle name="Normal 2 4 3 3 2" xfId="35593"/>
    <cellStyle name="Normal 2 4 3 4" xfId="35594"/>
    <cellStyle name="Normal 2 4 3 5" xfId="35595"/>
    <cellStyle name="Normal 2 4 3 6" xfId="35596"/>
    <cellStyle name="Normal 2 4 3 7" xfId="44286"/>
    <cellStyle name="Normal 2 4 3 8" xfId="44287"/>
    <cellStyle name="Normal 2 4 4" xfId="35597"/>
    <cellStyle name="Normal 2 4 4 2" xfId="35598"/>
    <cellStyle name="Normal 2 4 4 2 2" xfId="35599"/>
    <cellStyle name="Normal 2 4 4 2 2 2" xfId="35600"/>
    <cellStyle name="Normal 2 4 4 2 3" xfId="35601"/>
    <cellStyle name="Normal 2 4 4 2 4" xfId="35602"/>
    <cellStyle name="Normal 2 4 4 2 5" xfId="35603"/>
    <cellStyle name="Normal 2 4 4 2 6" xfId="44288"/>
    <cellStyle name="Normal 2 4 4 2 7" xfId="44289"/>
    <cellStyle name="Normal 2 4 4 3" xfId="35604"/>
    <cellStyle name="Normal 2 4 4 3 2" xfId="35605"/>
    <cellStyle name="Normal 2 4 4 4" xfId="35606"/>
    <cellStyle name="Normal 2 4 4 5" xfId="35607"/>
    <cellStyle name="Normal 2 4 4 6" xfId="35608"/>
    <cellStyle name="Normal 2 4 4 7" xfId="44290"/>
    <cellStyle name="Normal 2 4 4 8" xfId="44291"/>
    <cellStyle name="Normal 2 4 5" xfId="35609"/>
    <cellStyle name="Normal 2 4 5 2" xfId="35610"/>
    <cellStyle name="Normal 2 4 5 2 2" xfId="35611"/>
    <cellStyle name="Normal 2 4 5 3" xfId="35612"/>
    <cellStyle name="Normal 2 4 5 4" xfId="35613"/>
    <cellStyle name="Normal 2 4 5 5" xfId="35614"/>
    <cellStyle name="Normal 2 4 5 6" xfId="44292"/>
    <cellStyle name="Normal 2 4 5 7" xfId="44293"/>
    <cellStyle name="Normal 2 4 6" xfId="35615"/>
    <cellStyle name="Normal 2 4 6 2" xfId="35616"/>
    <cellStyle name="Normal 2 4 6 2 2" xfId="35617"/>
    <cellStyle name="Normal 2 4 6 3" xfId="35618"/>
    <cellStyle name="Normal 2 4 6 4" xfId="35619"/>
    <cellStyle name="Normal 2 4 6 5" xfId="35620"/>
    <cellStyle name="Normal 2 4 6 6" xfId="44294"/>
    <cellStyle name="Normal 2 4 6 7" xfId="44295"/>
    <cellStyle name="Normal 2 4 7" xfId="35621"/>
    <cellStyle name="Normal 2 4 7 2" xfId="35622"/>
    <cellStyle name="Normal 2 4 7 2 2" xfId="35623"/>
    <cellStyle name="Normal 2 4 7 3" xfId="35624"/>
    <cellStyle name="Normal 2 4 7 4" xfId="35625"/>
    <cellStyle name="Normal 2 4 7 5" xfId="35626"/>
    <cellStyle name="Normal 2 4 7 6" xfId="44296"/>
    <cellStyle name="Normal 2 4 7 7" xfId="44297"/>
    <cellStyle name="Normal 2 4 8" xfId="35627"/>
    <cellStyle name="Normal 2 4 8 2" xfId="35628"/>
    <cellStyle name="Normal 2 4 9" xfId="35629"/>
    <cellStyle name="Normal 2 5" xfId="35630"/>
    <cellStyle name="Normal 2 5 10" xfId="35631"/>
    <cellStyle name="Normal 2 5 11" xfId="35632"/>
    <cellStyle name="Normal 2 5 12" xfId="44298"/>
    <cellStyle name="Normal 2 5 13" xfId="44299"/>
    <cellStyle name="Normal 2 5 2" xfId="35633"/>
    <cellStyle name="Normal 2 5 2 2" xfId="35634"/>
    <cellStyle name="Normal 2 5 2 2 2" xfId="35635"/>
    <cellStyle name="Normal 2 5 2 2 2 2" xfId="35636"/>
    <cellStyle name="Normal 2 5 2 2 2 2 2" xfId="35637"/>
    <cellStyle name="Normal 2 5 2 2 2 3" xfId="35638"/>
    <cellStyle name="Normal 2 5 2 2 2 4" xfId="35639"/>
    <cellStyle name="Normal 2 5 2 2 2 5" xfId="35640"/>
    <cellStyle name="Normal 2 5 2 2 2 6" xfId="44300"/>
    <cellStyle name="Normal 2 5 2 2 2 7" xfId="44301"/>
    <cellStyle name="Normal 2 5 2 2 3" xfId="35641"/>
    <cellStyle name="Normal 2 5 2 2 3 2" xfId="35642"/>
    <cellStyle name="Normal 2 5 2 2 4" xfId="35643"/>
    <cellStyle name="Normal 2 5 2 2 5" xfId="35644"/>
    <cellStyle name="Normal 2 5 2 2 6" xfId="35645"/>
    <cellStyle name="Normal 2 5 2 2 7" xfId="44302"/>
    <cellStyle name="Normal 2 5 2 2 8" xfId="44303"/>
    <cellStyle name="Normal 2 5 2 3" xfId="35646"/>
    <cellStyle name="Normal 2 5 2 3 2" xfId="35647"/>
    <cellStyle name="Normal 2 5 2 3 2 2" xfId="35648"/>
    <cellStyle name="Normal 2 5 2 3 3" xfId="35649"/>
    <cellStyle name="Normal 2 5 2 3 4" xfId="35650"/>
    <cellStyle name="Normal 2 5 2 3 5" xfId="35651"/>
    <cellStyle name="Normal 2 5 2 3 6" xfId="44304"/>
    <cellStyle name="Normal 2 5 2 3 7" xfId="44305"/>
    <cellStyle name="Normal 2 5 2 4" xfId="35652"/>
    <cellStyle name="Normal 2 5 2 4 2" xfId="35653"/>
    <cellStyle name="Normal 2 5 2 5" xfId="35654"/>
    <cellStyle name="Normal 2 5 2 6" xfId="35655"/>
    <cellStyle name="Normal 2 5 2 7" xfId="35656"/>
    <cellStyle name="Normal 2 5 2 8" xfId="44306"/>
    <cellStyle name="Normal 2 5 2 9" xfId="44307"/>
    <cellStyle name="Normal 2 5 3" xfId="35657"/>
    <cellStyle name="Normal 2 5 3 2" xfId="35658"/>
    <cellStyle name="Normal 2 5 3 2 2" xfId="35659"/>
    <cellStyle name="Normal 2 5 3 2 2 2" xfId="35660"/>
    <cellStyle name="Normal 2 5 3 2 3" xfId="35661"/>
    <cellStyle name="Normal 2 5 3 2 4" xfId="35662"/>
    <cellStyle name="Normal 2 5 3 2 5" xfId="35663"/>
    <cellStyle name="Normal 2 5 3 2 6" xfId="44308"/>
    <cellStyle name="Normal 2 5 3 2 7" xfId="44309"/>
    <cellStyle name="Normal 2 5 3 3" xfId="35664"/>
    <cellStyle name="Normal 2 5 3 3 2" xfId="35665"/>
    <cellStyle name="Normal 2 5 3 4" xfId="35666"/>
    <cellStyle name="Normal 2 5 3 5" xfId="35667"/>
    <cellStyle name="Normal 2 5 3 6" xfId="35668"/>
    <cellStyle name="Normal 2 5 3 7" xfId="44310"/>
    <cellStyle name="Normal 2 5 3 8" xfId="44311"/>
    <cellStyle name="Normal 2 5 4" xfId="35669"/>
    <cellStyle name="Normal 2 5 4 2" xfId="35670"/>
    <cellStyle name="Normal 2 5 4 2 2" xfId="35671"/>
    <cellStyle name="Normal 2 5 4 2 2 2" xfId="35672"/>
    <cellStyle name="Normal 2 5 4 2 3" xfId="35673"/>
    <cellStyle name="Normal 2 5 4 2 4" xfId="35674"/>
    <cellStyle name="Normal 2 5 4 2 5" xfId="35675"/>
    <cellStyle name="Normal 2 5 4 2 6" xfId="44312"/>
    <cellStyle name="Normal 2 5 4 2 7" xfId="44313"/>
    <cellStyle name="Normal 2 5 4 3" xfId="35676"/>
    <cellStyle name="Normal 2 5 4 3 2" xfId="35677"/>
    <cellStyle name="Normal 2 5 4 4" xfId="35678"/>
    <cellStyle name="Normal 2 5 4 5" xfId="35679"/>
    <cellStyle name="Normal 2 5 4 6" xfId="35680"/>
    <cellStyle name="Normal 2 5 4 7" xfId="44314"/>
    <cellStyle name="Normal 2 5 4 8" xfId="44315"/>
    <cellStyle name="Normal 2 5 5" xfId="35681"/>
    <cellStyle name="Normal 2 5 5 2" xfId="35682"/>
    <cellStyle name="Normal 2 5 5 2 2" xfId="35683"/>
    <cellStyle name="Normal 2 5 5 3" xfId="35684"/>
    <cellStyle name="Normal 2 5 5 4" xfId="35685"/>
    <cellStyle name="Normal 2 5 5 5" xfId="35686"/>
    <cellStyle name="Normal 2 5 5 6" xfId="44316"/>
    <cellStyle name="Normal 2 5 5 7" xfId="44317"/>
    <cellStyle name="Normal 2 5 6" xfId="35687"/>
    <cellStyle name="Normal 2 5 6 2" xfId="35688"/>
    <cellStyle name="Normal 2 5 6 2 2" xfId="35689"/>
    <cellStyle name="Normal 2 5 6 3" xfId="35690"/>
    <cellStyle name="Normal 2 5 6 4" xfId="35691"/>
    <cellStyle name="Normal 2 5 6 5" xfId="35692"/>
    <cellStyle name="Normal 2 5 6 6" xfId="44318"/>
    <cellStyle name="Normal 2 5 6 7" xfId="44319"/>
    <cellStyle name="Normal 2 5 7" xfId="35693"/>
    <cellStyle name="Normal 2 5 7 2" xfId="35694"/>
    <cellStyle name="Normal 2 5 7 2 2" xfId="35695"/>
    <cellStyle name="Normal 2 5 7 3" xfId="35696"/>
    <cellStyle name="Normal 2 5 7 4" xfId="35697"/>
    <cellStyle name="Normal 2 5 7 5" xfId="35698"/>
    <cellStyle name="Normal 2 5 7 6" xfId="44320"/>
    <cellStyle name="Normal 2 5 7 7" xfId="44321"/>
    <cellStyle name="Normal 2 5 8" xfId="35699"/>
    <cellStyle name="Normal 2 5 8 2" xfId="35700"/>
    <cellStyle name="Normal 2 5 9" xfId="35701"/>
    <cellStyle name="Normal 2 6" xfId="35702"/>
    <cellStyle name="Normal 2 6 2" xfId="35703"/>
    <cellStyle name="Normal 2 6 2 2" xfId="35704"/>
    <cellStyle name="Normal 2 6 2 2 2" xfId="35705"/>
    <cellStyle name="Normal 2 6 2 2 2 2" xfId="35706"/>
    <cellStyle name="Normal 2 6 2 2 3" xfId="35707"/>
    <cellStyle name="Normal 2 6 2 2 4" xfId="35708"/>
    <cellStyle name="Normal 2 6 2 2 5" xfId="35709"/>
    <cellStyle name="Normal 2 6 2 2 6" xfId="44322"/>
    <cellStyle name="Normal 2 6 2 2 7" xfId="44323"/>
    <cellStyle name="Normal 2 6 2 3" xfId="35710"/>
    <cellStyle name="Normal 2 6 2 3 2" xfId="35711"/>
    <cellStyle name="Normal 2 6 2 4" xfId="35712"/>
    <cellStyle name="Normal 2 6 2 5" xfId="35713"/>
    <cellStyle name="Normal 2 6 2 6" xfId="35714"/>
    <cellStyle name="Normal 2 6 2 7" xfId="44324"/>
    <cellStyle name="Normal 2 6 2 8" xfId="44325"/>
    <cellStyle name="Normal 2 6 3" xfId="35715"/>
    <cellStyle name="Normal 2 6 3 2" xfId="35716"/>
    <cellStyle name="Normal 2 6 3 2 2" xfId="35717"/>
    <cellStyle name="Normal 2 6 3 3" xfId="35718"/>
    <cellStyle name="Normal 2 6 3 4" xfId="35719"/>
    <cellStyle name="Normal 2 6 3 5" xfId="35720"/>
    <cellStyle name="Normal 2 6 3 6" xfId="44326"/>
    <cellStyle name="Normal 2 6 3 7" xfId="44327"/>
    <cellStyle name="Normal 2 6 4" xfId="35721"/>
    <cellStyle name="Normal 2 6 4 2" xfId="35722"/>
    <cellStyle name="Normal 2 6 5" xfId="35723"/>
    <cellStyle name="Normal 2 6 6" xfId="35724"/>
    <cellStyle name="Normal 2 6 7" xfId="35725"/>
    <cellStyle name="Normal 2 6 8" xfId="44328"/>
    <cellStyle name="Normal 2 6 9" xfId="44329"/>
    <cellStyle name="Normal 2 7" xfId="35726"/>
    <cellStyle name="Normal 2 7 2" xfId="35727"/>
    <cellStyle name="Normal 2 7 2 2" xfId="35728"/>
    <cellStyle name="Normal 2 7 2 2 2" xfId="35729"/>
    <cellStyle name="Normal 2 7 2 2 2 2" xfId="35730"/>
    <cellStyle name="Normal 2 7 2 2 3" xfId="35731"/>
    <cellStyle name="Normal 2 7 2 2 4" xfId="35732"/>
    <cellStyle name="Normal 2 7 2 2 5" xfId="35733"/>
    <cellStyle name="Normal 2 7 2 2 6" xfId="44330"/>
    <cellStyle name="Normal 2 7 2 2 7" xfId="44331"/>
    <cellStyle name="Normal 2 7 2 3" xfId="35734"/>
    <cellStyle name="Normal 2 7 2 3 2" xfId="35735"/>
    <cellStyle name="Normal 2 7 2 4" xfId="35736"/>
    <cellStyle name="Normal 2 7 2 5" xfId="35737"/>
    <cellStyle name="Normal 2 7 2 6" xfId="35738"/>
    <cellStyle name="Normal 2 7 2 7" xfId="44332"/>
    <cellStyle name="Normal 2 7 2 8" xfId="44333"/>
    <cellStyle name="Normal 2 7 3" xfId="35739"/>
    <cellStyle name="Normal 2 7 3 2" xfId="35740"/>
    <cellStyle name="Normal 2 7 3 2 2" xfId="35741"/>
    <cellStyle name="Normal 2 7 3 3" xfId="35742"/>
    <cellStyle name="Normal 2 7 3 4" xfId="35743"/>
    <cellStyle name="Normal 2 7 3 5" xfId="35744"/>
    <cellStyle name="Normal 2 7 3 6" xfId="44334"/>
    <cellStyle name="Normal 2 7 3 7" xfId="44335"/>
    <cellStyle name="Normal 2 7 4" xfId="35745"/>
    <cellStyle name="Normal 2 7 4 2" xfId="35746"/>
    <cellStyle name="Normal 2 7 5" xfId="35747"/>
    <cellStyle name="Normal 2 7 6" xfId="35748"/>
    <cellStyle name="Normal 2 7 7" xfId="35749"/>
    <cellStyle name="Normal 2 7 8" xfId="44336"/>
    <cellStyle name="Normal 2 7 9" xfId="44337"/>
    <cellStyle name="Normal 2 8" xfId="35750"/>
    <cellStyle name="Normal 2 8 2" xfId="35751"/>
    <cellStyle name="Normal 2 8 2 2" xfId="35752"/>
    <cellStyle name="Normal 2 8 2 2 2" xfId="35753"/>
    <cellStyle name="Normal 2 8 2 3" xfId="35754"/>
    <cellStyle name="Normal 2 8 2 4" xfId="35755"/>
    <cellStyle name="Normal 2 8 2 5" xfId="35756"/>
    <cellStyle name="Normal 2 8 2 6" xfId="44338"/>
    <cellStyle name="Normal 2 8 2 7" xfId="44339"/>
    <cellStyle name="Normal 2 8 3" xfId="35757"/>
    <cellStyle name="Normal 2 8 3 2" xfId="35758"/>
    <cellStyle name="Normal 2 8 4" xfId="35759"/>
    <cellStyle name="Normal 2 8 5" xfId="35760"/>
    <cellStyle name="Normal 2 8 6" xfId="35761"/>
    <cellStyle name="Normal 2 8 7" xfId="44340"/>
    <cellStyle name="Normal 2 8 8" xfId="44341"/>
    <cellStyle name="Normal 2 9" xfId="35762"/>
    <cellStyle name="Normal 2 9 2" xfId="35763"/>
    <cellStyle name="Normal 2 9 2 2" xfId="35764"/>
    <cellStyle name="Normal 2 9 2 2 2" xfId="35765"/>
    <cellStyle name="Normal 2 9 2 3" xfId="35766"/>
    <cellStyle name="Normal 2 9 2 4" xfId="35767"/>
    <cellStyle name="Normal 2 9 2 5" xfId="35768"/>
    <cellStyle name="Normal 2 9 2 6" xfId="44342"/>
    <cellStyle name="Normal 2 9 2 7" xfId="44343"/>
    <cellStyle name="Normal 2 9 3" xfId="35769"/>
    <cellStyle name="Normal 2 9 3 2" xfId="35770"/>
    <cellStyle name="Normal 2 9 4" xfId="35771"/>
    <cellStyle name="Normal 2 9 5" xfId="35772"/>
    <cellStyle name="Normal 2 9 6" xfId="35773"/>
    <cellStyle name="Normal 2 9 7" xfId="44344"/>
    <cellStyle name="Normal 2 9 8" xfId="44345"/>
    <cellStyle name="Normal 20" xfId="44346"/>
    <cellStyle name="Normal 200" xfId="44347"/>
    <cellStyle name="Normal 201" xfId="44348"/>
    <cellStyle name="Normal 202" xfId="44349"/>
    <cellStyle name="Normal 203" xfId="44350"/>
    <cellStyle name="Normal 204" xfId="44351"/>
    <cellStyle name="Normal 205" xfId="44352"/>
    <cellStyle name="Normal 206" xfId="44353"/>
    <cellStyle name="Normal 207" xfId="44354"/>
    <cellStyle name="Normal 208" xfId="44355"/>
    <cellStyle name="Normal 209" xfId="44356"/>
    <cellStyle name="Normal 21" xfId="44357"/>
    <cellStyle name="Normal 210" xfId="44358"/>
    <cellStyle name="Normal 211" xfId="44359"/>
    <cellStyle name="Normal 212" xfId="44360"/>
    <cellStyle name="Normal 213" xfId="45210"/>
    <cellStyle name="Normal 214" xfId="45217"/>
    <cellStyle name="Normal 22" xfId="44361"/>
    <cellStyle name="Normal 23" xfId="44362"/>
    <cellStyle name="Normal 24" xfId="44363"/>
    <cellStyle name="Normal 25" xfId="44364"/>
    <cellStyle name="Normal 26" xfId="44365"/>
    <cellStyle name="Normal 27" xfId="44366"/>
    <cellStyle name="Normal 28" xfId="44367"/>
    <cellStyle name="Normal 29" xfId="44368"/>
    <cellStyle name="Normal 3" xfId="35774"/>
    <cellStyle name="Normal 3 2" xfId="35775"/>
    <cellStyle name="Normal 3 2 2" xfId="35776"/>
    <cellStyle name="Normal 3 2 2 2" xfId="35777"/>
    <cellStyle name="Normal 3 2 3" xfId="35778"/>
    <cellStyle name="Normal 3 2 4" xfId="35779"/>
    <cellStyle name="Normal 3 2 5" xfId="35780"/>
    <cellStyle name="Normal 3 3" xfId="8"/>
    <cellStyle name="Normal 3 3 2" xfId="35781"/>
    <cellStyle name="Normal 3 3 2 2" xfId="35782"/>
    <cellStyle name="Normal 3 3 2 2 2" xfId="35783"/>
    <cellStyle name="Normal 3 3 2 3" xfId="35784"/>
    <cellStyle name="Normal 3 3 2 4" xfId="35785"/>
    <cellStyle name="Normal 3 3 3" xfId="35786"/>
    <cellStyle name="Normal 3 3 3 2" xfId="35787"/>
    <cellStyle name="Normal 3 3 3 2 2" xfId="35788"/>
    <cellStyle name="Normal 3 3 3 3" xfId="35789"/>
    <cellStyle name="Normal 3 3 3 4" xfId="35790"/>
    <cellStyle name="Normal 3 3 4" xfId="35791"/>
    <cellStyle name="Normal 3 3 4 2" xfId="35792"/>
    <cellStyle name="Normal 3 3 4 2 2" xfId="35793"/>
    <cellStyle name="Normal 3 3 4 2 2 2" xfId="35794"/>
    <cellStyle name="Normal 3 3 4 2 3" xfId="35795"/>
    <cellStyle name="Normal 3 3 4 2 4" xfId="35796"/>
    <cellStyle name="Normal 3 3 4 3" xfId="35797"/>
    <cellStyle name="Normal 3 3 5" xfId="35798"/>
    <cellStyle name="Normal 3 3 5 2" xfId="35799"/>
    <cellStyle name="Normal 3 3 6" xfId="35800"/>
    <cellStyle name="Normal 3 3 7" xfId="35801"/>
    <cellStyle name="Normal 3 4" xfId="35802"/>
    <cellStyle name="Normal 30" xfId="44369"/>
    <cellStyle name="Normal 31" xfId="44370"/>
    <cellStyle name="Normal 32" xfId="44371"/>
    <cellStyle name="Normal 33" xfId="44372"/>
    <cellStyle name="Normal 34" xfId="44373"/>
    <cellStyle name="Normal 35" xfId="44374"/>
    <cellStyle name="Normal 36" xfId="44375"/>
    <cellStyle name="Normal 37" xfId="44376"/>
    <cellStyle name="Normal 38" xfId="44377"/>
    <cellStyle name="Normal 39" xfId="44378"/>
    <cellStyle name="Normal 4" xfId="35803"/>
    <cellStyle name="Normal 4 10" xfId="35804"/>
    <cellStyle name="Normal 4 11" xfId="35805"/>
    <cellStyle name="Normal 4 12" xfId="35806"/>
    <cellStyle name="Normal 4 13" xfId="45212"/>
    <cellStyle name="Normal 4 14" xfId="45218"/>
    <cellStyle name="Normal 4 2" xfId="35807"/>
    <cellStyle name="Normal 4 2 2" xfId="35808"/>
    <cellStyle name="Normal 4 2 2 2" xfId="35809"/>
    <cellStyle name="Normal 4 2 3" xfId="35810"/>
    <cellStyle name="Normal 4 2 4" xfId="35811"/>
    <cellStyle name="Normal 4 2 5" xfId="35812"/>
    <cellStyle name="Normal 4 3" xfId="35813"/>
    <cellStyle name="Normal 4 3 10" xfId="35814"/>
    <cellStyle name="Normal 4 3 11" xfId="35815"/>
    <cellStyle name="Normal 4 3 12" xfId="18"/>
    <cellStyle name="Normal 4 3 2" xfId="35816"/>
    <cellStyle name="Normal 4 3 2 10" xfId="44379"/>
    <cellStyle name="Normal 4 3 2 11" xfId="44380"/>
    <cellStyle name="Normal 4 3 2 2" xfId="35817"/>
    <cellStyle name="Normal 4 3 2 2 10" xfId="44381"/>
    <cellStyle name="Normal 4 3 2 2 2" xfId="35818"/>
    <cellStyle name="Normal 4 3 2 2 2 2" xfId="35819"/>
    <cellStyle name="Normal 4 3 2 2 2 2 2" xfId="35820"/>
    <cellStyle name="Normal 4 3 2 2 2 3" xfId="35821"/>
    <cellStyle name="Normal 4 3 2 2 2 4" xfId="35822"/>
    <cellStyle name="Normal 4 3 2 2 2 5" xfId="35823"/>
    <cellStyle name="Normal 4 3 2 2 2 6" xfId="44382"/>
    <cellStyle name="Normal 4 3 2 2 2 7" xfId="44383"/>
    <cellStyle name="Normal 4 3 2 2 3" xfId="35824"/>
    <cellStyle name="Normal 4 3 2 2 3 2" xfId="35825"/>
    <cellStyle name="Normal 4 3 2 2 3 2 2" xfId="35826"/>
    <cellStyle name="Normal 4 3 2 2 3 3" xfId="35827"/>
    <cellStyle name="Normal 4 3 2 2 3 4" xfId="35828"/>
    <cellStyle name="Normal 4 3 2 2 3 5" xfId="35829"/>
    <cellStyle name="Normal 4 3 2 2 3 6" xfId="44384"/>
    <cellStyle name="Normal 4 3 2 2 3 7" xfId="44385"/>
    <cellStyle name="Normal 4 3 2 2 4" xfId="35830"/>
    <cellStyle name="Normal 4 3 2 2 4 2" xfId="35831"/>
    <cellStyle name="Normal 4 3 2 2 4 2 2" xfId="35832"/>
    <cellStyle name="Normal 4 3 2 2 4 3" xfId="35833"/>
    <cellStyle name="Normal 4 3 2 2 4 4" xfId="35834"/>
    <cellStyle name="Normal 4 3 2 2 4 5" xfId="35835"/>
    <cellStyle name="Normal 4 3 2 2 4 6" xfId="44386"/>
    <cellStyle name="Normal 4 3 2 2 4 7" xfId="44387"/>
    <cellStyle name="Normal 4 3 2 2 5" xfId="35836"/>
    <cellStyle name="Normal 4 3 2 2 5 2" xfId="35837"/>
    <cellStyle name="Normal 4 3 2 2 6" xfId="35838"/>
    <cellStyle name="Normal 4 3 2 2 7" xfId="35839"/>
    <cellStyle name="Normal 4 3 2 2 8" xfId="35840"/>
    <cellStyle name="Normal 4 3 2 2 9" xfId="44388"/>
    <cellStyle name="Normal 4 3 2 3" xfId="35841"/>
    <cellStyle name="Normal 4 3 2 3 2" xfId="35842"/>
    <cellStyle name="Normal 4 3 2 3 2 2" xfId="35843"/>
    <cellStyle name="Normal 4 3 2 3 3" xfId="35844"/>
    <cellStyle name="Normal 4 3 2 3 4" xfId="35845"/>
    <cellStyle name="Normal 4 3 2 3 5" xfId="35846"/>
    <cellStyle name="Normal 4 3 2 3 6" xfId="44389"/>
    <cellStyle name="Normal 4 3 2 3 7" xfId="44390"/>
    <cellStyle name="Normal 4 3 2 4" xfId="35847"/>
    <cellStyle name="Normal 4 3 2 4 2" xfId="35848"/>
    <cellStyle name="Normal 4 3 2 4 2 2" xfId="35849"/>
    <cellStyle name="Normal 4 3 2 4 3" xfId="35850"/>
    <cellStyle name="Normal 4 3 2 4 4" xfId="35851"/>
    <cellStyle name="Normal 4 3 2 4 5" xfId="35852"/>
    <cellStyle name="Normal 4 3 2 4 6" xfId="44391"/>
    <cellStyle name="Normal 4 3 2 4 7" xfId="44392"/>
    <cellStyle name="Normal 4 3 2 5" xfId="35853"/>
    <cellStyle name="Normal 4 3 2 5 2" xfId="35854"/>
    <cellStyle name="Normal 4 3 2 5 2 2" xfId="35855"/>
    <cellStyle name="Normal 4 3 2 5 3" xfId="35856"/>
    <cellStyle name="Normal 4 3 2 5 4" xfId="35857"/>
    <cellStyle name="Normal 4 3 2 5 5" xfId="35858"/>
    <cellStyle name="Normal 4 3 2 5 6" xfId="44393"/>
    <cellStyle name="Normal 4 3 2 5 7" xfId="44394"/>
    <cellStyle name="Normal 4 3 2 6" xfId="35859"/>
    <cellStyle name="Normal 4 3 2 6 2" xfId="35860"/>
    <cellStyle name="Normal 4 3 2 7" xfId="35861"/>
    <cellStyle name="Normal 4 3 2 8" xfId="35862"/>
    <cellStyle name="Normal 4 3 2 9" xfId="35863"/>
    <cellStyle name="Normal 4 3 3" xfId="35864"/>
    <cellStyle name="Normal 4 3 3 10" xfId="44395"/>
    <cellStyle name="Normal 4 3 3 2" xfId="35865"/>
    <cellStyle name="Normal 4 3 3 2 2" xfId="35866"/>
    <cellStyle name="Normal 4 3 3 2 2 2" xfId="35867"/>
    <cellStyle name="Normal 4 3 3 2 3" xfId="35868"/>
    <cellStyle name="Normal 4 3 3 2 4" xfId="35869"/>
    <cellStyle name="Normal 4 3 3 2 5" xfId="35870"/>
    <cellStyle name="Normal 4 3 3 2 6" xfId="44396"/>
    <cellStyle name="Normal 4 3 3 2 7" xfId="44397"/>
    <cellStyle name="Normal 4 3 3 3" xfId="35871"/>
    <cellStyle name="Normal 4 3 3 3 2" xfId="35872"/>
    <cellStyle name="Normal 4 3 3 3 2 2" xfId="35873"/>
    <cellStyle name="Normal 4 3 3 3 3" xfId="35874"/>
    <cellStyle name="Normal 4 3 3 3 4" xfId="35875"/>
    <cellStyle name="Normal 4 3 3 3 5" xfId="35876"/>
    <cellStyle name="Normal 4 3 3 3 6" xfId="44398"/>
    <cellStyle name="Normal 4 3 3 3 7" xfId="44399"/>
    <cellStyle name="Normal 4 3 3 4" xfId="35877"/>
    <cellStyle name="Normal 4 3 3 4 2" xfId="35878"/>
    <cellStyle name="Normal 4 3 3 4 2 2" xfId="35879"/>
    <cellStyle name="Normal 4 3 3 4 3" xfId="35880"/>
    <cellStyle name="Normal 4 3 3 4 4" xfId="35881"/>
    <cellStyle name="Normal 4 3 3 4 5" xfId="35882"/>
    <cellStyle name="Normal 4 3 3 4 6" xfId="44400"/>
    <cellStyle name="Normal 4 3 3 4 7" xfId="44401"/>
    <cellStyle name="Normal 4 3 3 5" xfId="35883"/>
    <cellStyle name="Normal 4 3 3 5 2" xfId="35884"/>
    <cellStyle name="Normal 4 3 3 6" xfId="35885"/>
    <cellStyle name="Normal 4 3 3 7" xfId="35886"/>
    <cellStyle name="Normal 4 3 3 8" xfId="35887"/>
    <cellStyle name="Normal 4 3 3 9" xfId="44402"/>
    <cellStyle name="Normal 4 3 4" xfId="35888"/>
    <cellStyle name="Normal 4 3 4 2" xfId="35889"/>
    <cellStyle name="Normal 4 3 4 2 2" xfId="35890"/>
    <cellStyle name="Normal 4 3 4 3" xfId="35891"/>
    <cellStyle name="Normal 4 3 4 4" xfId="35892"/>
    <cellStyle name="Normal 4 3 4 5" xfId="35893"/>
    <cellStyle name="Normal 4 3 4 6" xfId="44403"/>
    <cellStyle name="Normal 4 3 4 7" xfId="44404"/>
    <cellStyle name="Normal 4 3 5" xfId="35894"/>
    <cellStyle name="Normal 4 3 5 2" xfId="35895"/>
    <cellStyle name="Normal 4 3 5 2 2" xfId="35896"/>
    <cellStyle name="Normal 4 3 5 3" xfId="35897"/>
    <cellStyle name="Normal 4 3 5 4" xfId="35898"/>
    <cellStyle name="Normal 4 3 5 5" xfId="35899"/>
    <cellStyle name="Normal 4 3 5 6" xfId="44405"/>
    <cellStyle name="Normal 4 3 5 7" xfId="44406"/>
    <cellStyle name="Normal 4 3 6" xfId="35900"/>
    <cellStyle name="Normal 4 3 6 2" xfId="35901"/>
    <cellStyle name="Normal 4 3 6 2 2" xfId="35902"/>
    <cellStyle name="Normal 4 3 6 3" xfId="35903"/>
    <cellStyle name="Normal 4 3 6 4" xfId="35904"/>
    <cellStyle name="Normal 4 3 6 5" xfId="35905"/>
    <cellStyle name="Normal 4 3 6 6" xfId="44407"/>
    <cellStyle name="Normal 4 3 6 7" xfId="44408"/>
    <cellStyle name="Normal 4 3 7" xfId="35906"/>
    <cellStyle name="Normal 4 3 7 2" xfId="35907"/>
    <cellStyle name="Normal 4 3 8" xfId="35908"/>
    <cellStyle name="Normal 4 3 9" xfId="35909"/>
    <cellStyle name="Normal 4 4" xfId="35910"/>
    <cellStyle name="Normal 4 4 2" xfId="35911"/>
    <cellStyle name="Normal 4 4 2 2" xfId="35912"/>
    <cellStyle name="Normal 4 4 2 2 2" xfId="35913"/>
    <cellStyle name="Normal 4 4 2 3" xfId="35914"/>
    <cellStyle name="Normal 4 4 2 4" xfId="35915"/>
    <cellStyle name="Normal 4 4 2 5" xfId="35916"/>
    <cellStyle name="Normal 4 4 2 6" xfId="44409"/>
    <cellStyle name="Normal 4 4 2 7" xfId="44410"/>
    <cellStyle name="Normal 4 4 3" xfId="35917"/>
    <cellStyle name="Normal 4 4 3 2" xfId="35918"/>
    <cellStyle name="Normal 4 4 4" xfId="35919"/>
    <cellStyle name="Normal 4 4 5" xfId="35920"/>
    <cellStyle name="Normal 4 4 6" xfId="35921"/>
    <cellStyle name="Normal 4 4 7" xfId="44411"/>
    <cellStyle name="Normal 4 4 8" xfId="44412"/>
    <cellStyle name="Normal 4 5" xfId="35922"/>
    <cellStyle name="Normal 4 5 2" xfId="35923"/>
    <cellStyle name="Normal 4 5 2 2" xfId="35924"/>
    <cellStyle name="Normal 4 5 3" xfId="35925"/>
    <cellStyle name="Normal 4 5 4" xfId="35926"/>
    <cellStyle name="Normal 4 5 5" xfId="35927"/>
    <cellStyle name="Normal 4 5 6" xfId="44413"/>
    <cellStyle name="Normal 4 5 7" xfId="44414"/>
    <cellStyle name="Normal 4 6" xfId="35928"/>
    <cellStyle name="Normal 4 6 2" xfId="35929"/>
    <cellStyle name="Normal 4 6 2 2" xfId="35930"/>
    <cellStyle name="Normal 4 6 3" xfId="35931"/>
    <cellStyle name="Normal 4 6 4" xfId="35932"/>
    <cellStyle name="Normal 4 6 5" xfId="35933"/>
    <cellStyle name="Normal 4 6 6" xfId="44415"/>
    <cellStyle name="Normal 4 6 7" xfId="44416"/>
    <cellStyle name="Normal 4 7" xfId="35934"/>
    <cellStyle name="Normal 4 7 2" xfId="35935"/>
    <cellStyle name="Normal 4 7 3" xfId="35936"/>
    <cellStyle name="Normal 4 8" xfId="35937"/>
    <cellStyle name="Normal 4 8 2" xfId="35938"/>
    <cellStyle name="Normal 4 9" xfId="35939"/>
    <cellStyle name="Normal 4 9 2" xfId="35940"/>
    <cellStyle name="Normal 40" xfId="44417"/>
    <cellStyle name="Normal 41" xfId="44418"/>
    <cellStyle name="Normal 42" xfId="44419"/>
    <cellStyle name="Normal 43" xfId="44420"/>
    <cellStyle name="Normal 44" xfId="44421"/>
    <cellStyle name="Normal 45" xfId="44422"/>
    <cellStyle name="Normal 46" xfId="44423"/>
    <cellStyle name="Normal 47" xfId="44424"/>
    <cellStyle name="Normal 48" xfId="44425"/>
    <cellStyle name="Normal 49" xfId="44426"/>
    <cellStyle name="Normal 5" xfId="35941"/>
    <cellStyle name="Normal 5 2" xfId="35942"/>
    <cellStyle name="Normal 5 2 2" xfId="35943"/>
    <cellStyle name="Normal 5 2 2 2" xfId="35944"/>
    <cellStyle name="Normal 5 2 2 3" xfId="35945"/>
    <cellStyle name="Normal 5 2 3" xfId="35946"/>
    <cellStyle name="Normal 5 2 4" xfId="35947"/>
    <cellStyle name="Normal 5 2 5" xfId="35948"/>
    <cellStyle name="Normal 5 2 6" xfId="44427"/>
    <cellStyle name="Normal 5 3" xfId="35949"/>
    <cellStyle name="Normal 5 3 2" xfId="35950"/>
    <cellStyle name="Normal 5 3 2 2" xfId="35951"/>
    <cellStyle name="Normal 5 3 3" xfId="35952"/>
    <cellStyle name="Normal 5 3 4" xfId="35953"/>
    <cellStyle name="Normal 5 4" xfId="7"/>
    <cellStyle name="Normal 5 4 2" xfId="35954"/>
    <cellStyle name="Normal 5 4 3" xfId="35955"/>
    <cellStyle name="Normal 5 5" xfId="35956"/>
    <cellStyle name="Normal 5 6" xfId="35957"/>
    <cellStyle name="Normal 50" xfId="44428"/>
    <cellStyle name="Normal 51" xfId="44429"/>
    <cellStyle name="Normal 52" xfId="44430"/>
    <cellStyle name="Normal 53" xfId="44431"/>
    <cellStyle name="Normal 54" xfId="44432"/>
    <cellStyle name="Normal 55" xfId="44433"/>
    <cellStyle name="Normal 56" xfId="44434"/>
    <cellStyle name="Normal 57" xfId="44435"/>
    <cellStyle name="Normal 58" xfId="44436"/>
    <cellStyle name="Normal 59" xfId="44437"/>
    <cellStyle name="Normal 6" xfId="35958"/>
    <cellStyle name="Normal 6 10" xfId="35959"/>
    <cellStyle name="Normal 6 11" xfId="35960"/>
    <cellStyle name="Normal 6 12" xfId="35961"/>
    <cellStyle name="Normal 6 13" xfId="35962"/>
    <cellStyle name="Normal 6 2" xfId="35963"/>
    <cellStyle name="Normal 6 2 10" xfId="35964"/>
    <cellStyle name="Normal 6 2 11" xfId="44438"/>
    <cellStyle name="Normal 6 2 12" xfId="44439"/>
    <cellStyle name="Normal 6 2 2" xfId="35965"/>
    <cellStyle name="Normal 6 2 2 10" xfId="44440"/>
    <cellStyle name="Normal 6 2 2 11" xfId="44441"/>
    <cellStyle name="Normal 6 2 2 2" xfId="35966"/>
    <cellStyle name="Normal 6 2 2 2 10" xfId="44442"/>
    <cellStyle name="Normal 6 2 2 2 2" xfId="35967"/>
    <cellStyle name="Normal 6 2 2 2 2 2" xfId="35968"/>
    <cellStyle name="Normal 6 2 2 2 2 2 2" xfId="35969"/>
    <cellStyle name="Normal 6 2 2 2 2 3" xfId="35970"/>
    <cellStyle name="Normal 6 2 2 2 2 4" xfId="35971"/>
    <cellStyle name="Normal 6 2 2 2 2 5" xfId="35972"/>
    <cellStyle name="Normal 6 2 2 2 2 6" xfId="44443"/>
    <cellStyle name="Normal 6 2 2 2 2 7" xfId="44444"/>
    <cellStyle name="Normal 6 2 2 2 3" xfId="35973"/>
    <cellStyle name="Normal 6 2 2 2 3 2" xfId="35974"/>
    <cellStyle name="Normal 6 2 2 2 3 2 2" xfId="35975"/>
    <cellStyle name="Normal 6 2 2 2 3 3" xfId="35976"/>
    <cellStyle name="Normal 6 2 2 2 3 4" xfId="35977"/>
    <cellStyle name="Normal 6 2 2 2 3 5" xfId="35978"/>
    <cellStyle name="Normal 6 2 2 2 3 6" xfId="44445"/>
    <cellStyle name="Normal 6 2 2 2 3 7" xfId="44446"/>
    <cellStyle name="Normal 6 2 2 2 4" xfId="35979"/>
    <cellStyle name="Normal 6 2 2 2 4 2" xfId="35980"/>
    <cellStyle name="Normal 6 2 2 2 4 2 2" xfId="35981"/>
    <cellStyle name="Normal 6 2 2 2 4 3" xfId="35982"/>
    <cellStyle name="Normal 6 2 2 2 4 4" xfId="35983"/>
    <cellStyle name="Normal 6 2 2 2 4 5" xfId="35984"/>
    <cellStyle name="Normal 6 2 2 2 4 6" xfId="44447"/>
    <cellStyle name="Normal 6 2 2 2 4 7" xfId="44448"/>
    <cellStyle name="Normal 6 2 2 2 5" xfId="35985"/>
    <cellStyle name="Normal 6 2 2 2 5 2" xfId="35986"/>
    <cellStyle name="Normal 6 2 2 2 6" xfId="35987"/>
    <cellStyle name="Normal 6 2 2 2 7" xfId="35988"/>
    <cellStyle name="Normal 6 2 2 2 8" xfId="35989"/>
    <cellStyle name="Normal 6 2 2 2 9" xfId="44449"/>
    <cellStyle name="Normal 6 2 2 3" xfId="35990"/>
    <cellStyle name="Normal 6 2 2 3 2" xfId="35991"/>
    <cellStyle name="Normal 6 2 2 3 2 2" xfId="35992"/>
    <cellStyle name="Normal 6 2 2 3 3" xfId="35993"/>
    <cellStyle name="Normal 6 2 2 3 4" xfId="35994"/>
    <cellStyle name="Normal 6 2 2 3 5" xfId="35995"/>
    <cellStyle name="Normal 6 2 2 3 6" xfId="44450"/>
    <cellStyle name="Normal 6 2 2 3 7" xfId="44451"/>
    <cellStyle name="Normal 6 2 2 4" xfId="35996"/>
    <cellStyle name="Normal 6 2 2 4 2" xfId="35997"/>
    <cellStyle name="Normal 6 2 2 4 2 2" xfId="35998"/>
    <cellStyle name="Normal 6 2 2 4 3" xfId="35999"/>
    <cellStyle name="Normal 6 2 2 4 4" xfId="36000"/>
    <cellStyle name="Normal 6 2 2 4 5" xfId="36001"/>
    <cellStyle name="Normal 6 2 2 4 6" xfId="44452"/>
    <cellStyle name="Normal 6 2 2 4 7" xfId="44453"/>
    <cellStyle name="Normal 6 2 2 5" xfId="36002"/>
    <cellStyle name="Normal 6 2 2 5 2" xfId="36003"/>
    <cellStyle name="Normal 6 2 2 5 2 2" xfId="36004"/>
    <cellStyle name="Normal 6 2 2 5 3" xfId="36005"/>
    <cellStyle name="Normal 6 2 2 5 4" xfId="36006"/>
    <cellStyle name="Normal 6 2 2 5 5" xfId="36007"/>
    <cellStyle name="Normal 6 2 2 5 6" xfId="44454"/>
    <cellStyle name="Normal 6 2 2 5 7" xfId="44455"/>
    <cellStyle name="Normal 6 2 2 6" xfId="36008"/>
    <cellStyle name="Normal 6 2 2 6 2" xfId="36009"/>
    <cellStyle name="Normal 6 2 2 7" xfId="36010"/>
    <cellStyle name="Normal 6 2 2 8" xfId="36011"/>
    <cellStyle name="Normal 6 2 2 9" xfId="36012"/>
    <cellStyle name="Normal 6 2 3" xfId="36013"/>
    <cellStyle name="Normal 6 2 3 10" xfId="44456"/>
    <cellStyle name="Normal 6 2 3 2" xfId="36014"/>
    <cellStyle name="Normal 6 2 3 2 2" xfId="36015"/>
    <cellStyle name="Normal 6 2 3 2 2 2" xfId="36016"/>
    <cellStyle name="Normal 6 2 3 2 3" xfId="36017"/>
    <cellStyle name="Normal 6 2 3 2 4" xfId="36018"/>
    <cellStyle name="Normal 6 2 3 2 5" xfId="36019"/>
    <cellStyle name="Normal 6 2 3 2 6" xfId="44457"/>
    <cellStyle name="Normal 6 2 3 2 7" xfId="44458"/>
    <cellStyle name="Normal 6 2 3 3" xfId="36020"/>
    <cellStyle name="Normal 6 2 3 3 2" xfId="36021"/>
    <cellStyle name="Normal 6 2 3 3 2 2" xfId="36022"/>
    <cellStyle name="Normal 6 2 3 3 3" xfId="36023"/>
    <cellStyle name="Normal 6 2 3 3 4" xfId="36024"/>
    <cellStyle name="Normal 6 2 3 3 5" xfId="36025"/>
    <cellStyle name="Normal 6 2 3 3 6" xfId="44459"/>
    <cellStyle name="Normal 6 2 3 3 7" xfId="44460"/>
    <cellStyle name="Normal 6 2 3 4" xfId="36026"/>
    <cellStyle name="Normal 6 2 3 4 2" xfId="36027"/>
    <cellStyle name="Normal 6 2 3 4 2 2" xfId="36028"/>
    <cellStyle name="Normal 6 2 3 4 3" xfId="36029"/>
    <cellStyle name="Normal 6 2 3 4 4" xfId="36030"/>
    <cellStyle name="Normal 6 2 3 4 5" xfId="36031"/>
    <cellStyle name="Normal 6 2 3 4 6" xfId="44461"/>
    <cellStyle name="Normal 6 2 3 4 7" xfId="44462"/>
    <cellStyle name="Normal 6 2 3 5" xfId="36032"/>
    <cellStyle name="Normal 6 2 3 5 2" xfId="36033"/>
    <cellStyle name="Normal 6 2 3 6" xfId="36034"/>
    <cellStyle name="Normal 6 2 3 7" xfId="36035"/>
    <cellStyle name="Normal 6 2 3 8" xfId="36036"/>
    <cellStyle name="Normal 6 2 3 9" xfId="44463"/>
    <cellStyle name="Normal 6 2 4" xfId="36037"/>
    <cellStyle name="Normal 6 2 4 2" xfId="36038"/>
    <cellStyle name="Normal 6 2 4 2 2" xfId="36039"/>
    <cellStyle name="Normal 6 2 4 3" xfId="36040"/>
    <cellStyle name="Normal 6 2 4 4" xfId="36041"/>
    <cellStyle name="Normal 6 2 4 5" xfId="36042"/>
    <cellStyle name="Normal 6 2 4 6" xfId="44464"/>
    <cellStyle name="Normal 6 2 4 7" xfId="44465"/>
    <cellStyle name="Normal 6 2 5" xfId="36043"/>
    <cellStyle name="Normal 6 2 5 2" xfId="36044"/>
    <cellStyle name="Normal 6 2 5 2 2" xfId="36045"/>
    <cellStyle name="Normal 6 2 5 3" xfId="36046"/>
    <cellStyle name="Normal 6 2 5 4" xfId="36047"/>
    <cellStyle name="Normal 6 2 5 5" xfId="36048"/>
    <cellStyle name="Normal 6 2 5 6" xfId="44466"/>
    <cellStyle name="Normal 6 2 5 7" xfId="44467"/>
    <cellStyle name="Normal 6 2 6" xfId="36049"/>
    <cellStyle name="Normal 6 2 6 2" xfId="36050"/>
    <cellStyle name="Normal 6 2 6 2 2" xfId="36051"/>
    <cellStyle name="Normal 6 2 6 3" xfId="36052"/>
    <cellStyle name="Normal 6 2 6 4" xfId="36053"/>
    <cellStyle name="Normal 6 2 6 5" xfId="36054"/>
    <cellStyle name="Normal 6 2 6 6" xfId="44468"/>
    <cellStyle name="Normal 6 2 6 7" xfId="44469"/>
    <cellStyle name="Normal 6 2 7" xfId="36055"/>
    <cellStyle name="Normal 6 2 7 2" xfId="36056"/>
    <cellStyle name="Normal 6 2 8" xfId="36057"/>
    <cellStyle name="Normal 6 2 9" xfId="36058"/>
    <cellStyle name="Normal 6 3" xfId="36059"/>
    <cellStyle name="Normal 6 3 10" xfId="44470"/>
    <cellStyle name="Normal 6 3 11" xfId="44471"/>
    <cellStyle name="Normal 6 3 2" xfId="36060"/>
    <cellStyle name="Normal 6 3 2 10" xfId="44472"/>
    <cellStyle name="Normal 6 3 2 2" xfId="36061"/>
    <cellStyle name="Normal 6 3 2 2 2" xfId="36062"/>
    <cellStyle name="Normal 6 3 2 2 2 2" xfId="36063"/>
    <cellStyle name="Normal 6 3 2 2 3" xfId="36064"/>
    <cellStyle name="Normal 6 3 2 2 4" xfId="36065"/>
    <cellStyle name="Normal 6 3 2 2 5" xfId="36066"/>
    <cellStyle name="Normal 6 3 2 2 6" xfId="44473"/>
    <cellStyle name="Normal 6 3 2 2 7" xfId="44474"/>
    <cellStyle name="Normal 6 3 2 3" xfId="36067"/>
    <cellStyle name="Normal 6 3 2 3 2" xfId="36068"/>
    <cellStyle name="Normal 6 3 2 3 2 2" xfId="36069"/>
    <cellStyle name="Normal 6 3 2 3 3" xfId="36070"/>
    <cellStyle name="Normal 6 3 2 3 4" xfId="36071"/>
    <cellStyle name="Normal 6 3 2 3 5" xfId="36072"/>
    <cellStyle name="Normal 6 3 2 3 6" xfId="44475"/>
    <cellStyle name="Normal 6 3 2 3 7" xfId="44476"/>
    <cellStyle name="Normal 6 3 2 4" xfId="36073"/>
    <cellStyle name="Normal 6 3 2 4 2" xfId="36074"/>
    <cellStyle name="Normal 6 3 2 4 2 2" xfId="36075"/>
    <cellStyle name="Normal 6 3 2 4 3" xfId="36076"/>
    <cellStyle name="Normal 6 3 2 4 4" xfId="36077"/>
    <cellStyle name="Normal 6 3 2 4 5" xfId="36078"/>
    <cellStyle name="Normal 6 3 2 4 6" xfId="44477"/>
    <cellStyle name="Normal 6 3 2 4 7" xfId="44478"/>
    <cellStyle name="Normal 6 3 2 5" xfId="36079"/>
    <cellStyle name="Normal 6 3 2 5 2" xfId="36080"/>
    <cellStyle name="Normal 6 3 2 6" xfId="36081"/>
    <cellStyle name="Normal 6 3 2 7" xfId="36082"/>
    <cellStyle name="Normal 6 3 2 8" xfId="36083"/>
    <cellStyle name="Normal 6 3 2 9" xfId="44479"/>
    <cellStyle name="Normal 6 3 3" xfId="36084"/>
    <cellStyle name="Normal 6 3 3 2" xfId="36085"/>
    <cellStyle name="Normal 6 3 3 2 2" xfId="36086"/>
    <cellStyle name="Normal 6 3 3 3" xfId="36087"/>
    <cellStyle name="Normal 6 3 3 4" xfId="36088"/>
    <cellStyle name="Normal 6 3 3 5" xfId="36089"/>
    <cellStyle name="Normal 6 3 3 6" xfId="44480"/>
    <cellStyle name="Normal 6 3 3 7" xfId="44481"/>
    <cellStyle name="Normal 6 3 4" xfId="36090"/>
    <cellStyle name="Normal 6 3 4 2" xfId="36091"/>
    <cellStyle name="Normal 6 3 4 2 2" xfId="36092"/>
    <cellStyle name="Normal 6 3 4 3" xfId="36093"/>
    <cellStyle name="Normal 6 3 4 4" xfId="36094"/>
    <cellStyle name="Normal 6 3 4 5" xfId="36095"/>
    <cellStyle name="Normal 6 3 4 6" xfId="44482"/>
    <cellStyle name="Normal 6 3 4 7" xfId="44483"/>
    <cellStyle name="Normal 6 3 5" xfId="36096"/>
    <cellStyle name="Normal 6 3 5 2" xfId="36097"/>
    <cellStyle name="Normal 6 3 5 2 2" xfId="36098"/>
    <cellStyle name="Normal 6 3 5 3" xfId="36099"/>
    <cellStyle name="Normal 6 3 5 4" xfId="36100"/>
    <cellStyle name="Normal 6 3 5 5" xfId="36101"/>
    <cellStyle name="Normal 6 3 5 6" xfId="44484"/>
    <cellStyle name="Normal 6 3 5 7" xfId="44485"/>
    <cellStyle name="Normal 6 3 6" xfId="36102"/>
    <cellStyle name="Normal 6 3 6 2" xfId="36103"/>
    <cellStyle name="Normal 6 3 7" xfId="36104"/>
    <cellStyle name="Normal 6 3 8" xfId="36105"/>
    <cellStyle name="Normal 6 3 9" xfId="36106"/>
    <cellStyle name="Normal 6 4" xfId="36107"/>
    <cellStyle name="Normal 6 4 10" xfId="44486"/>
    <cellStyle name="Normal 6 4 2" xfId="36108"/>
    <cellStyle name="Normal 6 4 2 2" xfId="36109"/>
    <cellStyle name="Normal 6 4 2 2 2" xfId="36110"/>
    <cellStyle name="Normal 6 4 2 3" xfId="36111"/>
    <cellStyle name="Normal 6 4 2 4" xfId="36112"/>
    <cellStyle name="Normal 6 4 2 5" xfId="36113"/>
    <cellStyle name="Normal 6 4 2 6" xfId="44487"/>
    <cellStyle name="Normal 6 4 2 7" xfId="44488"/>
    <cellStyle name="Normal 6 4 3" xfId="36114"/>
    <cellStyle name="Normal 6 4 3 2" xfId="36115"/>
    <cellStyle name="Normal 6 4 3 2 2" xfId="36116"/>
    <cellStyle name="Normal 6 4 3 3" xfId="36117"/>
    <cellStyle name="Normal 6 4 3 4" xfId="36118"/>
    <cellStyle name="Normal 6 4 3 5" xfId="36119"/>
    <cellStyle name="Normal 6 4 3 6" xfId="44489"/>
    <cellStyle name="Normal 6 4 3 7" xfId="44490"/>
    <cellStyle name="Normal 6 4 4" xfId="36120"/>
    <cellStyle name="Normal 6 4 4 2" xfId="36121"/>
    <cellStyle name="Normal 6 4 4 2 2" xfId="36122"/>
    <cellStyle name="Normal 6 4 4 3" xfId="36123"/>
    <cellStyle name="Normal 6 4 4 4" xfId="36124"/>
    <cellStyle name="Normal 6 4 4 5" xfId="36125"/>
    <cellStyle name="Normal 6 4 4 6" xfId="44491"/>
    <cellStyle name="Normal 6 4 4 7" xfId="44492"/>
    <cellStyle name="Normal 6 4 5" xfId="36126"/>
    <cellStyle name="Normal 6 4 5 2" xfId="36127"/>
    <cellStyle name="Normal 6 4 6" xfId="36128"/>
    <cellStyle name="Normal 6 4 7" xfId="36129"/>
    <cellStyle name="Normal 6 4 8" xfId="36130"/>
    <cellStyle name="Normal 6 4 9" xfId="44493"/>
    <cellStyle name="Normal 6 5" xfId="36131"/>
    <cellStyle name="Normal 6 5 2" xfId="36132"/>
    <cellStyle name="Normal 6 5 2 2" xfId="36133"/>
    <cellStyle name="Normal 6 5 2 2 2" xfId="36134"/>
    <cellStyle name="Normal 6 5 2 3" xfId="36135"/>
    <cellStyle name="Normal 6 5 2 4" xfId="36136"/>
    <cellStyle name="Normal 6 5 2 5" xfId="36137"/>
    <cellStyle name="Normal 6 5 2 6" xfId="44494"/>
    <cellStyle name="Normal 6 5 2 7" xfId="44495"/>
    <cellStyle name="Normal 6 5 3" xfId="36138"/>
    <cellStyle name="Normal 6 5 3 2" xfId="36139"/>
    <cellStyle name="Normal 6 5 4" xfId="36140"/>
    <cellStyle name="Normal 6 5 5" xfId="36141"/>
    <cellStyle name="Normal 6 5 6" xfId="36142"/>
    <cellStyle name="Normal 6 5 7" xfId="44496"/>
    <cellStyle name="Normal 6 5 8" xfId="44497"/>
    <cellStyle name="Normal 6 6" xfId="36143"/>
    <cellStyle name="Normal 6 6 2" xfId="36144"/>
    <cellStyle name="Normal 6 6 2 2" xfId="36145"/>
    <cellStyle name="Normal 6 6 3" xfId="36146"/>
    <cellStyle name="Normal 6 6 4" xfId="36147"/>
    <cellStyle name="Normal 6 6 5" xfId="36148"/>
    <cellStyle name="Normal 6 6 6" xfId="44498"/>
    <cellStyle name="Normal 6 6 7" xfId="44499"/>
    <cellStyle name="Normal 6 7" xfId="36149"/>
    <cellStyle name="Normal 6 7 2" xfId="36150"/>
    <cellStyle name="Normal 6 7 2 2" xfId="36151"/>
    <cellStyle name="Normal 6 7 3" xfId="36152"/>
    <cellStyle name="Normal 6 7 4" xfId="36153"/>
    <cellStyle name="Normal 6 7 5" xfId="36154"/>
    <cellStyle name="Normal 6 7 6" xfId="44500"/>
    <cellStyle name="Normal 6 8" xfId="36155"/>
    <cellStyle name="Normal 6 8 2" xfId="36156"/>
    <cellStyle name="Normal 6 8 2 2" xfId="36157"/>
    <cellStyle name="Normal 6 8 3" xfId="36158"/>
    <cellStyle name="Normal 6 8 4" xfId="36159"/>
    <cellStyle name="Normal 6 8 5" xfId="36160"/>
    <cellStyle name="Normal 6 8 6" xfId="44501"/>
    <cellStyle name="Normal 6 8 7" xfId="44502"/>
    <cellStyle name="Normal 6 9" xfId="36161"/>
    <cellStyle name="Normal 6 9 2" xfId="36162"/>
    <cellStyle name="Normal 60" xfId="44503"/>
    <cellStyle name="Normal 61" xfId="44504"/>
    <cellStyle name="Normal 62" xfId="44505"/>
    <cellStyle name="Normal 63" xfId="44506"/>
    <cellStyle name="Normal 64" xfId="44507"/>
    <cellStyle name="Normal 65" xfId="44508"/>
    <cellStyle name="Normal 66" xfId="44509"/>
    <cellStyle name="Normal 67" xfId="44510"/>
    <cellStyle name="Normal 68" xfId="44511"/>
    <cellStyle name="Normal 69" xfId="44512"/>
    <cellStyle name="Normal 7" xfId="36163"/>
    <cellStyle name="Normal 7 10" xfId="36164"/>
    <cellStyle name="Normal 7 11" xfId="36165"/>
    <cellStyle name="Normal 7 12" xfId="36166"/>
    <cellStyle name="Normal 7 13" xfId="36167"/>
    <cellStyle name="Normal 7 14" xfId="44513"/>
    <cellStyle name="Normal 7 2" xfId="36168"/>
    <cellStyle name="Normal 7 2 10" xfId="36169"/>
    <cellStyle name="Normal 7 2 11" xfId="44514"/>
    <cellStyle name="Normal 7 2 12" xfId="44515"/>
    <cellStyle name="Normal 7 2 2" xfId="36170"/>
    <cellStyle name="Normal 7 2 2 10" xfId="44516"/>
    <cellStyle name="Normal 7 2 2 11" xfId="44517"/>
    <cellStyle name="Normal 7 2 2 2" xfId="36171"/>
    <cellStyle name="Normal 7 2 2 2 10" xfId="44518"/>
    <cellStyle name="Normal 7 2 2 2 2" xfId="36172"/>
    <cellStyle name="Normal 7 2 2 2 2 2" xfId="36173"/>
    <cellStyle name="Normal 7 2 2 2 2 2 2" xfId="36174"/>
    <cellStyle name="Normal 7 2 2 2 2 3" xfId="36175"/>
    <cellStyle name="Normal 7 2 2 2 2 4" xfId="36176"/>
    <cellStyle name="Normal 7 2 2 2 2 5" xfId="36177"/>
    <cellStyle name="Normal 7 2 2 2 2 6" xfId="44519"/>
    <cellStyle name="Normal 7 2 2 2 2 7" xfId="44520"/>
    <cellStyle name="Normal 7 2 2 2 3" xfId="36178"/>
    <cellStyle name="Normal 7 2 2 2 3 2" xfId="36179"/>
    <cellStyle name="Normal 7 2 2 2 3 2 2" xfId="36180"/>
    <cellStyle name="Normal 7 2 2 2 3 3" xfId="36181"/>
    <cellStyle name="Normal 7 2 2 2 3 4" xfId="36182"/>
    <cellStyle name="Normal 7 2 2 2 3 5" xfId="36183"/>
    <cellStyle name="Normal 7 2 2 2 3 6" xfId="44521"/>
    <cellStyle name="Normal 7 2 2 2 3 7" xfId="44522"/>
    <cellStyle name="Normal 7 2 2 2 4" xfId="36184"/>
    <cellStyle name="Normal 7 2 2 2 4 2" xfId="36185"/>
    <cellStyle name="Normal 7 2 2 2 4 2 2" xfId="36186"/>
    <cellStyle name="Normal 7 2 2 2 4 3" xfId="36187"/>
    <cellStyle name="Normal 7 2 2 2 4 4" xfId="36188"/>
    <cellStyle name="Normal 7 2 2 2 4 5" xfId="36189"/>
    <cellStyle name="Normal 7 2 2 2 4 6" xfId="44523"/>
    <cellStyle name="Normal 7 2 2 2 4 7" xfId="44524"/>
    <cellStyle name="Normal 7 2 2 2 5" xfId="36190"/>
    <cellStyle name="Normal 7 2 2 2 5 2" xfId="36191"/>
    <cellStyle name="Normal 7 2 2 2 6" xfId="36192"/>
    <cellStyle name="Normal 7 2 2 2 7" xfId="36193"/>
    <cellStyle name="Normal 7 2 2 2 8" xfId="36194"/>
    <cellStyle name="Normal 7 2 2 2 9" xfId="44525"/>
    <cellStyle name="Normal 7 2 2 3" xfId="36195"/>
    <cellStyle name="Normal 7 2 2 3 2" xfId="36196"/>
    <cellStyle name="Normal 7 2 2 3 2 2" xfId="36197"/>
    <cellStyle name="Normal 7 2 2 3 3" xfId="36198"/>
    <cellStyle name="Normal 7 2 2 3 4" xfId="36199"/>
    <cellStyle name="Normal 7 2 2 3 5" xfId="36200"/>
    <cellStyle name="Normal 7 2 2 3 6" xfId="44526"/>
    <cellStyle name="Normal 7 2 2 3 7" xfId="44527"/>
    <cellStyle name="Normal 7 2 2 4" xfId="36201"/>
    <cellStyle name="Normal 7 2 2 4 2" xfId="36202"/>
    <cellStyle name="Normal 7 2 2 4 2 2" xfId="36203"/>
    <cellStyle name="Normal 7 2 2 4 3" xfId="36204"/>
    <cellStyle name="Normal 7 2 2 4 4" xfId="36205"/>
    <cellStyle name="Normal 7 2 2 4 5" xfId="36206"/>
    <cellStyle name="Normal 7 2 2 4 6" xfId="44528"/>
    <cellStyle name="Normal 7 2 2 4 7" xfId="44529"/>
    <cellStyle name="Normal 7 2 2 5" xfId="36207"/>
    <cellStyle name="Normal 7 2 2 5 2" xfId="36208"/>
    <cellStyle name="Normal 7 2 2 5 2 2" xfId="36209"/>
    <cellStyle name="Normal 7 2 2 5 3" xfId="36210"/>
    <cellStyle name="Normal 7 2 2 5 4" xfId="36211"/>
    <cellStyle name="Normal 7 2 2 5 5" xfId="36212"/>
    <cellStyle name="Normal 7 2 2 5 6" xfId="44530"/>
    <cellStyle name="Normal 7 2 2 5 7" xfId="44531"/>
    <cellStyle name="Normal 7 2 2 6" xfId="36213"/>
    <cellStyle name="Normal 7 2 2 6 2" xfId="36214"/>
    <cellStyle name="Normal 7 2 2 7" xfId="36215"/>
    <cellStyle name="Normal 7 2 2 8" xfId="36216"/>
    <cellStyle name="Normal 7 2 2 9" xfId="36217"/>
    <cellStyle name="Normal 7 2 3" xfId="36218"/>
    <cellStyle name="Normal 7 2 3 10" xfId="44532"/>
    <cellStyle name="Normal 7 2 3 2" xfId="36219"/>
    <cellStyle name="Normal 7 2 3 2 2" xfId="36220"/>
    <cellStyle name="Normal 7 2 3 2 2 2" xfId="36221"/>
    <cellStyle name="Normal 7 2 3 2 3" xfId="36222"/>
    <cellStyle name="Normal 7 2 3 2 4" xfId="36223"/>
    <cellStyle name="Normal 7 2 3 2 5" xfId="36224"/>
    <cellStyle name="Normal 7 2 3 2 6" xfId="44533"/>
    <cellStyle name="Normal 7 2 3 2 7" xfId="44534"/>
    <cellStyle name="Normal 7 2 3 3" xfId="36225"/>
    <cellStyle name="Normal 7 2 3 3 2" xfId="36226"/>
    <cellStyle name="Normal 7 2 3 3 2 2" xfId="36227"/>
    <cellStyle name="Normal 7 2 3 3 3" xfId="36228"/>
    <cellStyle name="Normal 7 2 3 3 4" xfId="36229"/>
    <cellStyle name="Normal 7 2 3 3 5" xfId="36230"/>
    <cellStyle name="Normal 7 2 3 3 6" xfId="44535"/>
    <cellStyle name="Normal 7 2 3 3 7" xfId="44536"/>
    <cellStyle name="Normal 7 2 3 4" xfId="36231"/>
    <cellStyle name="Normal 7 2 3 4 2" xfId="36232"/>
    <cellStyle name="Normal 7 2 3 4 2 2" xfId="36233"/>
    <cellStyle name="Normal 7 2 3 4 3" xfId="36234"/>
    <cellStyle name="Normal 7 2 3 4 4" xfId="36235"/>
    <cellStyle name="Normal 7 2 3 4 5" xfId="36236"/>
    <cellStyle name="Normal 7 2 3 4 6" xfId="44537"/>
    <cellStyle name="Normal 7 2 3 4 7" xfId="44538"/>
    <cellStyle name="Normal 7 2 3 5" xfId="36237"/>
    <cellStyle name="Normal 7 2 3 5 2" xfId="36238"/>
    <cellStyle name="Normal 7 2 3 6" xfId="36239"/>
    <cellStyle name="Normal 7 2 3 7" xfId="36240"/>
    <cellStyle name="Normal 7 2 3 8" xfId="36241"/>
    <cellStyle name="Normal 7 2 3 9" xfId="44539"/>
    <cellStyle name="Normal 7 2 4" xfId="36242"/>
    <cellStyle name="Normal 7 2 4 2" xfId="36243"/>
    <cellStyle name="Normal 7 2 4 2 2" xfId="36244"/>
    <cellStyle name="Normal 7 2 4 3" xfId="36245"/>
    <cellStyle name="Normal 7 2 4 4" xfId="36246"/>
    <cellStyle name="Normal 7 2 4 5" xfId="36247"/>
    <cellStyle name="Normal 7 2 4 6" xfId="44540"/>
    <cellStyle name="Normal 7 2 4 7" xfId="44541"/>
    <cellStyle name="Normal 7 2 5" xfId="36248"/>
    <cellStyle name="Normal 7 2 5 2" xfId="36249"/>
    <cellStyle name="Normal 7 2 5 2 2" xfId="36250"/>
    <cellStyle name="Normal 7 2 5 3" xfId="36251"/>
    <cellStyle name="Normal 7 2 5 4" xfId="36252"/>
    <cellStyle name="Normal 7 2 5 5" xfId="36253"/>
    <cellStyle name="Normal 7 2 5 6" xfId="44542"/>
    <cellStyle name="Normal 7 2 5 7" xfId="44543"/>
    <cellStyle name="Normal 7 2 6" xfId="36254"/>
    <cellStyle name="Normal 7 2 6 2" xfId="36255"/>
    <cellStyle name="Normal 7 2 6 2 2" xfId="36256"/>
    <cellStyle name="Normal 7 2 6 3" xfId="36257"/>
    <cellStyle name="Normal 7 2 6 4" xfId="36258"/>
    <cellStyle name="Normal 7 2 6 5" xfId="36259"/>
    <cellStyle name="Normal 7 2 6 6" xfId="44544"/>
    <cellStyle name="Normal 7 2 6 7" xfId="44545"/>
    <cellStyle name="Normal 7 2 7" xfId="36260"/>
    <cellStyle name="Normal 7 2 7 2" xfId="36261"/>
    <cellStyle name="Normal 7 2 8" xfId="36262"/>
    <cellStyle name="Normal 7 2 9" xfId="36263"/>
    <cellStyle name="Normal 7 3" xfId="36264"/>
    <cellStyle name="Normal 7 3 2" xfId="36265"/>
    <cellStyle name="Normal 7 3 2 2" xfId="36266"/>
    <cellStyle name="Normal 7 3 3" xfId="36267"/>
    <cellStyle name="Normal 7 3 4" xfId="36268"/>
    <cellStyle name="Normal 7 3 5" xfId="36269"/>
    <cellStyle name="Normal 7 3 6" xfId="44546"/>
    <cellStyle name="Normal 7 4" xfId="36270"/>
    <cellStyle name="Normal 7 4 10" xfId="44547"/>
    <cellStyle name="Normal 7 4 11" xfId="44548"/>
    <cellStyle name="Normal 7 4 2" xfId="36271"/>
    <cellStyle name="Normal 7 4 2 10" xfId="44549"/>
    <cellStyle name="Normal 7 4 2 2" xfId="36272"/>
    <cellStyle name="Normal 7 4 2 2 2" xfId="36273"/>
    <cellStyle name="Normal 7 4 2 2 2 2" xfId="36274"/>
    <cellStyle name="Normal 7 4 2 2 3" xfId="36275"/>
    <cellStyle name="Normal 7 4 2 2 4" xfId="36276"/>
    <cellStyle name="Normal 7 4 2 2 5" xfId="36277"/>
    <cellStyle name="Normal 7 4 2 2 6" xfId="44550"/>
    <cellStyle name="Normal 7 4 2 2 7" xfId="44551"/>
    <cellStyle name="Normal 7 4 2 3" xfId="36278"/>
    <cellStyle name="Normal 7 4 2 3 2" xfId="36279"/>
    <cellStyle name="Normal 7 4 2 3 2 2" xfId="36280"/>
    <cellStyle name="Normal 7 4 2 3 3" xfId="36281"/>
    <cellStyle name="Normal 7 4 2 3 4" xfId="36282"/>
    <cellStyle name="Normal 7 4 2 3 5" xfId="36283"/>
    <cellStyle name="Normal 7 4 2 3 6" xfId="44552"/>
    <cellStyle name="Normal 7 4 2 3 7" xfId="44553"/>
    <cellStyle name="Normal 7 4 2 4" xfId="36284"/>
    <cellStyle name="Normal 7 4 2 4 2" xfId="36285"/>
    <cellStyle name="Normal 7 4 2 4 2 2" xfId="36286"/>
    <cellStyle name="Normal 7 4 2 4 3" xfId="36287"/>
    <cellStyle name="Normal 7 4 2 4 4" xfId="36288"/>
    <cellStyle name="Normal 7 4 2 4 5" xfId="36289"/>
    <cellStyle name="Normal 7 4 2 4 6" xfId="44554"/>
    <cellStyle name="Normal 7 4 2 4 7" xfId="44555"/>
    <cellStyle name="Normal 7 4 2 5" xfId="36290"/>
    <cellStyle name="Normal 7 4 2 5 2" xfId="36291"/>
    <cellStyle name="Normal 7 4 2 6" xfId="36292"/>
    <cellStyle name="Normal 7 4 2 7" xfId="36293"/>
    <cellStyle name="Normal 7 4 2 8" xfId="36294"/>
    <cellStyle name="Normal 7 4 2 9" xfId="44556"/>
    <cellStyle name="Normal 7 4 3" xfId="36295"/>
    <cellStyle name="Normal 7 4 3 2" xfId="36296"/>
    <cellStyle name="Normal 7 4 3 2 2" xfId="36297"/>
    <cellStyle name="Normal 7 4 3 3" xfId="36298"/>
    <cellStyle name="Normal 7 4 3 4" xfId="36299"/>
    <cellStyle name="Normal 7 4 3 5" xfId="36300"/>
    <cellStyle name="Normal 7 4 3 6" xfId="44557"/>
    <cellStyle name="Normal 7 4 3 7" xfId="44558"/>
    <cellStyle name="Normal 7 4 4" xfId="36301"/>
    <cellStyle name="Normal 7 4 4 2" xfId="36302"/>
    <cellStyle name="Normal 7 4 4 2 2" xfId="36303"/>
    <cellStyle name="Normal 7 4 4 3" xfId="36304"/>
    <cellStyle name="Normal 7 4 4 4" xfId="36305"/>
    <cellStyle name="Normal 7 4 4 5" xfId="36306"/>
    <cellStyle name="Normal 7 4 4 6" xfId="44559"/>
    <cellStyle name="Normal 7 4 4 7" xfId="44560"/>
    <cellStyle name="Normal 7 4 5" xfId="36307"/>
    <cellStyle name="Normal 7 4 5 2" xfId="36308"/>
    <cellStyle name="Normal 7 4 5 2 2" xfId="36309"/>
    <cellStyle name="Normal 7 4 5 3" xfId="36310"/>
    <cellStyle name="Normal 7 4 5 4" xfId="36311"/>
    <cellStyle name="Normal 7 4 5 5" xfId="36312"/>
    <cellStyle name="Normal 7 4 5 6" xfId="44561"/>
    <cellStyle name="Normal 7 4 5 7" xfId="44562"/>
    <cellStyle name="Normal 7 4 6" xfId="36313"/>
    <cellStyle name="Normal 7 4 6 2" xfId="36314"/>
    <cellStyle name="Normal 7 4 7" xfId="36315"/>
    <cellStyle name="Normal 7 4 8" xfId="36316"/>
    <cellStyle name="Normal 7 4 9" xfId="36317"/>
    <cellStyle name="Normal 7 5" xfId="36318"/>
    <cellStyle name="Normal 7 5 10" xfId="44563"/>
    <cellStyle name="Normal 7 5 11" xfId="44564"/>
    <cellStyle name="Normal 7 5 2" xfId="36319"/>
    <cellStyle name="Normal 7 5 2 10" xfId="44565"/>
    <cellStyle name="Normal 7 5 2 2" xfId="36320"/>
    <cellStyle name="Normal 7 5 2 2 2" xfId="36321"/>
    <cellStyle name="Normal 7 5 2 2 2 2" xfId="36322"/>
    <cellStyle name="Normal 7 5 2 2 3" xfId="36323"/>
    <cellStyle name="Normal 7 5 2 2 4" xfId="36324"/>
    <cellStyle name="Normal 7 5 2 2 5" xfId="36325"/>
    <cellStyle name="Normal 7 5 2 2 6" xfId="44566"/>
    <cellStyle name="Normal 7 5 2 2 7" xfId="44567"/>
    <cellStyle name="Normal 7 5 2 3" xfId="36326"/>
    <cellStyle name="Normal 7 5 2 3 2" xfId="36327"/>
    <cellStyle name="Normal 7 5 2 3 2 2" xfId="36328"/>
    <cellStyle name="Normal 7 5 2 3 3" xfId="36329"/>
    <cellStyle name="Normal 7 5 2 3 4" xfId="36330"/>
    <cellStyle name="Normal 7 5 2 3 5" xfId="36331"/>
    <cellStyle name="Normal 7 5 2 3 6" xfId="44568"/>
    <cellStyle name="Normal 7 5 2 3 7" xfId="44569"/>
    <cellStyle name="Normal 7 5 2 4" xfId="36332"/>
    <cellStyle name="Normal 7 5 2 4 2" xfId="36333"/>
    <cellStyle name="Normal 7 5 2 4 2 2" xfId="36334"/>
    <cellStyle name="Normal 7 5 2 4 3" xfId="36335"/>
    <cellStyle name="Normal 7 5 2 4 4" xfId="36336"/>
    <cellStyle name="Normal 7 5 2 4 5" xfId="36337"/>
    <cellStyle name="Normal 7 5 2 4 6" xfId="44570"/>
    <cellStyle name="Normal 7 5 2 4 7" xfId="44571"/>
    <cellStyle name="Normal 7 5 2 5" xfId="36338"/>
    <cellStyle name="Normal 7 5 2 5 2" xfId="36339"/>
    <cellStyle name="Normal 7 5 2 6" xfId="36340"/>
    <cellStyle name="Normal 7 5 2 7" xfId="36341"/>
    <cellStyle name="Normal 7 5 2 8" xfId="36342"/>
    <cellStyle name="Normal 7 5 2 9" xfId="44572"/>
    <cellStyle name="Normal 7 5 3" xfId="36343"/>
    <cellStyle name="Normal 7 5 3 2" xfId="36344"/>
    <cellStyle name="Normal 7 5 3 2 2" xfId="36345"/>
    <cellStyle name="Normal 7 5 3 3" xfId="36346"/>
    <cellStyle name="Normal 7 5 3 4" xfId="36347"/>
    <cellStyle name="Normal 7 5 3 5" xfId="36348"/>
    <cellStyle name="Normal 7 5 3 6" xfId="44573"/>
    <cellStyle name="Normal 7 5 3 7" xfId="44574"/>
    <cellStyle name="Normal 7 5 4" xfId="36349"/>
    <cellStyle name="Normal 7 5 4 2" xfId="36350"/>
    <cellStyle name="Normal 7 5 4 2 2" xfId="36351"/>
    <cellStyle name="Normal 7 5 4 3" xfId="36352"/>
    <cellStyle name="Normal 7 5 4 4" xfId="36353"/>
    <cellStyle name="Normal 7 5 4 5" xfId="36354"/>
    <cellStyle name="Normal 7 5 4 6" xfId="44575"/>
    <cellStyle name="Normal 7 5 4 7" xfId="44576"/>
    <cellStyle name="Normal 7 5 5" xfId="36355"/>
    <cellStyle name="Normal 7 5 5 2" xfId="36356"/>
    <cellStyle name="Normal 7 5 5 2 2" xfId="36357"/>
    <cellStyle name="Normal 7 5 5 3" xfId="36358"/>
    <cellStyle name="Normal 7 5 5 4" xfId="36359"/>
    <cellStyle name="Normal 7 5 5 5" xfId="36360"/>
    <cellStyle name="Normal 7 5 5 6" xfId="44577"/>
    <cellStyle name="Normal 7 5 5 7" xfId="44578"/>
    <cellStyle name="Normal 7 5 6" xfId="36361"/>
    <cellStyle name="Normal 7 5 6 2" xfId="36362"/>
    <cellStyle name="Normal 7 5 7" xfId="36363"/>
    <cellStyle name="Normal 7 5 8" xfId="36364"/>
    <cellStyle name="Normal 7 5 9" xfId="36365"/>
    <cellStyle name="Normal 7 6" xfId="36366"/>
    <cellStyle name="Normal 7 6 2" xfId="36367"/>
    <cellStyle name="Normal 7 6 2 2" xfId="36368"/>
    <cellStyle name="Normal 7 6 3" xfId="36369"/>
    <cellStyle name="Normal 7 6 4" xfId="36370"/>
    <cellStyle name="Normal 7 6 5" xfId="36371"/>
    <cellStyle name="Normal 7 6 6" xfId="44579"/>
    <cellStyle name="Normal 7 6 7" xfId="44580"/>
    <cellStyle name="Normal 7 7" xfId="36372"/>
    <cellStyle name="Normal 7 7 2" xfId="36373"/>
    <cellStyle name="Normal 7 7 2 2" xfId="36374"/>
    <cellStyle name="Normal 7 7 3" xfId="36375"/>
    <cellStyle name="Normal 7 7 4" xfId="36376"/>
    <cellStyle name="Normal 7 7 5" xfId="36377"/>
    <cellStyle name="Normal 7 7 6" xfId="44581"/>
    <cellStyle name="Normal 7 7 7" xfId="44582"/>
    <cellStyle name="Normal 7 8" xfId="36378"/>
    <cellStyle name="Normal 7 8 2" xfId="36379"/>
    <cellStyle name="Normal 7 8 2 2" xfId="36380"/>
    <cellStyle name="Normal 7 8 3" xfId="36381"/>
    <cellStyle name="Normal 7 8 4" xfId="36382"/>
    <cellStyle name="Normal 7 8 5" xfId="36383"/>
    <cellStyle name="Normal 7 8 6" xfId="44583"/>
    <cellStyle name="Normal 7 8 7" xfId="44584"/>
    <cellStyle name="Normal 7 9" xfId="36384"/>
    <cellStyle name="Normal 7 9 2" xfId="36385"/>
    <cellStyle name="Normal 70" xfId="44585"/>
    <cellStyle name="Normal 71" xfId="44586"/>
    <cellStyle name="Normal 72" xfId="44587"/>
    <cellStyle name="Normal 73" xfId="44588"/>
    <cellStyle name="Normal 74" xfId="44589"/>
    <cellStyle name="Normal 75" xfId="44590"/>
    <cellStyle name="Normal 76" xfId="44591"/>
    <cellStyle name="Normal 77" xfId="44592"/>
    <cellStyle name="Normal 78" xfId="44593"/>
    <cellStyle name="Normal 79" xfId="44594"/>
    <cellStyle name="Normal 8" xfId="36386"/>
    <cellStyle name="Normal 8 2" xfId="36387"/>
    <cellStyle name="Normal 8 2 2" xfId="36388"/>
    <cellStyle name="Normal 8 3" xfId="36389"/>
    <cellStyle name="Normal 8 4" xfId="36390"/>
    <cellStyle name="Normal 8 5" xfId="36391"/>
    <cellStyle name="Normal 80" xfId="44595"/>
    <cellStyle name="Normal 81" xfId="44596"/>
    <cellStyle name="Normal 82" xfId="44597"/>
    <cellStyle name="Normal 83" xfId="44598"/>
    <cellStyle name="Normal 84" xfId="44599"/>
    <cellStyle name="Normal 85" xfId="44600"/>
    <cellStyle name="Normal 86" xfId="44601"/>
    <cellStyle name="Normal 87" xfId="44602"/>
    <cellStyle name="Normal 88" xfId="44603"/>
    <cellStyle name="Normal 89" xfId="44604"/>
    <cellStyle name="Normal 9" xfId="36392"/>
    <cellStyle name="Normal 9 10" xfId="15"/>
    <cellStyle name="Normal 9 2" xfId="36393"/>
    <cellStyle name="Normal 9 2 2" xfId="36394"/>
    <cellStyle name="Normal 9 2 2 2" xfId="36395"/>
    <cellStyle name="Normal 9 2 3" xfId="36396"/>
    <cellStyle name="Normal 9 2 4" xfId="36397"/>
    <cellStyle name="Normal 9 2 5" xfId="36398"/>
    <cellStyle name="Normal 9 2 6" xfId="44605"/>
    <cellStyle name="Normal 9 2 7" xfId="44606"/>
    <cellStyle name="Normal 9 3" xfId="36399"/>
    <cellStyle name="Normal 9 3 2" xfId="36400"/>
    <cellStyle name="Normal 9 3 2 2" xfId="36401"/>
    <cellStyle name="Normal 9 3 3" xfId="36402"/>
    <cellStyle name="Normal 9 3 4" xfId="36403"/>
    <cellStyle name="Normal 9 3 5" xfId="36404"/>
    <cellStyle name="Normal 9 3 6" xfId="44607"/>
    <cellStyle name="Normal 9 3 7" xfId="44608"/>
    <cellStyle name="Normal 9 4" xfId="36405"/>
    <cellStyle name="Normal 9 4 2" xfId="36406"/>
    <cellStyle name="Normal 9 4 2 2" xfId="36407"/>
    <cellStyle name="Normal 9 4 3" xfId="36408"/>
    <cellStyle name="Normal 9 4 4" xfId="36409"/>
    <cellStyle name="Normal 9 4 5" xfId="36410"/>
    <cellStyle name="Normal 9 4 6" xfId="44609"/>
    <cellStyle name="Normal 9 4 7" xfId="44610"/>
    <cellStyle name="Normal 9 5" xfId="36411"/>
    <cellStyle name="Normal 9 5 2" xfId="36412"/>
    <cellStyle name="Normal 9 6" xfId="36413"/>
    <cellStyle name="Normal 9 7" xfId="36414"/>
    <cellStyle name="Normal 9 8" xfId="36415"/>
    <cellStyle name="Normal 9 9" xfId="36416"/>
    <cellStyle name="Normal 90" xfId="44611"/>
    <cellStyle name="Normal 91" xfId="44612"/>
    <cellStyle name="Normal 92" xfId="44613"/>
    <cellStyle name="Normal 93" xfId="44614"/>
    <cellStyle name="Normal 94" xfId="44615"/>
    <cellStyle name="Normal 95" xfId="44616"/>
    <cellStyle name="Normal 96" xfId="44617"/>
    <cellStyle name="Normal 97" xfId="44618"/>
    <cellStyle name="Normal 98" xfId="44619"/>
    <cellStyle name="Normal 99" xfId="44620"/>
    <cellStyle name="Normal_458715-1" xfId="45206"/>
    <cellStyle name="Normal_515278-1" xfId="38178"/>
    <cellStyle name="Normal_515278-1 2" xfId="38180"/>
    <cellStyle name="Normal_577390-1" xfId="13"/>
    <cellStyle name="Normal_616310-1" xfId="5"/>
    <cellStyle name="Normal_632622-1" xfId="38188"/>
    <cellStyle name="Normal_713980-1" xfId="45211"/>
    <cellStyle name="Normal_CAPITAL_577390-1" xfId="45214"/>
    <cellStyle name="Normal_CE _ 2007.08 Targets" xfId="38181"/>
    <cellStyle name="Normal_CE _ 2007.08 Targets 3" xfId="38182"/>
    <cellStyle name="Normal_CEO - COMPONENT 3" xfId="38175"/>
    <cellStyle name="Normal_CEO _ 2007.08 Targets" xfId="38177"/>
    <cellStyle name="Normal_CFO - COMPONENT 3" xfId="38183"/>
    <cellStyle name="Normal_DCFM - COMPONENT 3" xfId="38184"/>
    <cellStyle name="Normal_DCSH - COMPONENT 3" xfId="38185"/>
    <cellStyle name="Normal_DPSR - COMPONENT 3" xfId="38186"/>
    <cellStyle name="Normal_DRAFT 2009.2010 final" xfId="45207"/>
    <cellStyle name="Normal_DRAFT 2009.2010 final 2" xfId="45209"/>
    <cellStyle name="Normal_DRAFT 2010.2011 " xfId="14"/>
    <cellStyle name="Normal_Sheet1 2" xfId="11"/>
    <cellStyle name="Normal_Sheet1_577390-1" xfId="6"/>
    <cellStyle name="Normal_Sheet1_DRAFT 2009.2010 final" xfId="45208"/>
    <cellStyle name="Normal_Sheet1_DRAFT 2010.2011 " xfId="3"/>
    <cellStyle name="Normal_Sheet2_577390-1" xfId="19"/>
    <cellStyle name="Normal_Sheet3" xfId="45216"/>
    <cellStyle name="Note 10" xfId="44621"/>
    <cellStyle name="Note 100" xfId="44622"/>
    <cellStyle name="Note 101" xfId="44623"/>
    <cellStyle name="Note 102" xfId="44624"/>
    <cellStyle name="Note 103" xfId="44625"/>
    <cellStyle name="Note 104" xfId="44626"/>
    <cellStyle name="Note 105" xfId="44627"/>
    <cellStyle name="Note 106" xfId="44628"/>
    <cellStyle name="Note 107" xfId="44629"/>
    <cellStyle name="Note 108" xfId="44630"/>
    <cellStyle name="Note 109" xfId="44631"/>
    <cellStyle name="Note 11" xfId="44632"/>
    <cellStyle name="Note 110" xfId="44633"/>
    <cellStyle name="Note 111" xfId="44634"/>
    <cellStyle name="Note 112" xfId="44635"/>
    <cellStyle name="Note 113" xfId="44636"/>
    <cellStyle name="Note 114" xfId="44637"/>
    <cellStyle name="Note 115" xfId="44638"/>
    <cellStyle name="Note 116" xfId="44639"/>
    <cellStyle name="Note 117" xfId="44640"/>
    <cellStyle name="Note 118" xfId="44641"/>
    <cellStyle name="Note 119" xfId="44642"/>
    <cellStyle name="Note 12" xfId="44643"/>
    <cellStyle name="Note 120" xfId="44644"/>
    <cellStyle name="Note 121" xfId="44645"/>
    <cellStyle name="Note 122" xfId="44646"/>
    <cellStyle name="Note 123" xfId="44647"/>
    <cellStyle name="Note 124" xfId="44648"/>
    <cellStyle name="Note 125" xfId="44649"/>
    <cellStyle name="Note 126" xfId="44650"/>
    <cellStyle name="Note 127" xfId="44651"/>
    <cellStyle name="Note 128" xfId="44652"/>
    <cellStyle name="Note 129" xfId="44653"/>
    <cellStyle name="Note 13" xfId="44654"/>
    <cellStyle name="Note 130" xfId="44655"/>
    <cellStyle name="Note 131" xfId="44656"/>
    <cellStyle name="Note 132" xfId="44657"/>
    <cellStyle name="Note 133" xfId="44658"/>
    <cellStyle name="Note 134" xfId="44659"/>
    <cellStyle name="Note 135" xfId="44660"/>
    <cellStyle name="Note 136" xfId="44661"/>
    <cellStyle name="Note 137" xfId="44662"/>
    <cellStyle name="Note 138" xfId="44663"/>
    <cellStyle name="Note 139" xfId="44664"/>
    <cellStyle name="Note 14" xfId="44665"/>
    <cellStyle name="Note 140" xfId="44666"/>
    <cellStyle name="Note 141" xfId="44667"/>
    <cellStyle name="Note 142" xfId="44668"/>
    <cellStyle name="Note 143" xfId="44669"/>
    <cellStyle name="Note 144" xfId="44670"/>
    <cellStyle name="Note 145" xfId="44671"/>
    <cellStyle name="Note 146" xfId="44672"/>
    <cellStyle name="Note 147" xfId="44673"/>
    <cellStyle name="Note 148" xfId="44674"/>
    <cellStyle name="Note 149" xfId="44675"/>
    <cellStyle name="Note 15" xfId="44676"/>
    <cellStyle name="Note 150" xfId="44677"/>
    <cellStyle name="Note 151" xfId="44678"/>
    <cellStyle name="Note 152" xfId="44679"/>
    <cellStyle name="Note 153" xfId="44680"/>
    <cellStyle name="Note 154" xfId="44681"/>
    <cellStyle name="Note 155" xfId="44682"/>
    <cellStyle name="Note 156" xfId="44683"/>
    <cellStyle name="Note 157" xfId="44684"/>
    <cellStyle name="Note 158" xfId="44685"/>
    <cellStyle name="Note 159" xfId="44686"/>
    <cellStyle name="Note 16" xfId="44687"/>
    <cellStyle name="Note 160" xfId="44688"/>
    <cellStyle name="Note 161" xfId="44689"/>
    <cellStyle name="Note 162" xfId="44690"/>
    <cellStyle name="Note 163" xfId="44691"/>
    <cellStyle name="Note 164" xfId="44692"/>
    <cellStyle name="Note 165" xfId="44693"/>
    <cellStyle name="Note 166" xfId="44694"/>
    <cellStyle name="Note 167" xfId="44695"/>
    <cellStyle name="Note 168" xfId="44696"/>
    <cellStyle name="Note 169" xfId="44697"/>
    <cellStyle name="Note 17" xfId="44698"/>
    <cellStyle name="Note 170" xfId="44699"/>
    <cellStyle name="Note 171" xfId="44700"/>
    <cellStyle name="Note 172" xfId="44701"/>
    <cellStyle name="Note 173" xfId="44702"/>
    <cellStyle name="Note 174" xfId="44703"/>
    <cellStyle name="Note 175" xfId="44704"/>
    <cellStyle name="Note 176" xfId="44705"/>
    <cellStyle name="Note 177" xfId="44706"/>
    <cellStyle name="Note 178" xfId="44707"/>
    <cellStyle name="Note 179" xfId="44708"/>
    <cellStyle name="Note 18" xfId="44709"/>
    <cellStyle name="Note 180" xfId="44710"/>
    <cellStyle name="Note 181" xfId="44711"/>
    <cellStyle name="Note 182" xfId="44712"/>
    <cellStyle name="Note 183" xfId="44713"/>
    <cellStyle name="Note 184" xfId="44714"/>
    <cellStyle name="Note 185" xfId="44715"/>
    <cellStyle name="Note 186" xfId="44716"/>
    <cellStyle name="Note 187" xfId="44717"/>
    <cellStyle name="Note 188" xfId="44718"/>
    <cellStyle name="Note 189" xfId="44719"/>
    <cellStyle name="Note 19" xfId="44720"/>
    <cellStyle name="Note 190" xfId="44721"/>
    <cellStyle name="Note 191" xfId="44722"/>
    <cellStyle name="Note 192" xfId="44723"/>
    <cellStyle name="Note 193" xfId="44724"/>
    <cellStyle name="Note 194" xfId="44725"/>
    <cellStyle name="Note 195" xfId="44726"/>
    <cellStyle name="Note 196" xfId="44727"/>
    <cellStyle name="Note 197" xfId="44728"/>
    <cellStyle name="Note 198" xfId="44729"/>
    <cellStyle name="Note 199" xfId="44730"/>
    <cellStyle name="Note 2" xfId="36417"/>
    <cellStyle name="Note 2 10" xfId="36418"/>
    <cellStyle name="Note 2 10 2" xfId="36419"/>
    <cellStyle name="Note 2 10 2 2" xfId="36420"/>
    <cellStyle name="Note 2 10 2 2 2" xfId="36421"/>
    <cellStyle name="Note 2 10 2 3" xfId="36422"/>
    <cellStyle name="Note 2 10 2 4" xfId="36423"/>
    <cellStyle name="Note 2 10 2 5" xfId="36424"/>
    <cellStyle name="Note 2 10 2 6" xfId="44731"/>
    <cellStyle name="Note 2 10 3" xfId="36425"/>
    <cellStyle name="Note 2 10 3 2" xfId="36426"/>
    <cellStyle name="Note 2 10 3 3" xfId="36427"/>
    <cellStyle name="Note 2 10 4" xfId="36428"/>
    <cellStyle name="Note 2 10 5" xfId="36429"/>
    <cellStyle name="Note 2 10 6" xfId="36430"/>
    <cellStyle name="Note 2 10 7" xfId="44732"/>
    <cellStyle name="Note 2 11" xfId="36431"/>
    <cellStyle name="Note 2 11 2" xfId="36432"/>
    <cellStyle name="Note 2 11 2 2" xfId="36433"/>
    <cellStyle name="Note 2 11 3" xfId="36434"/>
    <cellStyle name="Note 2 11 4" xfId="36435"/>
    <cellStyle name="Note 2 11 5" xfId="36436"/>
    <cellStyle name="Note 2 11 6" xfId="44733"/>
    <cellStyle name="Note 2 11 7" xfId="44734"/>
    <cellStyle name="Note 2 12" xfId="36437"/>
    <cellStyle name="Note 2 12 2" xfId="36438"/>
    <cellStyle name="Note 2 13" xfId="36439"/>
    <cellStyle name="Note 2 13 2" xfId="36440"/>
    <cellStyle name="Note 2 14" xfId="36441"/>
    <cellStyle name="Note 2 15" xfId="36442"/>
    <cellStyle name="Note 2 16" xfId="44735"/>
    <cellStyle name="Note 2 2" xfId="36443"/>
    <cellStyle name="Note 2 2 10" xfId="36444"/>
    <cellStyle name="Note 2 2 2" xfId="36445"/>
    <cellStyle name="Note 2 2 2 10" xfId="36446"/>
    <cellStyle name="Note 2 2 2 10 2" xfId="36447"/>
    <cellStyle name="Note 2 2 2 11" xfId="36448"/>
    <cellStyle name="Note 2 2 2 12" xfId="36449"/>
    <cellStyle name="Note 2 2 2 2" xfId="36450"/>
    <cellStyle name="Note 2 2 2 2 10" xfId="36451"/>
    <cellStyle name="Note 2 2 2 2 11" xfId="36452"/>
    <cellStyle name="Note 2 2 2 2 12" xfId="36453"/>
    <cellStyle name="Note 2 2 2 2 13" xfId="44736"/>
    <cellStyle name="Note 2 2 2 2 2" xfId="36454"/>
    <cellStyle name="Note 2 2 2 2 2 10" xfId="36455"/>
    <cellStyle name="Note 2 2 2 2 2 11" xfId="44737"/>
    <cellStyle name="Note 2 2 2 2 2 12" xfId="44738"/>
    <cellStyle name="Note 2 2 2 2 2 2" xfId="36456"/>
    <cellStyle name="Note 2 2 2 2 2 2 2" xfId="36457"/>
    <cellStyle name="Note 2 2 2 2 2 2 2 2" xfId="36458"/>
    <cellStyle name="Note 2 2 2 2 2 2 3" xfId="36459"/>
    <cellStyle name="Note 2 2 2 2 2 2 4" xfId="36460"/>
    <cellStyle name="Note 2 2 2 2 2 2 5" xfId="36461"/>
    <cellStyle name="Note 2 2 2 2 2 2 6" xfId="44739"/>
    <cellStyle name="Note 2 2 2 2 2 3" xfId="36462"/>
    <cellStyle name="Note 2 2 2 2 2 3 10" xfId="44740"/>
    <cellStyle name="Note 2 2 2 2 2 3 2" xfId="36463"/>
    <cellStyle name="Note 2 2 2 2 2 3 2 2" xfId="36464"/>
    <cellStyle name="Note 2 2 2 2 2 3 2 2 2" xfId="36465"/>
    <cellStyle name="Note 2 2 2 2 2 3 2 3" xfId="36466"/>
    <cellStyle name="Note 2 2 2 2 2 3 2 4" xfId="36467"/>
    <cellStyle name="Note 2 2 2 2 2 3 2 5" xfId="36468"/>
    <cellStyle name="Note 2 2 2 2 2 3 2 6" xfId="44741"/>
    <cellStyle name="Note 2 2 2 2 2 3 2 7" xfId="44742"/>
    <cellStyle name="Note 2 2 2 2 2 3 3" xfId="36469"/>
    <cellStyle name="Note 2 2 2 2 2 3 3 2" xfId="36470"/>
    <cellStyle name="Note 2 2 2 2 2 3 3 2 2" xfId="36471"/>
    <cellStyle name="Note 2 2 2 2 2 3 3 3" xfId="36472"/>
    <cellStyle name="Note 2 2 2 2 2 3 3 4" xfId="36473"/>
    <cellStyle name="Note 2 2 2 2 2 3 3 5" xfId="36474"/>
    <cellStyle name="Note 2 2 2 2 2 3 3 6" xfId="44743"/>
    <cellStyle name="Note 2 2 2 2 2 3 3 7" xfId="44744"/>
    <cellStyle name="Note 2 2 2 2 2 3 4" xfId="36475"/>
    <cellStyle name="Note 2 2 2 2 2 3 4 2" xfId="36476"/>
    <cellStyle name="Note 2 2 2 2 2 3 4 2 2" xfId="36477"/>
    <cellStyle name="Note 2 2 2 2 2 3 4 3" xfId="36478"/>
    <cellStyle name="Note 2 2 2 2 2 3 4 4" xfId="36479"/>
    <cellStyle name="Note 2 2 2 2 2 3 4 5" xfId="36480"/>
    <cellStyle name="Note 2 2 2 2 2 3 4 6" xfId="44745"/>
    <cellStyle name="Note 2 2 2 2 2 3 4 7" xfId="44746"/>
    <cellStyle name="Note 2 2 2 2 2 3 5" xfId="36481"/>
    <cellStyle name="Note 2 2 2 2 2 3 5 2" xfId="36482"/>
    <cellStyle name="Note 2 2 2 2 2 3 6" xfId="36483"/>
    <cellStyle name="Note 2 2 2 2 2 3 7" xfId="36484"/>
    <cellStyle name="Note 2 2 2 2 2 3 8" xfId="36485"/>
    <cellStyle name="Note 2 2 2 2 2 3 9" xfId="44747"/>
    <cellStyle name="Note 2 2 2 2 2 4" xfId="36486"/>
    <cellStyle name="Note 2 2 2 2 2 4 2" xfId="36487"/>
    <cellStyle name="Note 2 2 2 2 2 4 2 2" xfId="36488"/>
    <cellStyle name="Note 2 2 2 2 2 4 3" xfId="36489"/>
    <cellStyle name="Note 2 2 2 2 2 4 4" xfId="36490"/>
    <cellStyle name="Note 2 2 2 2 2 4 5" xfId="36491"/>
    <cellStyle name="Note 2 2 2 2 2 4 6" xfId="44748"/>
    <cellStyle name="Note 2 2 2 2 2 4 7" xfId="44749"/>
    <cellStyle name="Note 2 2 2 2 2 5" xfId="36492"/>
    <cellStyle name="Note 2 2 2 2 2 5 2" xfId="36493"/>
    <cellStyle name="Note 2 2 2 2 2 5 2 2" xfId="36494"/>
    <cellStyle name="Note 2 2 2 2 2 5 3" xfId="36495"/>
    <cellStyle name="Note 2 2 2 2 2 5 4" xfId="36496"/>
    <cellStyle name="Note 2 2 2 2 2 5 5" xfId="36497"/>
    <cellStyle name="Note 2 2 2 2 2 5 6" xfId="44750"/>
    <cellStyle name="Note 2 2 2 2 2 5 7" xfId="44751"/>
    <cellStyle name="Note 2 2 2 2 2 6" xfId="36498"/>
    <cellStyle name="Note 2 2 2 2 2 6 2" xfId="36499"/>
    <cellStyle name="Note 2 2 2 2 2 6 2 2" xfId="36500"/>
    <cellStyle name="Note 2 2 2 2 2 6 3" xfId="36501"/>
    <cellStyle name="Note 2 2 2 2 2 6 4" xfId="36502"/>
    <cellStyle name="Note 2 2 2 2 2 6 5" xfId="36503"/>
    <cellStyle name="Note 2 2 2 2 2 6 6" xfId="44752"/>
    <cellStyle name="Note 2 2 2 2 2 6 7" xfId="44753"/>
    <cellStyle name="Note 2 2 2 2 2 7" xfId="36504"/>
    <cellStyle name="Note 2 2 2 2 2 7 2" xfId="36505"/>
    <cellStyle name="Note 2 2 2 2 2 8" xfId="36506"/>
    <cellStyle name="Note 2 2 2 2 2 9" xfId="36507"/>
    <cellStyle name="Note 2 2 2 2 3" xfId="36508"/>
    <cellStyle name="Note 2 2 2 2 3 2" xfId="36509"/>
    <cellStyle name="Note 2 2 2 2 3 2 2" xfId="36510"/>
    <cellStyle name="Note 2 2 2 2 3 3" xfId="36511"/>
    <cellStyle name="Note 2 2 2 2 3 4" xfId="36512"/>
    <cellStyle name="Note 2 2 2 2 3 5" xfId="36513"/>
    <cellStyle name="Note 2 2 2 2 3 6" xfId="44754"/>
    <cellStyle name="Note 2 2 2 2 4" xfId="36514"/>
    <cellStyle name="Note 2 2 2 2 4 10" xfId="44755"/>
    <cellStyle name="Note 2 2 2 2 4 2" xfId="36515"/>
    <cellStyle name="Note 2 2 2 2 4 2 2" xfId="36516"/>
    <cellStyle name="Note 2 2 2 2 4 2 2 2" xfId="36517"/>
    <cellStyle name="Note 2 2 2 2 4 2 3" xfId="36518"/>
    <cellStyle name="Note 2 2 2 2 4 2 4" xfId="36519"/>
    <cellStyle name="Note 2 2 2 2 4 2 5" xfId="36520"/>
    <cellStyle name="Note 2 2 2 2 4 2 6" xfId="44756"/>
    <cellStyle name="Note 2 2 2 2 4 2 7" xfId="44757"/>
    <cellStyle name="Note 2 2 2 2 4 3" xfId="36521"/>
    <cellStyle name="Note 2 2 2 2 4 3 2" xfId="36522"/>
    <cellStyle name="Note 2 2 2 2 4 3 2 2" xfId="36523"/>
    <cellStyle name="Note 2 2 2 2 4 3 3" xfId="36524"/>
    <cellStyle name="Note 2 2 2 2 4 3 4" xfId="36525"/>
    <cellStyle name="Note 2 2 2 2 4 3 5" xfId="36526"/>
    <cellStyle name="Note 2 2 2 2 4 3 6" xfId="44758"/>
    <cellStyle name="Note 2 2 2 2 4 3 7" xfId="44759"/>
    <cellStyle name="Note 2 2 2 2 4 4" xfId="36527"/>
    <cellStyle name="Note 2 2 2 2 4 4 2" xfId="36528"/>
    <cellStyle name="Note 2 2 2 2 4 4 2 2" xfId="36529"/>
    <cellStyle name="Note 2 2 2 2 4 4 3" xfId="36530"/>
    <cellStyle name="Note 2 2 2 2 4 4 4" xfId="36531"/>
    <cellStyle name="Note 2 2 2 2 4 4 5" xfId="36532"/>
    <cellStyle name="Note 2 2 2 2 4 4 6" xfId="44760"/>
    <cellStyle name="Note 2 2 2 2 4 4 7" xfId="44761"/>
    <cellStyle name="Note 2 2 2 2 4 5" xfId="36533"/>
    <cellStyle name="Note 2 2 2 2 4 5 2" xfId="36534"/>
    <cellStyle name="Note 2 2 2 2 4 6" xfId="36535"/>
    <cellStyle name="Note 2 2 2 2 4 7" xfId="36536"/>
    <cellStyle name="Note 2 2 2 2 4 8" xfId="36537"/>
    <cellStyle name="Note 2 2 2 2 4 9" xfId="44762"/>
    <cellStyle name="Note 2 2 2 2 5" xfId="36538"/>
    <cellStyle name="Note 2 2 2 2 5 2" xfId="36539"/>
    <cellStyle name="Note 2 2 2 2 5 2 2" xfId="36540"/>
    <cellStyle name="Note 2 2 2 2 5 3" xfId="36541"/>
    <cellStyle name="Note 2 2 2 2 5 4" xfId="36542"/>
    <cellStyle name="Note 2 2 2 2 5 5" xfId="36543"/>
    <cellStyle name="Note 2 2 2 2 5 6" xfId="44763"/>
    <cellStyle name="Note 2 2 2 2 5 7" xfId="44764"/>
    <cellStyle name="Note 2 2 2 2 6" xfId="36544"/>
    <cellStyle name="Note 2 2 2 2 6 2" xfId="36545"/>
    <cellStyle name="Note 2 2 2 2 6 2 2" xfId="36546"/>
    <cellStyle name="Note 2 2 2 2 6 3" xfId="36547"/>
    <cellStyle name="Note 2 2 2 2 6 4" xfId="36548"/>
    <cellStyle name="Note 2 2 2 2 6 5" xfId="36549"/>
    <cellStyle name="Note 2 2 2 2 6 6" xfId="44765"/>
    <cellStyle name="Note 2 2 2 2 6 7" xfId="44766"/>
    <cellStyle name="Note 2 2 2 2 7" xfId="36550"/>
    <cellStyle name="Note 2 2 2 2 7 2" xfId="36551"/>
    <cellStyle name="Note 2 2 2 2 7 2 2" xfId="36552"/>
    <cellStyle name="Note 2 2 2 2 7 3" xfId="36553"/>
    <cellStyle name="Note 2 2 2 2 7 4" xfId="36554"/>
    <cellStyle name="Note 2 2 2 2 7 5" xfId="36555"/>
    <cellStyle name="Note 2 2 2 2 7 6" xfId="44767"/>
    <cellStyle name="Note 2 2 2 2 7 7" xfId="44768"/>
    <cellStyle name="Note 2 2 2 2 8" xfId="36556"/>
    <cellStyle name="Note 2 2 2 2 8 2" xfId="36557"/>
    <cellStyle name="Note 2 2 2 2 9" xfId="36558"/>
    <cellStyle name="Note 2 2 2 3" xfId="36559"/>
    <cellStyle name="Note 2 2 2 3 2" xfId="36560"/>
    <cellStyle name="Note 2 2 2 3 2 2" xfId="36561"/>
    <cellStyle name="Note 2 2 2 3 3" xfId="36562"/>
    <cellStyle name="Note 2 2 2 3 4" xfId="36563"/>
    <cellStyle name="Note 2 2 2 3 5" xfId="36564"/>
    <cellStyle name="Note 2 2 2 3 6" xfId="44769"/>
    <cellStyle name="Note 2 2 2 4" xfId="36565"/>
    <cellStyle name="Note 2 2 2 4 10" xfId="44770"/>
    <cellStyle name="Note 2 2 2 4 2" xfId="36566"/>
    <cellStyle name="Note 2 2 2 4 2 2" xfId="36567"/>
    <cellStyle name="Note 2 2 2 4 2 2 2" xfId="36568"/>
    <cellStyle name="Note 2 2 2 4 2 3" xfId="36569"/>
    <cellStyle name="Note 2 2 2 4 2 4" xfId="36570"/>
    <cellStyle name="Note 2 2 2 4 2 5" xfId="36571"/>
    <cellStyle name="Note 2 2 2 4 2 6" xfId="44771"/>
    <cellStyle name="Note 2 2 2 4 2 7" xfId="44772"/>
    <cellStyle name="Note 2 2 2 4 3" xfId="36572"/>
    <cellStyle name="Note 2 2 2 4 3 2" xfId="36573"/>
    <cellStyle name="Note 2 2 2 4 3 2 2" xfId="36574"/>
    <cellStyle name="Note 2 2 2 4 3 3" xfId="36575"/>
    <cellStyle name="Note 2 2 2 4 3 4" xfId="36576"/>
    <cellStyle name="Note 2 2 2 4 3 5" xfId="36577"/>
    <cellStyle name="Note 2 2 2 4 3 6" xfId="44773"/>
    <cellStyle name="Note 2 2 2 4 3 7" xfId="44774"/>
    <cellStyle name="Note 2 2 2 4 4" xfId="36578"/>
    <cellStyle name="Note 2 2 2 4 4 2" xfId="36579"/>
    <cellStyle name="Note 2 2 2 4 4 2 2" xfId="36580"/>
    <cellStyle name="Note 2 2 2 4 4 3" xfId="36581"/>
    <cellStyle name="Note 2 2 2 4 4 4" xfId="36582"/>
    <cellStyle name="Note 2 2 2 4 4 5" xfId="36583"/>
    <cellStyle name="Note 2 2 2 4 4 6" xfId="44775"/>
    <cellStyle name="Note 2 2 2 4 4 7" xfId="44776"/>
    <cellStyle name="Note 2 2 2 4 5" xfId="36584"/>
    <cellStyle name="Note 2 2 2 4 5 2" xfId="36585"/>
    <cellStyle name="Note 2 2 2 4 6" xfId="36586"/>
    <cellStyle name="Note 2 2 2 4 7" xfId="36587"/>
    <cellStyle name="Note 2 2 2 4 8" xfId="36588"/>
    <cellStyle name="Note 2 2 2 4 9" xfId="44777"/>
    <cellStyle name="Note 2 2 2 5" xfId="36589"/>
    <cellStyle name="Note 2 2 2 5 2" xfId="36590"/>
    <cellStyle name="Note 2 2 2 5 2 2" xfId="36591"/>
    <cellStyle name="Note 2 2 2 5 2 2 2" xfId="36592"/>
    <cellStyle name="Note 2 2 2 5 2 3" xfId="36593"/>
    <cellStyle name="Note 2 2 2 5 2 4" xfId="36594"/>
    <cellStyle name="Note 2 2 2 5 2 5" xfId="36595"/>
    <cellStyle name="Note 2 2 2 5 2 6" xfId="44778"/>
    <cellStyle name="Note 2 2 2 5 2 7" xfId="44779"/>
    <cellStyle name="Note 2 2 2 5 3" xfId="36596"/>
    <cellStyle name="Note 2 2 2 5 3 2" xfId="36597"/>
    <cellStyle name="Note 2 2 2 5 4" xfId="36598"/>
    <cellStyle name="Note 2 2 2 5 5" xfId="36599"/>
    <cellStyle name="Note 2 2 2 5 6" xfId="36600"/>
    <cellStyle name="Note 2 2 2 5 7" xfId="44780"/>
    <cellStyle name="Note 2 2 2 5 8" xfId="44781"/>
    <cellStyle name="Note 2 2 2 6" xfId="36601"/>
    <cellStyle name="Note 2 2 2 6 2" xfId="36602"/>
    <cellStyle name="Note 2 2 2 6 2 2" xfId="36603"/>
    <cellStyle name="Note 2 2 2 6 3" xfId="36604"/>
    <cellStyle name="Note 2 2 2 6 4" xfId="36605"/>
    <cellStyle name="Note 2 2 2 6 5" xfId="36606"/>
    <cellStyle name="Note 2 2 2 6 6" xfId="44782"/>
    <cellStyle name="Note 2 2 2 6 7" xfId="44783"/>
    <cellStyle name="Note 2 2 2 7" xfId="36607"/>
    <cellStyle name="Note 2 2 2 7 2" xfId="36608"/>
    <cellStyle name="Note 2 2 2 7 2 2" xfId="36609"/>
    <cellStyle name="Note 2 2 2 7 3" xfId="36610"/>
    <cellStyle name="Note 2 2 2 7 4" xfId="36611"/>
    <cellStyle name="Note 2 2 2 7 5" xfId="36612"/>
    <cellStyle name="Note 2 2 2 7 6" xfId="44784"/>
    <cellStyle name="Note 2 2 2 8" xfId="36613"/>
    <cellStyle name="Note 2 2 2 8 2" xfId="36614"/>
    <cellStyle name="Note 2 2 2 8 2 2" xfId="36615"/>
    <cellStyle name="Note 2 2 2 8 3" xfId="36616"/>
    <cellStyle name="Note 2 2 2 8 4" xfId="36617"/>
    <cellStyle name="Note 2 2 2 8 5" xfId="36618"/>
    <cellStyle name="Note 2 2 2 8 6" xfId="44785"/>
    <cellStyle name="Note 2 2 2 8 7" xfId="44786"/>
    <cellStyle name="Note 2 2 2 9" xfId="36619"/>
    <cellStyle name="Note 2 2 2 9 2" xfId="36620"/>
    <cellStyle name="Note 2 2 3" xfId="36621"/>
    <cellStyle name="Note 2 2 3 2" xfId="36622"/>
    <cellStyle name="Note 2 2 3 2 2" xfId="36623"/>
    <cellStyle name="Note 2 2 3 3" xfId="36624"/>
    <cellStyle name="Note 2 2 3 4" xfId="36625"/>
    <cellStyle name="Note 2 2 3 5" xfId="36626"/>
    <cellStyle name="Note 2 2 3 6" xfId="36627"/>
    <cellStyle name="Note 2 2 4" xfId="36628"/>
    <cellStyle name="Note 2 2 4 10" xfId="36629"/>
    <cellStyle name="Note 2 2 4 11" xfId="36630"/>
    <cellStyle name="Note 2 2 4 12" xfId="36631"/>
    <cellStyle name="Note 2 2 4 13" xfId="44787"/>
    <cellStyle name="Note 2 2 4 2" xfId="36632"/>
    <cellStyle name="Note 2 2 4 2 10" xfId="36633"/>
    <cellStyle name="Note 2 2 4 2 11" xfId="44788"/>
    <cellStyle name="Note 2 2 4 2 12" xfId="44789"/>
    <cellStyle name="Note 2 2 4 2 2" xfId="36634"/>
    <cellStyle name="Note 2 2 4 2 2 2" xfId="36635"/>
    <cellStyle name="Note 2 2 4 2 2 2 2" xfId="36636"/>
    <cellStyle name="Note 2 2 4 2 2 3" xfId="36637"/>
    <cellStyle name="Note 2 2 4 2 2 4" xfId="36638"/>
    <cellStyle name="Note 2 2 4 2 2 5" xfId="36639"/>
    <cellStyle name="Note 2 2 4 2 2 6" xfId="44790"/>
    <cellStyle name="Note 2 2 4 2 3" xfId="36640"/>
    <cellStyle name="Note 2 2 4 2 3 10" xfId="44791"/>
    <cellStyle name="Note 2 2 4 2 3 2" xfId="36641"/>
    <cellStyle name="Note 2 2 4 2 3 2 2" xfId="36642"/>
    <cellStyle name="Note 2 2 4 2 3 2 2 2" xfId="36643"/>
    <cellStyle name="Note 2 2 4 2 3 2 3" xfId="36644"/>
    <cellStyle name="Note 2 2 4 2 3 2 4" xfId="36645"/>
    <cellStyle name="Note 2 2 4 2 3 2 5" xfId="36646"/>
    <cellStyle name="Note 2 2 4 2 3 2 6" xfId="44792"/>
    <cellStyle name="Note 2 2 4 2 3 2 7" xfId="44793"/>
    <cellStyle name="Note 2 2 4 2 3 3" xfId="36647"/>
    <cellStyle name="Note 2 2 4 2 3 3 2" xfId="36648"/>
    <cellStyle name="Note 2 2 4 2 3 3 2 2" xfId="36649"/>
    <cellStyle name="Note 2 2 4 2 3 3 3" xfId="36650"/>
    <cellStyle name="Note 2 2 4 2 3 3 4" xfId="36651"/>
    <cellStyle name="Note 2 2 4 2 3 3 5" xfId="36652"/>
    <cellStyle name="Note 2 2 4 2 3 3 6" xfId="44794"/>
    <cellStyle name="Note 2 2 4 2 3 3 7" xfId="44795"/>
    <cellStyle name="Note 2 2 4 2 3 4" xfId="36653"/>
    <cellStyle name="Note 2 2 4 2 3 4 2" xfId="36654"/>
    <cellStyle name="Note 2 2 4 2 3 4 2 2" xfId="36655"/>
    <cellStyle name="Note 2 2 4 2 3 4 3" xfId="36656"/>
    <cellStyle name="Note 2 2 4 2 3 4 4" xfId="36657"/>
    <cellStyle name="Note 2 2 4 2 3 4 5" xfId="36658"/>
    <cellStyle name="Note 2 2 4 2 3 4 6" xfId="44796"/>
    <cellStyle name="Note 2 2 4 2 3 4 7" xfId="44797"/>
    <cellStyle name="Note 2 2 4 2 3 5" xfId="36659"/>
    <cellStyle name="Note 2 2 4 2 3 5 2" xfId="36660"/>
    <cellStyle name="Note 2 2 4 2 3 6" xfId="36661"/>
    <cellStyle name="Note 2 2 4 2 3 7" xfId="36662"/>
    <cellStyle name="Note 2 2 4 2 3 8" xfId="36663"/>
    <cellStyle name="Note 2 2 4 2 3 9" xfId="44798"/>
    <cellStyle name="Note 2 2 4 2 4" xfId="36664"/>
    <cellStyle name="Note 2 2 4 2 4 2" xfId="36665"/>
    <cellStyle name="Note 2 2 4 2 4 2 2" xfId="36666"/>
    <cellStyle name="Note 2 2 4 2 4 3" xfId="36667"/>
    <cellStyle name="Note 2 2 4 2 4 4" xfId="36668"/>
    <cellStyle name="Note 2 2 4 2 4 5" xfId="36669"/>
    <cellStyle name="Note 2 2 4 2 4 6" xfId="44799"/>
    <cellStyle name="Note 2 2 4 2 4 7" xfId="44800"/>
    <cellStyle name="Note 2 2 4 2 5" xfId="36670"/>
    <cellStyle name="Note 2 2 4 2 5 2" xfId="36671"/>
    <cellStyle name="Note 2 2 4 2 5 2 2" xfId="36672"/>
    <cellStyle name="Note 2 2 4 2 5 3" xfId="36673"/>
    <cellStyle name="Note 2 2 4 2 5 4" xfId="36674"/>
    <cellStyle name="Note 2 2 4 2 5 5" xfId="36675"/>
    <cellStyle name="Note 2 2 4 2 5 6" xfId="44801"/>
    <cellStyle name="Note 2 2 4 2 5 7" xfId="44802"/>
    <cellStyle name="Note 2 2 4 2 6" xfId="36676"/>
    <cellStyle name="Note 2 2 4 2 6 2" xfId="36677"/>
    <cellStyle name="Note 2 2 4 2 6 2 2" xfId="36678"/>
    <cellStyle name="Note 2 2 4 2 6 3" xfId="36679"/>
    <cellStyle name="Note 2 2 4 2 6 4" xfId="36680"/>
    <cellStyle name="Note 2 2 4 2 6 5" xfId="36681"/>
    <cellStyle name="Note 2 2 4 2 6 6" xfId="44803"/>
    <cellStyle name="Note 2 2 4 2 6 7" xfId="44804"/>
    <cellStyle name="Note 2 2 4 2 7" xfId="36682"/>
    <cellStyle name="Note 2 2 4 2 7 2" xfId="36683"/>
    <cellStyle name="Note 2 2 4 2 8" xfId="36684"/>
    <cellStyle name="Note 2 2 4 2 9" xfId="36685"/>
    <cellStyle name="Note 2 2 4 3" xfId="36686"/>
    <cellStyle name="Note 2 2 4 3 2" xfId="36687"/>
    <cellStyle name="Note 2 2 4 3 2 2" xfId="36688"/>
    <cellStyle name="Note 2 2 4 3 3" xfId="36689"/>
    <cellStyle name="Note 2 2 4 3 4" xfId="36690"/>
    <cellStyle name="Note 2 2 4 3 5" xfId="36691"/>
    <cellStyle name="Note 2 2 4 3 6" xfId="44805"/>
    <cellStyle name="Note 2 2 4 4" xfId="36692"/>
    <cellStyle name="Note 2 2 4 4 10" xfId="44806"/>
    <cellStyle name="Note 2 2 4 4 2" xfId="36693"/>
    <cellStyle name="Note 2 2 4 4 2 2" xfId="36694"/>
    <cellStyle name="Note 2 2 4 4 2 2 2" xfId="36695"/>
    <cellStyle name="Note 2 2 4 4 2 3" xfId="36696"/>
    <cellStyle name="Note 2 2 4 4 2 4" xfId="36697"/>
    <cellStyle name="Note 2 2 4 4 2 5" xfId="36698"/>
    <cellStyle name="Note 2 2 4 4 2 6" xfId="44807"/>
    <cellStyle name="Note 2 2 4 4 2 7" xfId="44808"/>
    <cellStyle name="Note 2 2 4 4 3" xfId="36699"/>
    <cellStyle name="Note 2 2 4 4 3 2" xfId="36700"/>
    <cellStyle name="Note 2 2 4 4 3 2 2" xfId="36701"/>
    <cellStyle name="Note 2 2 4 4 3 3" xfId="36702"/>
    <cellStyle name="Note 2 2 4 4 3 4" xfId="36703"/>
    <cellStyle name="Note 2 2 4 4 3 5" xfId="36704"/>
    <cellStyle name="Note 2 2 4 4 3 6" xfId="44809"/>
    <cellStyle name="Note 2 2 4 4 3 7" xfId="44810"/>
    <cellStyle name="Note 2 2 4 4 4" xfId="36705"/>
    <cellStyle name="Note 2 2 4 4 4 2" xfId="36706"/>
    <cellStyle name="Note 2 2 4 4 4 2 2" xfId="36707"/>
    <cellStyle name="Note 2 2 4 4 4 3" xfId="36708"/>
    <cellStyle name="Note 2 2 4 4 4 4" xfId="36709"/>
    <cellStyle name="Note 2 2 4 4 4 5" xfId="36710"/>
    <cellStyle name="Note 2 2 4 4 4 6" xfId="44811"/>
    <cellStyle name="Note 2 2 4 4 4 7" xfId="44812"/>
    <cellStyle name="Note 2 2 4 4 5" xfId="36711"/>
    <cellStyle name="Note 2 2 4 4 5 2" xfId="36712"/>
    <cellStyle name="Note 2 2 4 4 6" xfId="36713"/>
    <cellStyle name="Note 2 2 4 4 7" xfId="36714"/>
    <cellStyle name="Note 2 2 4 4 8" xfId="36715"/>
    <cellStyle name="Note 2 2 4 4 9" xfId="44813"/>
    <cellStyle name="Note 2 2 4 5" xfId="36716"/>
    <cellStyle name="Note 2 2 4 5 2" xfId="36717"/>
    <cellStyle name="Note 2 2 4 5 2 2" xfId="36718"/>
    <cellStyle name="Note 2 2 4 5 3" xfId="36719"/>
    <cellStyle name="Note 2 2 4 5 4" xfId="36720"/>
    <cellStyle name="Note 2 2 4 5 5" xfId="36721"/>
    <cellStyle name="Note 2 2 4 5 6" xfId="44814"/>
    <cellStyle name="Note 2 2 4 5 7" xfId="44815"/>
    <cellStyle name="Note 2 2 4 6" xfId="36722"/>
    <cellStyle name="Note 2 2 4 6 2" xfId="36723"/>
    <cellStyle name="Note 2 2 4 6 2 2" xfId="36724"/>
    <cellStyle name="Note 2 2 4 6 3" xfId="36725"/>
    <cellStyle name="Note 2 2 4 6 4" xfId="36726"/>
    <cellStyle name="Note 2 2 4 6 5" xfId="36727"/>
    <cellStyle name="Note 2 2 4 6 6" xfId="44816"/>
    <cellStyle name="Note 2 2 4 6 7" xfId="44817"/>
    <cellStyle name="Note 2 2 4 7" xfId="36728"/>
    <cellStyle name="Note 2 2 4 7 2" xfId="36729"/>
    <cellStyle name="Note 2 2 4 7 2 2" xfId="36730"/>
    <cellStyle name="Note 2 2 4 7 3" xfId="36731"/>
    <cellStyle name="Note 2 2 4 7 4" xfId="36732"/>
    <cellStyle name="Note 2 2 4 7 5" xfId="36733"/>
    <cellStyle name="Note 2 2 4 7 6" xfId="44818"/>
    <cellStyle name="Note 2 2 4 7 7" xfId="44819"/>
    <cellStyle name="Note 2 2 4 8" xfId="36734"/>
    <cellStyle name="Note 2 2 4 8 2" xfId="36735"/>
    <cellStyle name="Note 2 2 4 9" xfId="36736"/>
    <cellStyle name="Note 2 2 5" xfId="36737"/>
    <cellStyle name="Note 2 2 5 2" xfId="36738"/>
    <cellStyle name="Note 2 2 5 2 2" xfId="36739"/>
    <cellStyle name="Note 2 2 5 3" xfId="36740"/>
    <cellStyle name="Note 2 2 5 4" xfId="36741"/>
    <cellStyle name="Note 2 2 5 5" xfId="36742"/>
    <cellStyle name="Note 2 2 5 6" xfId="44820"/>
    <cellStyle name="Note 2 2 6" xfId="36743"/>
    <cellStyle name="Note 2 2 6 2" xfId="36744"/>
    <cellStyle name="Note 2 2 6 2 2" xfId="36745"/>
    <cellStyle name="Note 2 2 6 3" xfId="36746"/>
    <cellStyle name="Note 2 2 6 4" xfId="36747"/>
    <cellStyle name="Note 2 2 6 5" xfId="36748"/>
    <cellStyle name="Note 2 2 6 6" xfId="44821"/>
    <cellStyle name="Note 2 2 7" xfId="36749"/>
    <cellStyle name="Note 2 2 7 2" xfId="36750"/>
    <cellStyle name="Note 2 2 8" xfId="36751"/>
    <cellStyle name="Note 2 2 8 2" xfId="36752"/>
    <cellStyle name="Note 2 2 9" xfId="36753"/>
    <cellStyle name="Note 2 3" xfId="36754"/>
    <cellStyle name="Note 2 3 2" xfId="36755"/>
    <cellStyle name="Note 2 3 2 2" xfId="36756"/>
    <cellStyle name="Note 2 3 2 2 2" xfId="36757"/>
    <cellStyle name="Note 2 3 2 3" xfId="36758"/>
    <cellStyle name="Note 2 3 2 3 2" xfId="36759"/>
    <cellStyle name="Note 2 3 2 4" xfId="36760"/>
    <cellStyle name="Note 2 3 2 5" xfId="36761"/>
    <cellStyle name="Note 2 3 2 6" xfId="36762"/>
    <cellStyle name="Note 2 3 2 7" xfId="44822"/>
    <cellStyle name="Note 2 3 3" xfId="36763"/>
    <cellStyle name="Note 2 3 3 2" xfId="36764"/>
    <cellStyle name="Note 2 3 3 2 2" xfId="36765"/>
    <cellStyle name="Note 2 3 3 3" xfId="36766"/>
    <cellStyle name="Note 2 3 3 4" xfId="36767"/>
    <cellStyle name="Note 2 3 3 5" xfId="36768"/>
    <cellStyle name="Note 2 3 3 6" xfId="36769"/>
    <cellStyle name="Note 2 3 4" xfId="36770"/>
    <cellStyle name="Note 2 3 4 2" xfId="36771"/>
    <cellStyle name="Note 2 3 5" xfId="36772"/>
    <cellStyle name="Note 2 3 5 2" xfId="36773"/>
    <cellStyle name="Note 2 3 6" xfId="36774"/>
    <cellStyle name="Note 2 3 7" xfId="36775"/>
    <cellStyle name="Note 2 3 8" xfId="36776"/>
    <cellStyle name="Note 2 4" xfId="36777"/>
    <cellStyle name="Note 2 4 10" xfId="36778"/>
    <cellStyle name="Note 2 4 10 2" xfId="36779"/>
    <cellStyle name="Note 2 4 10 2 2" xfId="36780"/>
    <cellStyle name="Note 2 4 10 3" xfId="36781"/>
    <cellStyle name="Note 2 4 10 4" xfId="36782"/>
    <cellStyle name="Note 2 4 10 5" xfId="36783"/>
    <cellStyle name="Note 2 4 10 6" xfId="44823"/>
    <cellStyle name="Note 2 4 10 7" xfId="44824"/>
    <cellStyle name="Note 2 4 11" xfId="36784"/>
    <cellStyle name="Note 2 4 11 2" xfId="36785"/>
    <cellStyle name="Note 2 4 11 2 2" xfId="36786"/>
    <cellStyle name="Note 2 4 11 3" xfId="36787"/>
    <cellStyle name="Note 2 4 11 4" xfId="36788"/>
    <cellStyle name="Note 2 4 11 5" xfId="36789"/>
    <cellStyle name="Note 2 4 11 6" xfId="44825"/>
    <cellStyle name="Note 2 4 11 7" xfId="44826"/>
    <cellStyle name="Note 2 4 12" xfId="36790"/>
    <cellStyle name="Note 2 4 12 2" xfId="36791"/>
    <cellStyle name="Note 2 4 13" xfId="36792"/>
    <cellStyle name="Note 2 4 14" xfId="36793"/>
    <cellStyle name="Note 2 4 15" xfId="36794"/>
    <cellStyle name="Note 2 4 16" xfId="36795"/>
    <cellStyle name="Note 2 4 17" xfId="44827"/>
    <cellStyle name="Note 2 4 2" xfId="36796"/>
    <cellStyle name="Note 2 4 2 10" xfId="36797"/>
    <cellStyle name="Note 2 4 2 10 2" xfId="36798"/>
    <cellStyle name="Note 2 4 2 10 2 2" xfId="36799"/>
    <cellStyle name="Note 2 4 2 10 3" xfId="36800"/>
    <cellStyle name="Note 2 4 2 10 4" xfId="36801"/>
    <cellStyle name="Note 2 4 2 10 5" xfId="36802"/>
    <cellStyle name="Note 2 4 2 10 6" xfId="44828"/>
    <cellStyle name="Note 2 4 2 10 7" xfId="44829"/>
    <cellStyle name="Note 2 4 2 11" xfId="36803"/>
    <cellStyle name="Note 2 4 2 11 2" xfId="36804"/>
    <cellStyle name="Note 2 4 2 12" xfId="36805"/>
    <cellStyle name="Note 2 4 2 13" xfId="36806"/>
    <cellStyle name="Note 2 4 2 14" xfId="36807"/>
    <cellStyle name="Note 2 4 2 15" xfId="36808"/>
    <cellStyle name="Note 2 4 2 16" xfId="44830"/>
    <cellStyle name="Note 2 4 2 2" xfId="36809"/>
    <cellStyle name="Note 2 4 2 2 10" xfId="36810"/>
    <cellStyle name="Note 2 4 2 2 11" xfId="36811"/>
    <cellStyle name="Note 2 4 2 2 12" xfId="44831"/>
    <cellStyle name="Note 2 4 2 2 13" xfId="44832"/>
    <cellStyle name="Note 2 4 2 2 2" xfId="36812"/>
    <cellStyle name="Note 2 4 2 2 2 10" xfId="44833"/>
    <cellStyle name="Note 2 4 2 2 2 2" xfId="36813"/>
    <cellStyle name="Note 2 4 2 2 2 2 2" xfId="36814"/>
    <cellStyle name="Note 2 4 2 2 2 2 2 2" xfId="36815"/>
    <cellStyle name="Note 2 4 2 2 2 2 2 2 2" xfId="36816"/>
    <cellStyle name="Note 2 4 2 2 2 2 2 3" xfId="36817"/>
    <cellStyle name="Note 2 4 2 2 2 2 2 4" xfId="36818"/>
    <cellStyle name="Note 2 4 2 2 2 2 2 5" xfId="36819"/>
    <cellStyle name="Note 2 4 2 2 2 2 2 6" xfId="44834"/>
    <cellStyle name="Note 2 4 2 2 2 2 2 7" xfId="44835"/>
    <cellStyle name="Note 2 4 2 2 2 2 3" xfId="36820"/>
    <cellStyle name="Note 2 4 2 2 2 2 3 2" xfId="36821"/>
    <cellStyle name="Note 2 4 2 2 2 2 4" xfId="36822"/>
    <cellStyle name="Note 2 4 2 2 2 2 5" xfId="36823"/>
    <cellStyle name="Note 2 4 2 2 2 2 6" xfId="36824"/>
    <cellStyle name="Note 2 4 2 2 2 2 7" xfId="44836"/>
    <cellStyle name="Note 2 4 2 2 2 2 8" xfId="44837"/>
    <cellStyle name="Note 2 4 2 2 2 3" xfId="36825"/>
    <cellStyle name="Note 2 4 2 2 2 3 2" xfId="36826"/>
    <cellStyle name="Note 2 4 2 2 2 3 2 2" xfId="36827"/>
    <cellStyle name="Note 2 4 2 2 2 3 3" xfId="36828"/>
    <cellStyle name="Note 2 4 2 2 2 3 4" xfId="36829"/>
    <cellStyle name="Note 2 4 2 2 2 3 5" xfId="36830"/>
    <cellStyle name="Note 2 4 2 2 2 3 6" xfId="44838"/>
    <cellStyle name="Note 2 4 2 2 2 4" xfId="36831"/>
    <cellStyle name="Note 2 4 2 2 2 4 2" xfId="36832"/>
    <cellStyle name="Note 2 4 2 2 2 4 2 2" xfId="36833"/>
    <cellStyle name="Note 2 4 2 2 2 4 3" xfId="36834"/>
    <cellStyle name="Note 2 4 2 2 2 4 4" xfId="36835"/>
    <cellStyle name="Note 2 4 2 2 2 4 5" xfId="36836"/>
    <cellStyle name="Note 2 4 2 2 2 4 6" xfId="44839"/>
    <cellStyle name="Note 2 4 2 2 2 4 7" xfId="44840"/>
    <cellStyle name="Note 2 4 2 2 2 5" xfId="36837"/>
    <cellStyle name="Note 2 4 2 2 2 5 2" xfId="36838"/>
    <cellStyle name="Note 2 4 2 2 2 6" xfId="36839"/>
    <cellStyle name="Note 2 4 2 2 2 7" xfId="36840"/>
    <cellStyle name="Note 2 4 2 2 2 8" xfId="36841"/>
    <cellStyle name="Note 2 4 2 2 2 9" xfId="44841"/>
    <cellStyle name="Note 2 4 2 2 3" xfId="36842"/>
    <cellStyle name="Note 2 4 2 2 3 10" xfId="44842"/>
    <cellStyle name="Note 2 4 2 2 3 11" xfId="44843"/>
    <cellStyle name="Note 2 4 2 2 3 2" xfId="36843"/>
    <cellStyle name="Note 2 4 2 2 3 2 2" xfId="36844"/>
    <cellStyle name="Note 2 4 2 2 3 2 2 2" xfId="36845"/>
    <cellStyle name="Note 2 4 2 2 3 2 2 2 2" xfId="36846"/>
    <cellStyle name="Note 2 4 2 2 3 2 2 3" xfId="36847"/>
    <cellStyle name="Note 2 4 2 2 3 2 2 4" xfId="36848"/>
    <cellStyle name="Note 2 4 2 2 3 2 2 5" xfId="36849"/>
    <cellStyle name="Note 2 4 2 2 3 2 2 6" xfId="44844"/>
    <cellStyle name="Note 2 4 2 2 3 2 2 7" xfId="44845"/>
    <cellStyle name="Note 2 4 2 2 3 2 3" xfId="36850"/>
    <cellStyle name="Note 2 4 2 2 3 2 3 2" xfId="36851"/>
    <cellStyle name="Note 2 4 2 2 3 2 4" xfId="36852"/>
    <cellStyle name="Note 2 4 2 2 3 2 5" xfId="36853"/>
    <cellStyle name="Note 2 4 2 2 3 2 6" xfId="36854"/>
    <cellStyle name="Note 2 4 2 2 3 2 7" xfId="44846"/>
    <cellStyle name="Note 2 4 2 2 3 2 8" xfId="44847"/>
    <cellStyle name="Note 2 4 2 2 3 3" xfId="36855"/>
    <cellStyle name="Note 2 4 2 2 3 3 2" xfId="36856"/>
    <cellStyle name="Note 2 4 2 2 3 3 2 2" xfId="36857"/>
    <cellStyle name="Note 2 4 2 2 3 3 3" xfId="36858"/>
    <cellStyle name="Note 2 4 2 2 3 3 4" xfId="36859"/>
    <cellStyle name="Note 2 4 2 2 3 3 5" xfId="36860"/>
    <cellStyle name="Note 2 4 2 2 3 3 6" xfId="44848"/>
    <cellStyle name="Note 2 4 2 2 3 3 7" xfId="44849"/>
    <cellStyle name="Note 2 4 2 2 3 4" xfId="36861"/>
    <cellStyle name="Note 2 4 2 2 3 4 2" xfId="36862"/>
    <cellStyle name="Note 2 4 2 2 3 4 2 2" xfId="36863"/>
    <cellStyle name="Note 2 4 2 2 3 4 3" xfId="36864"/>
    <cellStyle name="Note 2 4 2 2 3 4 4" xfId="36865"/>
    <cellStyle name="Note 2 4 2 2 3 4 5" xfId="36866"/>
    <cellStyle name="Note 2 4 2 2 3 4 6" xfId="44850"/>
    <cellStyle name="Note 2 4 2 2 3 4 7" xfId="44851"/>
    <cellStyle name="Note 2 4 2 2 3 5" xfId="36867"/>
    <cellStyle name="Note 2 4 2 2 3 5 2" xfId="36868"/>
    <cellStyle name="Note 2 4 2 2 3 5 2 2" xfId="36869"/>
    <cellStyle name="Note 2 4 2 2 3 5 3" xfId="36870"/>
    <cellStyle name="Note 2 4 2 2 3 5 4" xfId="36871"/>
    <cellStyle name="Note 2 4 2 2 3 5 5" xfId="36872"/>
    <cellStyle name="Note 2 4 2 2 3 5 6" xfId="44852"/>
    <cellStyle name="Note 2 4 2 2 3 5 7" xfId="44853"/>
    <cellStyle name="Note 2 4 2 2 3 6" xfId="36873"/>
    <cellStyle name="Note 2 4 2 2 3 6 2" xfId="36874"/>
    <cellStyle name="Note 2 4 2 2 3 7" xfId="36875"/>
    <cellStyle name="Note 2 4 2 2 3 8" xfId="36876"/>
    <cellStyle name="Note 2 4 2 2 3 9" xfId="36877"/>
    <cellStyle name="Note 2 4 2 2 4" xfId="36878"/>
    <cellStyle name="Note 2 4 2 2 4 2" xfId="36879"/>
    <cellStyle name="Note 2 4 2 2 4 2 2" xfId="36880"/>
    <cellStyle name="Note 2 4 2 2 4 2 2 2" xfId="36881"/>
    <cellStyle name="Note 2 4 2 2 4 2 3" xfId="36882"/>
    <cellStyle name="Note 2 4 2 2 4 2 4" xfId="36883"/>
    <cellStyle name="Note 2 4 2 2 4 2 5" xfId="36884"/>
    <cellStyle name="Note 2 4 2 2 4 2 6" xfId="44854"/>
    <cellStyle name="Note 2 4 2 2 4 2 7" xfId="44855"/>
    <cellStyle name="Note 2 4 2 2 4 3" xfId="36885"/>
    <cellStyle name="Note 2 4 2 2 4 3 2" xfId="36886"/>
    <cellStyle name="Note 2 4 2 2 4 4" xfId="36887"/>
    <cellStyle name="Note 2 4 2 2 4 5" xfId="36888"/>
    <cellStyle name="Note 2 4 2 2 4 6" xfId="36889"/>
    <cellStyle name="Note 2 4 2 2 4 7" xfId="44856"/>
    <cellStyle name="Note 2 4 2 2 4 8" xfId="44857"/>
    <cellStyle name="Note 2 4 2 2 5" xfId="36890"/>
    <cellStyle name="Note 2 4 2 2 5 2" xfId="36891"/>
    <cellStyle name="Note 2 4 2 2 5 2 2" xfId="36892"/>
    <cellStyle name="Note 2 4 2 2 5 3" xfId="36893"/>
    <cellStyle name="Note 2 4 2 2 5 4" xfId="36894"/>
    <cellStyle name="Note 2 4 2 2 5 5" xfId="36895"/>
    <cellStyle name="Note 2 4 2 2 5 6" xfId="44858"/>
    <cellStyle name="Note 2 4 2 2 5 7" xfId="44859"/>
    <cellStyle name="Note 2 4 2 2 6" xfId="36896"/>
    <cellStyle name="Note 2 4 2 2 6 2" xfId="36897"/>
    <cellStyle name="Note 2 4 2 2 6 2 2" xfId="36898"/>
    <cellStyle name="Note 2 4 2 2 6 3" xfId="36899"/>
    <cellStyle name="Note 2 4 2 2 6 4" xfId="36900"/>
    <cellStyle name="Note 2 4 2 2 6 5" xfId="36901"/>
    <cellStyle name="Note 2 4 2 2 6 6" xfId="44860"/>
    <cellStyle name="Note 2 4 2 2 6 7" xfId="44861"/>
    <cellStyle name="Note 2 4 2 2 7" xfId="36902"/>
    <cellStyle name="Note 2 4 2 2 7 2" xfId="36903"/>
    <cellStyle name="Note 2 4 2 2 7 2 2" xfId="36904"/>
    <cellStyle name="Note 2 4 2 2 7 3" xfId="36905"/>
    <cellStyle name="Note 2 4 2 2 7 4" xfId="36906"/>
    <cellStyle name="Note 2 4 2 2 7 5" xfId="36907"/>
    <cellStyle name="Note 2 4 2 2 7 6" xfId="44862"/>
    <cellStyle name="Note 2 4 2 2 7 7" xfId="44863"/>
    <cellStyle name="Note 2 4 2 2 8" xfId="36908"/>
    <cellStyle name="Note 2 4 2 2 8 2" xfId="36909"/>
    <cellStyle name="Note 2 4 2 2 9" xfId="36910"/>
    <cellStyle name="Note 2 4 2 3" xfId="36911"/>
    <cellStyle name="Note 2 4 2 3 10" xfId="44864"/>
    <cellStyle name="Note 2 4 2 3 11" xfId="44865"/>
    <cellStyle name="Note 2 4 2 3 2" xfId="36912"/>
    <cellStyle name="Note 2 4 2 3 2 2" xfId="36913"/>
    <cellStyle name="Note 2 4 2 3 2 2 2" xfId="36914"/>
    <cellStyle name="Note 2 4 2 3 2 2 2 2" xfId="36915"/>
    <cellStyle name="Note 2 4 2 3 2 2 2 2 2" xfId="36916"/>
    <cellStyle name="Note 2 4 2 3 2 2 2 3" xfId="36917"/>
    <cellStyle name="Note 2 4 2 3 2 2 2 4" xfId="36918"/>
    <cellStyle name="Note 2 4 2 3 2 2 2 5" xfId="36919"/>
    <cellStyle name="Note 2 4 2 3 2 2 2 6" xfId="44866"/>
    <cellStyle name="Note 2 4 2 3 2 2 2 7" xfId="44867"/>
    <cellStyle name="Note 2 4 2 3 2 2 3" xfId="36920"/>
    <cellStyle name="Note 2 4 2 3 2 2 3 2" xfId="36921"/>
    <cellStyle name="Note 2 4 2 3 2 2 4" xfId="36922"/>
    <cellStyle name="Note 2 4 2 3 2 2 5" xfId="36923"/>
    <cellStyle name="Note 2 4 2 3 2 2 6" xfId="36924"/>
    <cellStyle name="Note 2 4 2 3 2 2 7" xfId="44868"/>
    <cellStyle name="Note 2 4 2 3 2 2 8" xfId="44869"/>
    <cellStyle name="Note 2 4 2 3 2 3" xfId="36925"/>
    <cellStyle name="Note 2 4 2 3 2 3 2" xfId="36926"/>
    <cellStyle name="Note 2 4 2 3 2 3 2 2" xfId="36927"/>
    <cellStyle name="Note 2 4 2 3 2 3 3" xfId="36928"/>
    <cellStyle name="Note 2 4 2 3 2 3 4" xfId="36929"/>
    <cellStyle name="Note 2 4 2 3 2 3 5" xfId="36930"/>
    <cellStyle name="Note 2 4 2 3 2 3 6" xfId="44870"/>
    <cellStyle name="Note 2 4 2 3 2 3 7" xfId="44871"/>
    <cellStyle name="Note 2 4 2 3 2 4" xfId="36931"/>
    <cellStyle name="Note 2 4 2 3 2 4 2" xfId="36932"/>
    <cellStyle name="Note 2 4 2 3 2 5" xfId="36933"/>
    <cellStyle name="Note 2 4 2 3 2 6" xfId="36934"/>
    <cellStyle name="Note 2 4 2 3 2 7" xfId="36935"/>
    <cellStyle name="Note 2 4 2 3 2 8" xfId="44872"/>
    <cellStyle name="Note 2 4 2 3 2 9" xfId="44873"/>
    <cellStyle name="Note 2 4 2 3 3" xfId="36936"/>
    <cellStyle name="Note 2 4 2 3 3 2" xfId="36937"/>
    <cellStyle name="Note 2 4 2 3 3 2 2" xfId="36938"/>
    <cellStyle name="Note 2 4 2 3 3 2 2 2" xfId="36939"/>
    <cellStyle name="Note 2 4 2 3 3 2 3" xfId="36940"/>
    <cellStyle name="Note 2 4 2 3 3 2 4" xfId="36941"/>
    <cellStyle name="Note 2 4 2 3 3 2 5" xfId="36942"/>
    <cellStyle name="Note 2 4 2 3 3 2 6" xfId="44874"/>
    <cellStyle name="Note 2 4 2 3 3 2 7" xfId="44875"/>
    <cellStyle name="Note 2 4 2 3 3 3" xfId="36943"/>
    <cellStyle name="Note 2 4 2 3 3 3 2" xfId="36944"/>
    <cellStyle name="Note 2 4 2 3 3 4" xfId="36945"/>
    <cellStyle name="Note 2 4 2 3 3 5" xfId="36946"/>
    <cellStyle name="Note 2 4 2 3 3 6" xfId="36947"/>
    <cellStyle name="Note 2 4 2 3 3 7" xfId="44876"/>
    <cellStyle name="Note 2 4 2 3 3 8" xfId="44877"/>
    <cellStyle name="Note 2 4 2 3 4" xfId="36948"/>
    <cellStyle name="Note 2 4 2 3 4 2" xfId="36949"/>
    <cellStyle name="Note 2 4 2 3 4 2 2" xfId="36950"/>
    <cellStyle name="Note 2 4 2 3 4 3" xfId="36951"/>
    <cellStyle name="Note 2 4 2 3 4 4" xfId="36952"/>
    <cellStyle name="Note 2 4 2 3 4 5" xfId="36953"/>
    <cellStyle name="Note 2 4 2 3 4 6" xfId="44878"/>
    <cellStyle name="Note 2 4 2 3 5" xfId="36954"/>
    <cellStyle name="Note 2 4 2 3 5 2" xfId="36955"/>
    <cellStyle name="Note 2 4 2 3 5 2 2" xfId="36956"/>
    <cellStyle name="Note 2 4 2 3 5 3" xfId="36957"/>
    <cellStyle name="Note 2 4 2 3 5 4" xfId="36958"/>
    <cellStyle name="Note 2 4 2 3 5 5" xfId="36959"/>
    <cellStyle name="Note 2 4 2 3 5 6" xfId="44879"/>
    <cellStyle name="Note 2 4 2 3 5 7" xfId="44880"/>
    <cellStyle name="Note 2 4 2 3 6" xfId="36960"/>
    <cellStyle name="Note 2 4 2 3 6 2" xfId="36961"/>
    <cellStyle name="Note 2 4 2 3 7" xfId="36962"/>
    <cellStyle name="Note 2 4 2 3 8" xfId="36963"/>
    <cellStyle name="Note 2 4 2 3 9" xfId="36964"/>
    <cellStyle name="Note 2 4 2 4" xfId="36965"/>
    <cellStyle name="Note 2 4 2 4 10" xfId="36966"/>
    <cellStyle name="Note 2 4 2 4 11" xfId="44881"/>
    <cellStyle name="Note 2 4 2 4 12" xfId="44882"/>
    <cellStyle name="Note 2 4 2 4 2" xfId="36967"/>
    <cellStyle name="Note 2 4 2 4 2 2" xfId="36968"/>
    <cellStyle name="Note 2 4 2 4 2 2 2" xfId="36969"/>
    <cellStyle name="Note 2 4 2 4 2 2 2 2" xfId="36970"/>
    <cellStyle name="Note 2 4 2 4 2 2 3" xfId="36971"/>
    <cellStyle name="Note 2 4 2 4 2 2 4" xfId="36972"/>
    <cellStyle name="Note 2 4 2 4 2 2 5" xfId="36973"/>
    <cellStyle name="Note 2 4 2 4 2 2 6" xfId="44883"/>
    <cellStyle name="Note 2 4 2 4 2 2 7" xfId="44884"/>
    <cellStyle name="Note 2 4 2 4 2 3" xfId="36974"/>
    <cellStyle name="Note 2 4 2 4 2 3 2" xfId="36975"/>
    <cellStyle name="Note 2 4 2 4 2 4" xfId="36976"/>
    <cellStyle name="Note 2 4 2 4 2 5" xfId="36977"/>
    <cellStyle name="Note 2 4 2 4 2 6" xfId="36978"/>
    <cellStyle name="Note 2 4 2 4 2 7" xfId="44885"/>
    <cellStyle name="Note 2 4 2 4 2 8" xfId="44886"/>
    <cellStyle name="Note 2 4 2 4 3" xfId="36979"/>
    <cellStyle name="Note 2 4 2 4 3 2" xfId="36980"/>
    <cellStyle name="Note 2 4 2 4 3 2 2" xfId="36981"/>
    <cellStyle name="Note 2 4 2 4 3 2 2 2" xfId="36982"/>
    <cellStyle name="Note 2 4 2 4 3 2 3" xfId="36983"/>
    <cellStyle name="Note 2 4 2 4 3 2 4" xfId="36984"/>
    <cellStyle name="Note 2 4 2 4 3 2 5" xfId="36985"/>
    <cellStyle name="Note 2 4 2 4 3 2 6" xfId="44887"/>
    <cellStyle name="Note 2 4 2 4 3 2 7" xfId="44888"/>
    <cellStyle name="Note 2 4 2 4 3 3" xfId="36986"/>
    <cellStyle name="Note 2 4 2 4 3 3 2" xfId="36987"/>
    <cellStyle name="Note 2 4 2 4 3 4" xfId="36988"/>
    <cellStyle name="Note 2 4 2 4 3 5" xfId="36989"/>
    <cellStyle name="Note 2 4 2 4 3 6" xfId="36990"/>
    <cellStyle name="Note 2 4 2 4 3 7" xfId="44889"/>
    <cellStyle name="Note 2 4 2 4 3 8" xfId="44890"/>
    <cellStyle name="Note 2 4 2 4 4" xfId="36991"/>
    <cellStyle name="Note 2 4 2 4 4 2" xfId="36992"/>
    <cellStyle name="Note 2 4 2 4 4 2 2" xfId="36993"/>
    <cellStyle name="Note 2 4 2 4 4 3" xfId="36994"/>
    <cellStyle name="Note 2 4 2 4 4 4" xfId="36995"/>
    <cellStyle name="Note 2 4 2 4 4 5" xfId="36996"/>
    <cellStyle name="Note 2 4 2 4 4 6" xfId="44891"/>
    <cellStyle name="Note 2 4 2 4 4 7" xfId="44892"/>
    <cellStyle name="Note 2 4 2 4 5" xfId="36997"/>
    <cellStyle name="Note 2 4 2 4 5 2" xfId="36998"/>
    <cellStyle name="Note 2 4 2 4 5 2 2" xfId="36999"/>
    <cellStyle name="Note 2 4 2 4 5 3" xfId="37000"/>
    <cellStyle name="Note 2 4 2 4 5 4" xfId="37001"/>
    <cellStyle name="Note 2 4 2 4 5 5" xfId="37002"/>
    <cellStyle name="Note 2 4 2 4 5 6" xfId="44893"/>
    <cellStyle name="Note 2 4 2 4 5 7" xfId="44894"/>
    <cellStyle name="Note 2 4 2 4 6" xfId="37003"/>
    <cellStyle name="Note 2 4 2 4 6 2" xfId="37004"/>
    <cellStyle name="Note 2 4 2 4 6 2 2" xfId="37005"/>
    <cellStyle name="Note 2 4 2 4 6 3" xfId="37006"/>
    <cellStyle name="Note 2 4 2 4 6 4" xfId="37007"/>
    <cellStyle name="Note 2 4 2 4 6 5" xfId="37008"/>
    <cellStyle name="Note 2 4 2 4 6 6" xfId="44895"/>
    <cellStyle name="Note 2 4 2 4 6 7" xfId="44896"/>
    <cellStyle name="Note 2 4 2 4 7" xfId="37009"/>
    <cellStyle name="Note 2 4 2 4 7 2" xfId="37010"/>
    <cellStyle name="Note 2 4 2 4 8" xfId="37011"/>
    <cellStyle name="Note 2 4 2 4 9" xfId="37012"/>
    <cellStyle name="Note 2 4 2 5" xfId="37013"/>
    <cellStyle name="Note 2 4 2 5 2" xfId="37014"/>
    <cellStyle name="Note 2 4 2 5 2 2" xfId="37015"/>
    <cellStyle name="Note 2 4 2 5 2 2 2" xfId="37016"/>
    <cellStyle name="Note 2 4 2 5 2 2 2 2" xfId="37017"/>
    <cellStyle name="Note 2 4 2 5 2 2 3" xfId="37018"/>
    <cellStyle name="Note 2 4 2 5 2 2 4" xfId="37019"/>
    <cellStyle name="Note 2 4 2 5 2 2 5" xfId="37020"/>
    <cellStyle name="Note 2 4 2 5 2 2 6" xfId="44897"/>
    <cellStyle name="Note 2 4 2 5 2 2 7" xfId="44898"/>
    <cellStyle name="Note 2 4 2 5 2 3" xfId="37021"/>
    <cellStyle name="Note 2 4 2 5 2 3 2" xfId="37022"/>
    <cellStyle name="Note 2 4 2 5 2 4" xfId="37023"/>
    <cellStyle name="Note 2 4 2 5 2 5" xfId="37024"/>
    <cellStyle name="Note 2 4 2 5 2 6" xfId="37025"/>
    <cellStyle name="Note 2 4 2 5 2 7" xfId="44899"/>
    <cellStyle name="Note 2 4 2 5 2 8" xfId="44900"/>
    <cellStyle name="Note 2 4 2 5 3" xfId="37026"/>
    <cellStyle name="Note 2 4 2 5 3 2" xfId="37027"/>
    <cellStyle name="Note 2 4 2 5 3 2 2" xfId="37028"/>
    <cellStyle name="Note 2 4 2 5 3 3" xfId="37029"/>
    <cellStyle name="Note 2 4 2 5 3 4" xfId="37030"/>
    <cellStyle name="Note 2 4 2 5 3 5" xfId="37031"/>
    <cellStyle name="Note 2 4 2 5 3 6" xfId="44901"/>
    <cellStyle name="Note 2 4 2 5 3 7" xfId="44902"/>
    <cellStyle name="Note 2 4 2 5 4" xfId="37032"/>
    <cellStyle name="Note 2 4 2 5 4 2" xfId="37033"/>
    <cellStyle name="Note 2 4 2 5 5" xfId="37034"/>
    <cellStyle name="Note 2 4 2 5 6" xfId="37035"/>
    <cellStyle name="Note 2 4 2 5 7" xfId="37036"/>
    <cellStyle name="Note 2 4 2 5 8" xfId="44903"/>
    <cellStyle name="Note 2 4 2 5 9" xfId="44904"/>
    <cellStyle name="Note 2 4 2 6" xfId="37037"/>
    <cellStyle name="Note 2 4 2 6 2" xfId="37038"/>
    <cellStyle name="Note 2 4 2 6 2 2" xfId="37039"/>
    <cellStyle name="Note 2 4 2 6 2 2 2" xfId="37040"/>
    <cellStyle name="Note 2 4 2 6 2 3" xfId="37041"/>
    <cellStyle name="Note 2 4 2 6 2 4" xfId="37042"/>
    <cellStyle name="Note 2 4 2 6 2 5" xfId="37043"/>
    <cellStyle name="Note 2 4 2 6 2 6" xfId="44905"/>
    <cellStyle name="Note 2 4 2 6 2 7" xfId="44906"/>
    <cellStyle name="Note 2 4 2 6 3" xfId="37044"/>
    <cellStyle name="Note 2 4 2 6 3 2" xfId="37045"/>
    <cellStyle name="Note 2 4 2 6 4" xfId="37046"/>
    <cellStyle name="Note 2 4 2 6 5" xfId="37047"/>
    <cellStyle name="Note 2 4 2 6 6" xfId="37048"/>
    <cellStyle name="Note 2 4 2 6 7" xfId="44907"/>
    <cellStyle name="Note 2 4 2 6 8" xfId="44908"/>
    <cellStyle name="Note 2 4 2 7" xfId="37049"/>
    <cellStyle name="Note 2 4 2 7 2" xfId="37050"/>
    <cellStyle name="Note 2 4 2 7 2 2" xfId="37051"/>
    <cellStyle name="Note 2 4 2 7 2 2 2" xfId="37052"/>
    <cellStyle name="Note 2 4 2 7 2 3" xfId="37053"/>
    <cellStyle name="Note 2 4 2 7 2 4" xfId="37054"/>
    <cellStyle name="Note 2 4 2 7 2 5" xfId="37055"/>
    <cellStyle name="Note 2 4 2 7 2 6" xfId="44909"/>
    <cellStyle name="Note 2 4 2 7 2 7" xfId="44910"/>
    <cellStyle name="Note 2 4 2 7 3" xfId="37056"/>
    <cellStyle name="Note 2 4 2 7 3 2" xfId="37057"/>
    <cellStyle name="Note 2 4 2 7 4" xfId="37058"/>
    <cellStyle name="Note 2 4 2 7 5" xfId="37059"/>
    <cellStyle name="Note 2 4 2 7 6" xfId="37060"/>
    <cellStyle name="Note 2 4 2 7 7" xfId="44911"/>
    <cellStyle name="Note 2 4 2 7 8" xfId="44912"/>
    <cellStyle name="Note 2 4 2 8" xfId="37061"/>
    <cellStyle name="Note 2 4 2 8 2" xfId="37062"/>
    <cellStyle name="Note 2 4 2 8 2 2" xfId="37063"/>
    <cellStyle name="Note 2 4 2 8 3" xfId="37064"/>
    <cellStyle name="Note 2 4 2 8 4" xfId="37065"/>
    <cellStyle name="Note 2 4 2 8 5" xfId="37066"/>
    <cellStyle name="Note 2 4 2 8 6" xfId="44913"/>
    <cellStyle name="Note 2 4 2 8 7" xfId="44914"/>
    <cellStyle name="Note 2 4 2 9" xfId="37067"/>
    <cellStyle name="Note 2 4 2 9 2" xfId="37068"/>
    <cellStyle name="Note 2 4 2 9 2 2" xfId="37069"/>
    <cellStyle name="Note 2 4 2 9 3" xfId="37070"/>
    <cellStyle name="Note 2 4 2 9 4" xfId="37071"/>
    <cellStyle name="Note 2 4 2 9 5" xfId="37072"/>
    <cellStyle name="Note 2 4 2 9 6" xfId="44915"/>
    <cellStyle name="Note 2 4 2 9 7" xfId="44916"/>
    <cellStyle name="Note 2 4 3" xfId="37073"/>
    <cellStyle name="Note 2 4 3 10" xfId="44917"/>
    <cellStyle name="Note 2 4 3 11" xfId="44918"/>
    <cellStyle name="Note 2 4 3 2" xfId="37074"/>
    <cellStyle name="Note 2 4 3 2 10" xfId="44919"/>
    <cellStyle name="Note 2 4 3 2 2" xfId="37075"/>
    <cellStyle name="Note 2 4 3 2 2 2" xfId="37076"/>
    <cellStyle name="Note 2 4 3 2 2 2 2" xfId="37077"/>
    <cellStyle name="Note 2 4 3 2 2 2 2 2" xfId="37078"/>
    <cellStyle name="Note 2 4 3 2 2 2 3" xfId="37079"/>
    <cellStyle name="Note 2 4 3 2 2 2 4" xfId="37080"/>
    <cellStyle name="Note 2 4 3 2 2 2 5" xfId="37081"/>
    <cellStyle name="Note 2 4 3 2 2 2 6" xfId="44920"/>
    <cellStyle name="Note 2 4 3 2 2 2 7" xfId="44921"/>
    <cellStyle name="Note 2 4 3 2 2 3" xfId="37082"/>
    <cellStyle name="Note 2 4 3 2 2 3 2" xfId="37083"/>
    <cellStyle name="Note 2 4 3 2 2 4" xfId="37084"/>
    <cellStyle name="Note 2 4 3 2 2 5" xfId="37085"/>
    <cellStyle name="Note 2 4 3 2 2 6" xfId="37086"/>
    <cellStyle name="Note 2 4 3 2 2 7" xfId="44922"/>
    <cellStyle name="Note 2 4 3 2 2 8" xfId="44923"/>
    <cellStyle name="Note 2 4 3 2 3" xfId="37087"/>
    <cellStyle name="Note 2 4 3 2 3 2" xfId="37088"/>
    <cellStyle name="Note 2 4 3 2 3 2 2" xfId="37089"/>
    <cellStyle name="Note 2 4 3 2 3 3" xfId="37090"/>
    <cellStyle name="Note 2 4 3 2 3 4" xfId="37091"/>
    <cellStyle name="Note 2 4 3 2 3 5" xfId="37092"/>
    <cellStyle name="Note 2 4 3 2 3 6" xfId="44924"/>
    <cellStyle name="Note 2 4 3 2 4" xfId="37093"/>
    <cellStyle name="Note 2 4 3 2 4 2" xfId="37094"/>
    <cellStyle name="Note 2 4 3 2 4 2 2" xfId="37095"/>
    <cellStyle name="Note 2 4 3 2 4 3" xfId="37096"/>
    <cellStyle name="Note 2 4 3 2 4 4" xfId="37097"/>
    <cellStyle name="Note 2 4 3 2 4 5" xfId="37098"/>
    <cellStyle name="Note 2 4 3 2 4 6" xfId="44925"/>
    <cellStyle name="Note 2 4 3 2 4 7" xfId="44926"/>
    <cellStyle name="Note 2 4 3 2 5" xfId="37099"/>
    <cellStyle name="Note 2 4 3 2 5 2" xfId="37100"/>
    <cellStyle name="Note 2 4 3 2 6" xfId="37101"/>
    <cellStyle name="Note 2 4 3 2 7" xfId="37102"/>
    <cellStyle name="Note 2 4 3 2 8" xfId="37103"/>
    <cellStyle name="Note 2 4 3 2 9" xfId="44927"/>
    <cellStyle name="Note 2 4 3 3" xfId="37104"/>
    <cellStyle name="Note 2 4 3 3 2" xfId="37105"/>
    <cellStyle name="Note 2 4 3 3 2 2" xfId="37106"/>
    <cellStyle name="Note 2 4 3 3 2 2 2" xfId="37107"/>
    <cellStyle name="Note 2 4 3 3 2 3" xfId="37108"/>
    <cellStyle name="Note 2 4 3 3 2 4" xfId="37109"/>
    <cellStyle name="Note 2 4 3 3 2 5" xfId="37110"/>
    <cellStyle name="Note 2 4 3 3 2 6" xfId="44928"/>
    <cellStyle name="Note 2 4 3 3 2 7" xfId="44929"/>
    <cellStyle name="Note 2 4 3 3 3" xfId="37111"/>
    <cellStyle name="Note 2 4 3 3 3 2" xfId="37112"/>
    <cellStyle name="Note 2 4 3 3 4" xfId="37113"/>
    <cellStyle name="Note 2 4 3 3 5" xfId="37114"/>
    <cellStyle name="Note 2 4 3 3 6" xfId="37115"/>
    <cellStyle name="Note 2 4 3 3 7" xfId="44930"/>
    <cellStyle name="Note 2 4 3 3 8" xfId="44931"/>
    <cellStyle name="Note 2 4 3 4" xfId="37116"/>
    <cellStyle name="Note 2 4 3 4 2" xfId="37117"/>
    <cellStyle name="Note 2 4 3 4 2 2" xfId="37118"/>
    <cellStyle name="Note 2 4 3 4 3" xfId="37119"/>
    <cellStyle name="Note 2 4 3 4 4" xfId="37120"/>
    <cellStyle name="Note 2 4 3 4 5" xfId="37121"/>
    <cellStyle name="Note 2 4 3 4 6" xfId="44932"/>
    <cellStyle name="Note 2 4 3 5" xfId="37122"/>
    <cellStyle name="Note 2 4 3 5 2" xfId="37123"/>
    <cellStyle name="Note 2 4 3 5 2 2" xfId="37124"/>
    <cellStyle name="Note 2 4 3 5 3" xfId="37125"/>
    <cellStyle name="Note 2 4 3 5 4" xfId="37126"/>
    <cellStyle name="Note 2 4 3 5 5" xfId="37127"/>
    <cellStyle name="Note 2 4 3 5 6" xfId="44933"/>
    <cellStyle name="Note 2 4 3 5 7" xfId="44934"/>
    <cellStyle name="Note 2 4 3 6" xfId="37128"/>
    <cellStyle name="Note 2 4 3 6 2" xfId="37129"/>
    <cellStyle name="Note 2 4 3 7" xfId="37130"/>
    <cellStyle name="Note 2 4 3 8" xfId="37131"/>
    <cellStyle name="Note 2 4 3 9" xfId="37132"/>
    <cellStyle name="Note 2 4 4" xfId="37133"/>
    <cellStyle name="Note 2 4 4 10" xfId="44935"/>
    <cellStyle name="Note 2 4 4 11" xfId="44936"/>
    <cellStyle name="Note 2 4 4 2" xfId="37134"/>
    <cellStyle name="Note 2 4 4 2 2" xfId="37135"/>
    <cellStyle name="Note 2 4 4 2 2 2" xfId="37136"/>
    <cellStyle name="Note 2 4 4 2 2 2 2" xfId="37137"/>
    <cellStyle name="Note 2 4 4 2 2 2 2 2" xfId="37138"/>
    <cellStyle name="Note 2 4 4 2 2 2 3" xfId="37139"/>
    <cellStyle name="Note 2 4 4 2 2 2 4" xfId="37140"/>
    <cellStyle name="Note 2 4 4 2 2 2 5" xfId="37141"/>
    <cellStyle name="Note 2 4 4 2 2 2 6" xfId="44937"/>
    <cellStyle name="Note 2 4 4 2 2 2 7" xfId="44938"/>
    <cellStyle name="Note 2 4 4 2 2 3" xfId="37142"/>
    <cellStyle name="Note 2 4 4 2 2 3 2" xfId="37143"/>
    <cellStyle name="Note 2 4 4 2 2 4" xfId="37144"/>
    <cellStyle name="Note 2 4 4 2 2 5" xfId="37145"/>
    <cellStyle name="Note 2 4 4 2 2 6" xfId="37146"/>
    <cellStyle name="Note 2 4 4 2 2 7" xfId="44939"/>
    <cellStyle name="Note 2 4 4 2 2 8" xfId="44940"/>
    <cellStyle name="Note 2 4 4 2 3" xfId="37147"/>
    <cellStyle name="Note 2 4 4 2 3 2" xfId="37148"/>
    <cellStyle name="Note 2 4 4 2 3 2 2" xfId="37149"/>
    <cellStyle name="Note 2 4 4 2 3 3" xfId="37150"/>
    <cellStyle name="Note 2 4 4 2 3 4" xfId="37151"/>
    <cellStyle name="Note 2 4 4 2 3 5" xfId="37152"/>
    <cellStyle name="Note 2 4 4 2 3 6" xfId="44941"/>
    <cellStyle name="Note 2 4 4 2 3 7" xfId="44942"/>
    <cellStyle name="Note 2 4 4 2 4" xfId="37153"/>
    <cellStyle name="Note 2 4 4 2 4 2" xfId="37154"/>
    <cellStyle name="Note 2 4 4 2 5" xfId="37155"/>
    <cellStyle name="Note 2 4 4 2 6" xfId="37156"/>
    <cellStyle name="Note 2 4 4 2 7" xfId="37157"/>
    <cellStyle name="Note 2 4 4 2 8" xfId="44943"/>
    <cellStyle name="Note 2 4 4 2 9" xfId="44944"/>
    <cellStyle name="Note 2 4 4 3" xfId="37158"/>
    <cellStyle name="Note 2 4 4 3 2" xfId="37159"/>
    <cellStyle name="Note 2 4 4 3 2 2" xfId="37160"/>
    <cellStyle name="Note 2 4 4 3 2 2 2" xfId="37161"/>
    <cellStyle name="Note 2 4 4 3 2 3" xfId="37162"/>
    <cellStyle name="Note 2 4 4 3 2 4" xfId="37163"/>
    <cellStyle name="Note 2 4 4 3 2 5" xfId="37164"/>
    <cellStyle name="Note 2 4 4 3 2 6" xfId="44945"/>
    <cellStyle name="Note 2 4 4 3 2 7" xfId="44946"/>
    <cellStyle name="Note 2 4 4 3 3" xfId="37165"/>
    <cellStyle name="Note 2 4 4 3 3 2" xfId="37166"/>
    <cellStyle name="Note 2 4 4 3 4" xfId="37167"/>
    <cellStyle name="Note 2 4 4 3 5" xfId="37168"/>
    <cellStyle name="Note 2 4 4 3 6" xfId="37169"/>
    <cellStyle name="Note 2 4 4 3 7" xfId="44947"/>
    <cellStyle name="Note 2 4 4 3 8" xfId="44948"/>
    <cellStyle name="Note 2 4 4 4" xfId="37170"/>
    <cellStyle name="Note 2 4 4 4 2" xfId="37171"/>
    <cellStyle name="Note 2 4 4 4 2 2" xfId="37172"/>
    <cellStyle name="Note 2 4 4 4 3" xfId="37173"/>
    <cellStyle name="Note 2 4 4 4 4" xfId="37174"/>
    <cellStyle name="Note 2 4 4 4 5" xfId="37175"/>
    <cellStyle name="Note 2 4 4 4 6" xfId="44949"/>
    <cellStyle name="Note 2 4 4 5" xfId="37176"/>
    <cellStyle name="Note 2 4 4 5 2" xfId="37177"/>
    <cellStyle name="Note 2 4 4 5 2 2" xfId="37178"/>
    <cellStyle name="Note 2 4 4 5 3" xfId="37179"/>
    <cellStyle name="Note 2 4 4 5 4" xfId="37180"/>
    <cellStyle name="Note 2 4 4 5 5" xfId="37181"/>
    <cellStyle name="Note 2 4 4 5 6" xfId="44950"/>
    <cellStyle name="Note 2 4 4 5 7" xfId="44951"/>
    <cellStyle name="Note 2 4 4 6" xfId="37182"/>
    <cellStyle name="Note 2 4 4 6 2" xfId="37183"/>
    <cellStyle name="Note 2 4 4 7" xfId="37184"/>
    <cellStyle name="Note 2 4 4 8" xfId="37185"/>
    <cellStyle name="Note 2 4 4 9" xfId="37186"/>
    <cellStyle name="Note 2 4 5" xfId="37187"/>
    <cellStyle name="Note 2 4 5 10" xfId="37188"/>
    <cellStyle name="Note 2 4 5 11" xfId="44952"/>
    <cellStyle name="Note 2 4 5 12" xfId="44953"/>
    <cellStyle name="Note 2 4 5 2" xfId="37189"/>
    <cellStyle name="Note 2 4 5 2 2" xfId="37190"/>
    <cellStyle name="Note 2 4 5 2 2 2" xfId="37191"/>
    <cellStyle name="Note 2 4 5 2 2 2 2" xfId="37192"/>
    <cellStyle name="Note 2 4 5 2 2 3" xfId="37193"/>
    <cellStyle name="Note 2 4 5 2 2 4" xfId="37194"/>
    <cellStyle name="Note 2 4 5 2 2 5" xfId="37195"/>
    <cellStyle name="Note 2 4 5 2 2 6" xfId="44954"/>
    <cellStyle name="Note 2 4 5 2 2 7" xfId="44955"/>
    <cellStyle name="Note 2 4 5 2 3" xfId="37196"/>
    <cellStyle name="Note 2 4 5 2 3 2" xfId="37197"/>
    <cellStyle name="Note 2 4 5 2 4" xfId="37198"/>
    <cellStyle name="Note 2 4 5 2 5" xfId="37199"/>
    <cellStyle name="Note 2 4 5 2 6" xfId="37200"/>
    <cellStyle name="Note 2 4 5 2 7" xfId="44956"/>
    <cellStyle name="Note 2 4 5 2 8" xfId="44957"/>
    <cellStyle name="Note 2 4 5 3" xfId="37201"/>
    <cellStyle name="Note 2 4 5 3 2" xfId="37202"/>
    <cellStyle name="Note 2 4 5 3 2 2" xfId="37203"/>
    <cellStyle name="Note 2 4 5 3 2 2 2" xfId="37204"/>
    <cellStyle name="Note 2 4 5 3 2 3" xfId="37205"/>
    <cellStyle name="Note 2 4 5 3 2 4" xfId="37206"/>
    <cellStyle name="Note 2 4 5 3 2 5" xfId="37207"/>
    <cellStyle name="Note 2 4 5 3 2 6" xfId="44958"/>
    <cellStyle name="Note 2 4 5 3 2 7" xfId="44959"/>
    <cellStyle name="Note 2 4 5 3 3" xfId="37208"/>
    <cellStyle name="Note 2 4 5 3 3 2" xfId="37209"/>
    <cellStyle name="Note 2 4 5 3 4" xfId="37210"/>
    <cellStyle name="Note 2 4 5 3 5" xfId="37211"/>
    <cellStyle name="Note 2 4 5 3 6" xfId="37212"/>
    <cellStyle name="Note 2 4 5 3 7" xfId="44960"/>
    <cellStyle name="Note 2 4 5 3 8" xfId="44961"/>
    <cellStyle name="Note 2 4 5 4" xfId="37213"/>
    <cellStyle name="Note 2 4 5 4 2" xfId="37214"/>
    <cellStyle name="Note 2 4 5 4 2 2" xfId="37215"/>
    <cellStyle name="Note 2 4 5 4 3" xfId="37216"/>
    <cellStyle name="Note 2 4 5 4 4" xfId="37217"/>
    <cellStyle name="Note 2 4 5 4 5" xfId="37218"/>
    <cellStyle name="Note 2 4 5 4 6" xfId="44962"/>
    <cellStyle name="Note 2 4 5 4 7" xfId="44963"/>
    <cellStyle name="Note 2 4 5 5" xfId="37219"/>
    <cellStyle name="Note 2 4 5 5 2" xfId="37220"/>
    <cellStyle name="Note 2 4 5 5 2 2" xfId="37221"/>
    <cellStyle name="Note 2 4 5 5 3" xfId="37222"/>
    <cellStyle name="Note 2 4 5 5 4" xfId="37223"/>
    <cellStyle name="Note 2 4 5 5 5" xfId="37224"/>
    <cellStyle name="Note 2 4 5 5 6" xfId="44964"/>
    <cellStyle name="Note 2 4 5 5 7" xfId="44965"/>
    <cellStyle name="Note 2 4 5 6" xfId="37225"/>
    <cellStyle name="Note 2 4 5 6 2" xfId="37226"/>
    <cellStyle name="Note 2 4 5 6 2 2" xfId="37227"/>
    <cellStyle name="Note 2 4 5 6 3" xfId="37228"/>
    <cellStyle name="Note 2 4 5 6 4" xfId="37229"/>
    <cellStyle name="Note 2 4 5 6 5" xfId="37230"/>
    <cellStyle name="Note 2 4 5 6 6" xfId="44966"/>
    <cellStyle name="Note 2 4 5 6 7" xfId="44967"/>
    <cellStyle name="Note 2 4 5 7" xfId="37231"/>
    <cellStyle name="Note 2 4 5 7 2" xfId="37232"/>
    <cellStyle name="Note 2 4 5 8" xfId="37233"/>
    <cellStyle name="Note 2 4 5 9" xfId="37234"/>
    <cellStyle name="Note 2 4 6" xfId="37235"/>
    <cellStyle name="Note 2 4 6 2" xfId="37236"/>
    <cellStyle name="Note 2 4 6 2 2" xfId="37237"/>
    <cellStyle name="Note 2 4 6 2 2 2" xfId="37238"/>
    <cellStyle name="Note 2 4 6 2 2 2 2" xfId="37239"/>
    <cellStyle name="Note 2 4 6 2 2 3" xfId="37240"/>
    <cellStyle name="Note 2 4 6 2 2 4" xfId="37241"/>
    <cellStyle name="Note 2 4 6 2 2 5" xfId="37242"/>
    <cellStyle name="Note 2 4 6 2 2 6" xfId="44968"/>
    <cellStyle name="Note 2 4 6 2 2 7" xfId="44969"/>
    <cellStyle name="Note 2 4 6 2 3" xfId="37243"/>
    <cellStyle name="Note 2 4 6 2 3 2" xfId="37244"/>
    <cellStyle name="Note 2 4 6 2 4" xfId="37245"/>
    <cellStyle name="Note 2 4 6 2 5" xfId="37246"/>
    <cellStyle name="Note 2 4 6 2 6" xfId="37247"/>
    <cellStyle name="Note 2 4 6 2 7" xfId="44970"/>
    <cellStyle name="Note 2 4 6 2 8" xfId="44971"/>
    <cellStyle name="Note 2 4 6 3" xfId="37248"/>
    <cellStyle name="Note 2 4 6 3 2" xfId="37249"/>
    <cellStyle name="Note 2 4 6 3 2 2" xfId="37250"/>
    <cellStyle name="Note 2 4 6 3 3" xfId="37251"/>
    <cellStyle name="Note 2 4 6 3 4" xfId="37252"/>
    <cellStyle name="Note 2 4 6 3 5" xfId="37253"/>
    <cellStyle name="Note 2 4 6 3 6" xfId="44972"/>
    <cellStyle name="Note 2 4 6 3 7" xfId="44973"/>
    <cellStyle name="Note 2 4 6 4" xfId="37254"/>
    <cellStyle name="Note 2 4 6 4 2" xfId="37255"/>
    <cellStyle name="Note 2 4 6 5" xfId="37256"/>
    <cellStyle name="Note 2 4 6 6" xfId="37257"/>
    <cellStyle name="Note 2 4 6 7" xfId="37258"/>
    <cellStyle name="Note 2 4 6 8" xfId="44974"/>
    <cellStyle name="Note 2 4 6 9" xfId="44975"/>
    <cellStyle name="Note 2 4 7" xfId="37259"/>
    <cellStyle name="Note 2 4 7 2" xfId="37260"/>
    <cellStyle name="Note 2 4 7 2 2" xfId="37261"/>
    <cellStyle name="Note 2 4 7 2 2 2" xfId="37262"/>
    <cellStyle name="Note 2 4 7 2 3" xfId="37263"/>
    <cellStyle name="Note 2 4 7 2 4" xfId="37264"/>
    <cellStyle name="Note 2 4 7 2 5" xfId="37265"/>
    <cellStyle name="Note 2 4 7 2 6" xfId="44976"/>
    <cellStyle name="Note 2 4 7 2 7" xfId="44977"/>
    <cellStyle name="Note 2 4 7 3" xfId="37266"/>
    <cellStyle name="Note 2 4 7 3 2" xfId="37267"/>
    <cellStyle name="Note 2 4 7 4" xfId="37268"/>
    <cellStyle name="Note 2 4 7 5" xfId="37269"/>
    <cellStyle name="Note 2 4 7 6" xfId="37270"/>
    <cellStyle name="Note 2 4 7 7" xfId="44978"/>
    <cellStyle name="Note 2 4 7 8" xfId="44979"/>
    <cellStyle name="Note 2 4 8" xfId="37271"/>
    <cellStyle name="Note 2 4 8 2" xfId="37272"/>
    <cellStyle name="Note 2 4 8 2 2" xfId="37273"/>
    <cellStyle name="Note 2 4 8 2 2 2" xfId="37274"/>
    <cellStyle name="Note 2 4 8 2 3" xfId="37275"/>
    <cellStyle name="Note 2 4 8 2 4" xfId="37276"/>
    <cellStyle name="Note 2 4 8 2 5" xfId="37277"/>
    <cellStyle name="Note 2 4 8 2 6" xfId="44980"/>
    <cellStyle name="Note 2 4 8 2 7" xfId="44981"/>
    <cellStyle name="Note 2 4 8 3" xfId="37278"/>
    <cellStyle name="Note 2 4 8 3 2" xfId="37279"/>
    <cellStyle name="Note 2 4 8 4" xfId="37280"/>
    <cellStyle name="Note 2 4 8 5" xfId="37281"/>
    <cellStyle name="Note 2 4 8 6" xfId="37282"/>
    <cellStyle name="Note 2 4 8 7" xfId="44982"/>
    <cellStyle name="Note 2 4 8 8" xfId="44983"/>
    <cellStyle name="Note 2 4 9" xfId="37283"/>
    <cellStyle name="Note 2 4 9 2" xfId="37284"/>
    <cellStyle name="Note 2 4 9 2 2" xfId="37285"/>
    <cellStyle name="Note 2 4 9 3" xfId="37286"/>
    <cellStyle name="Note 2 4 9 4" xfId="37287"/>
    <cellStyle name="Note 2 4 9 5" xfId="37288"/>
    <cellStyle name="Note 2 4 9 6" xfId="44984"/>
    <cellStyle name="Note 2 4 9 7" xfId="44985"/>
    <cellStyle name="Note 2 5" xfId="37289"/>
    <cellStyle name="Note 2 5 10" xfId="37290"/>
    <cellStyle name="Note 2 5 11" xfId="37291"/>
    <cellStyle name="Note 2 5 12" xfId="37292"/>
    <cellStyle name="Note 2 5 13" xfId="44986"/>
    <cellStyle name="Note 2 5 2" xfId="37293"/>
    <cellStyle name="Note 2 5 2 2" xfId="37294"/>
    <cellStyle name="Note 2 5 2 2 2" xfId="37295"/>
    <cellStyle name="Note 2 5 2 2 2 2" xfId="37296"/>
    <cellStyle name="Note 2 5 2 2 2 2 2" xfId="37297"/>
    <cellStyle name="Note 2 5 2 2 2 3" xfId="37298"/>
    <cellStyle name="Note 2 5 2 2 2 4" xfId="37299"/>
    <cellStyle name="Note 2 5 2 2 2 5" xfId="37300"/>
    <cellStyle name="Note 2 5 2 2 2 6" xfId="44987"/>
    <cellStyle name="Note 2 5 2 2 2 7" xfId="44988"/>
    <cellStyle name="Note 2 5 2 2 3" xfId="37301"/>
    <cellStyle name="Note 2 5 2 2 3 2" xfId="37302"/>
    <cellStyle name="Note 2 5 2 2 4" xfId="37303"/>
    <cellStyle name="Note 2 5 2 2 5" xfId="37304"/>
    <cellStyle name="Note 2 5 2 2 6" xfId="37305"/>
    <cellStyle name="Note 2 5 2 2 7" xfId="44989"/>
    <cellStyle name="Note 2 5 2 2 8" xfId="44990"/>
    <cellStyle name="Note 2 5 2 3" xfId="37306"/>
    <cellStyle name="Note 2 5 2 3 2" xfId="37307"/>
    <cellStyle name="Note 2 5 2 3 2 2" xfId="37308"/>
    <cellStyle name="Note 2 5 2 3 3" xfId="37309"/>
    <cellStyle name="Note 2 5 2 3 4" xfId="37310"/>
    <cellStyle name="Note 2 5 2 3 5" xfId="37311"/>
    <cellStyle name="Note 2 5 2 3 6" xfId="44991"/>
    <cellStyle name="Note 2 5 2 3 7" xfId="44992"/>
    <cellStyle name="Note 2 5 2 4" xfId="37312"/>
    <cellStyle name="Note 2 5 2 4 2" xfId="37313"/>
    <cellStyle name="Note 2 5 2 5" xfId="37314"/>
    <cellStyle name="Note 2 5 2 6" xfId="37315"/>
    <cellStyle name="Note 2 5 2 7" xfId="37316"/>
    <cellStyle name="Note 2 5 2 8" xfId="44993"/>
    <cellStyle name="Note 2 5 2 9" xfId="44994"/>
    <cellStyle name="Note 2 5 3" xfId="37317"/>
    <cellStyle name="Note 2 5 3 2" xfId="37318"/>
    <cellStyle name="Note 2 5 3 2 2" xfId="37319"/>
    <cellStyle name="Note 2 5 3 2 2 2" xfId="37320"/>
    <cellStyle name="Note 2 5 3 2 3" xfId="37321"/>
    <cellStyle name="Note 2 5 3 2 4" xfId="37322"/>
    <cellStyle name="Note 2 5 3 2 5" xfId="37323"/>
    <cellStyle name="Note 2 5 3 2 6" xfId="44995"/>
    <cellStyle name="Note 2 5 3 2 7" xfId="44996"/>
    <cellStyle name="Note 2 5 3 3" xfId="37324"/>
    <cellStyle name="Note 2 5 3 3 2" xfId="37325"/>
    <cellStyle name="Note 2 5 3 4" xfId="37326"/>
    <cellStyle name="Note 2 5 3 5" xfId="37327"/>
    <cellStyle name="Note 2 5 3 6" xfId="37328"/>
    <cellStyle name="Note 2 5 3 7" xfId="44997"/>
    <cellStyle name="Note 2 5 3 8" xfId="44998"/>
    <cellStyle name="Note 2 5 4" xfId="37329"/>
    <cellStyle name="Note 2 5 4 2" xfId="37330"/>
    <cellStyle name="Note 2 5 4 2 2" xfId="37331"/>
    <cellStyle name="Note 2 5 4 2 2 2" xfId="37332"/>
    <cellStyle name="Note 2 5 4 2 3" xfId="37333"/>
    <cellStyle name="Note 2 5 4 2 4" xfId="37334"/>
    <cellStyle name="Note 2 5 4 2 5" xfId="37335"/>
    <cellStyle name="Note 2 5 4 2 6" xfId="44999"/>
    <cellStyle name="Note 2 5 4 2 7" xfId="45000"/>
    <cellStyle name="Note 2 5 4 3" xfId="37336"/>
    <cellStyle name="Note 2 5 4 3 2" xfId="37337"/>
    <cellStyle name="Note 2 5 4 4" xfId="37338"/>
    <cellStyle name="Note 2 5 4 5" xfId="37339"/>
    <cellStyle name="Note 2 5 4 6" xfId="37340"/>
    <cellStyle name="Note 2 5 4 7" xfId="45001"/>
    <cellStyle name="Note 2 5 4 8" xfId="45002"/>
    <cellStyle name="Note 2 5 5" xfId="37341"/>
    <cellStyle name="Note 2 5 5 2" xfId="37342"/>
    <cellStyle name="Note 2 5 5 2 2" xfId="37343"/>
    <cellStyle name="Note 2 5 5 3" xfId="37344"/>
    <cellStyle name="Note 2 5 5 4" xfId="37345"/>
    <cellStyle name="Note 2 5 5 5" xfId="37346"/>
    <cellStyle name="Note 2 5 5 6" xfId="45003"/>
    <cellStyle name="Note 2 5 5 7" xfId="45004"/>
    <cellStyle name="Note 2 5 6" xfId="37347"/>
    <cellStyle name="Note 2 5 6 2" xfId="37348"/>
    <cellStyle name="Note 2 5 6 2 2" xfId="37349"/>
    <cellStyle name="Note 2 5 6 3" xfId="37350"/>
    <cellStyle name="Note 2 5 6 4" xfId="37351"/>
    <cellStyle name="Note 2 5 6 5" xfId="37352"/>
    <cellStyle name="Note 2 5 6 6" xfId="45005"/>
    <cellStyle name="Note 2 5 6 7" xfId="45006"/>
    <cellStyle name="Note 2 5 7" xfId="37353"/>
    <cellStyle name="Note 2 5 7 2" xfId="37354"/>
    <cellStyle name="Note 2 5 7 2 2" xfId="37355"/>
    <cellStyle name="Note 2 5 7 3" xfId="37356"/>
    <cellStyle name="Note 2 5 7 4" xfId="37357"/>
    <cellStyle name="Note 2 5 7 5" xfId="37358"/>
    <cellStyle name="Note 2 5 7 6" xfId="45007"/>
    <cellStyle name="Note 2 5 7 7" xfId="45008"/>
    <cellStyle name="Note 2 5 8" xfId="37359"/>
    <cellStyle name="Note 2 5 8 2" xfId="37360"/>
    <cellStyle name="Note 2 5 9" xfId="37361"/>
    <cellStyle name="Note 2 6" xfId="37362"/>
    <cellStyle name="Note 2 6 10" xfId="45009"/>
    <cellStyle name="Note 2 6 2" xfId="37363"/>
    <cellStyle name="Note 2 6 2 2" xfId="37364"/>
    <cellStyle name="Note 2 6 2 2 2" xfId="37365"/>
    <cellStyle name="Note 2 6 2 2 2 2" xfId="37366"/>
    <cellStyle name="Note 2 6 2 2 2 2 2" xfId="37367"/>
    <cellStyle name="Note 2 6 2 2 2 3" xfId="37368"/>
    <cellStyle name="Note 2 6 2 2 2 4" xfId="37369"/>
    <cellStyle name="Note 2 6 2 2 2 5" xfId="37370"/>
    <cellStyle name="Note 2 6 2 2 2 6" xfId="45010"/>
    <cellStyle name="Note 2 6 2 2 2 7" xfId="45011"/>
    <cellStyle name="Note 2 6 2 2 3" xfId="37371"/>
    <cellStyle name="Note 2 6 2 2 3 2" xfId="37372"/>
    <cellStyle name="Note 2 6 2 2 4" xfId="37373"/>
    <cellStyle name="Note 2 6 2 2 5" xfId="37374"/>
    <cellStyle name="Note 2 6 2 2 6" xfId="37375"/>
    <cellStyle name="Note 2 6 2 2 7" xfId="45012"/>
    <cellStyle name="Note 2 6 2 2 8" xfId="45013"/>
    <cellStyle name="Note 2 6 2 3" xfId="37376"/>
    <cellStyle name="Note 2 6 2 3 2" xfId="37377"/>
    <cellStyle name="Note 2 6 2 3 2 2" xfId="37378"/>
    <cellStyle name="Note 2 6 2 3 3" xfId="37379"/>
    <cellStyle name="Note 2 6 2 3 4" xfId="37380"/>
    <cellStyle name="Note 2 6 2 3 5" xfId="37381"/>
    <cellStyle name="Note 2 6 2 3 6" xfId="45014"/>
    <cellStyle name="Note 2 6 2 3 7" xfId="45015"/>
    <cellStyle name="Note 2 6 2 4" xfId="37382"/>
    <cellStyle name="Note 2 6 2 4 2" xfId="37383"/>
    <cellStyle name="Note 2 6 2 5" xfId="37384"/>
    <cellStyle name="Note 2 6 2 6" xfId="37385"/>
    <cellStyle name="Note 2 6 2 7" xfId="37386"/>
    <cellStyle name="Note 2 6 2 8" xfId="45016"/>
    <cellStyle name="Note 2 6 2 9" xfId="45017"/>
    <cellStyle name="Note 2 6 3" xfId="37387"/>
    <cellStyle name="Note 2 6 3 2" xfId="37388"/>
    <cellStyle name="Note 2 6 3 2 2" xfId="37389"/>
    <cellStyle name="Note 2 6 3 2 2 2" xfId="37390"/>
    <cellStyle name="Note 2 6 3 2 3" xfId="37391"/>
    <cellStyle name="Note 2 6 3 2 4" xfId="37392"/>
    <cellStyle name="Note 2 6 3 2 5" xfId="37393"/>
    <cellStyle name="Note 2 6 3 2 6" xfId="45018"/>
    <cellStyle name="Note 2 6 3 2 7" xfId="45019"/>
    <cellStyle name="Note 2 6 3 3" xfId="37394"/>
    <cellStyle name="Note 2 6 3 3 2" xfId="37395"/>
    <cellStyle name="Note 2 6 3 4" xfId="37396"/>
    <cellStyle name="Note 2 6 3 5" xfId="37397"/>
    <cellStyle name="Note 2 6 3 6" xfId="37398"/>
    <cellStyle name="Note 2 6 3 7" xfId="45020"/>
    <cellStyle name="Note 2 6 3 8" xfId="45021"/>
    <cellStyle name="Note 2 6 4" xfId="37399"/>
    <cellStyle name="Note 2 6 4 2" xfId="37400"/>
    <cellStyle name="Note 2 6 4 2 2" xfId="37401"/>
    <cellStyle name="Note 2 6 4 3" xfId="37402"/>
    <cellStyle name="Note 2 6 4 4" xfId="37403"/>
    <cellStyle name="Note 2 6 4 5" xfId="37404"/>
    <cellStyle name="Note 2 6 4 6" xfId="45022"/>
    <cellStyle name="Note 2 6 4 7" xfId="45023"/>
    <cellStyle name="Note 2 6 5" xfId="37405"/>
    <cellStyle name="Note 2 6 5 2" xfId="37406"/>
    <cellStyle name="Note 2 6 6" xfId="37407"/>
    <cellStyle name="Note 2 6 7" xfId="37408"/>
    <cellStyle name="Note 2 6 8" xfId="37409"/>
    <cellStyle name="Note 2 6 9" xfId="45024"/>
    <cellStyle name="Note 2 7" xfId="37410"/>
    <cellStyle name="Note 2 7 2" xfId="37411"/>
    <cellStyle name="Note 2 7 2 2" xfId="37412"/>
    <cellStyle name="Note 2 7 2 2 2" xfId="37413"/>
    <cellStyle name="Note 2 7 2 2 2 2" xfId="37414"/>
    <cellStyle name="Note 2 7 2 2 3" xfId="37415"/>
    <cellStyle name="Note 2 7 2 2 4" xfId="37416"/>
    <cellStyle name="Note 2 7 2 2 5" xfId="37417"/>
    <cellStyle name="Note 2 7 2 2 6" xfId="45025"/>
    <cellStyle name="Note 2 7 2 2 7" xfId="45026"/>
    <cellStyle name="Note 2 7 2 3" xfId="37418"/>
    <cellStyle name="Note 2 7 2 3 2" xfId="37419"/>
    <cellStyle name="Note 2 7 2 4" xfId="37420"/>
    <cellStyle name="Note 2 7 2 5" xfId="37421"/>
    <cellStyle name="Note 2 7 2 6" xfId="37422"/>
    <cellStyle name="Note 2 7 2 7" xfId="45027"/>
    <cellStyle name="Note 2 7 2 8" xfId="45028"/>
    <cellStyle name="Note 2 7 3" xfId="37423"/>
    <cellStyle name="Note 2 7 3 2" xfId="37424"/>
    <cellStyle name="Note 2 7 3 2 2" xfId="37425"/>
    <cellStyle name="Note 2 7 3 3" xfId="37426"/>
    <cellStyle name="Note 2 7 3 4" xfId="37427"/>
    <cellStyle name="Note 2 7 3 5" xfId="37428"/>
    <cellStyle name="Note 2 7 3 6" xfId="45029"/>
    <cellStyle name="Note 2 7 3 7" xfId="45030"/>
    <cellStyle name="Note 2 7 4" xfId="37429"/>
    <cellStyle name="Note 2 7 4 2" xfId="37430"/>
    <cellStyle name="Note 2 7 5" xfId="37431"/>
    <cellStyle name="Note 2 7 6" xfId="37432"/>
    <cellStyle name="Note 2 7 7" xfId="37433"/>
    <cellStyle name="Note 2 7 8" xfId="45031"/>
    <cellStyle name="Note 2 7 9" xfId="45032"/>
    <cellStyle name="Note 2 8" xfId="37434"/>
    <cellStyle name="Note 2 8 2" xfId="37435"/>
    <cellStyle name="Note 2 8 2 2" xfId="37436"/>
    <cellStyle name="Note 2 8 2 2 2" xfId="37437"/>
    <cellStyle name="Note 2 8 2 2 2 2" xfId="37438"/>
    <cellStyle name="Note 2 8 2 2 3" xfId="37439"/>
    <cellStyle name="Note 2 8 2 2 4" xfId="37440"/>
    <cellStyle name="Note 2 8 2 2 5" xfId="37441"/>
    <cellStyle name="Note 2 8 2 2 6" xfId="45033"/>
    <cellStyle name="Note 2 8 2 2 7" xfId="45034"/>
    <cellStyle name="Note 2 8 2 3" xfId="37442"/>
    <cellStyle name="Note 2 8 2 3 2" xfId="37443"/>
    <cellStyle name="Note 2 8 2 4" xfId="37444"/>
    <cellStyle name="Note 2 8 2 5" xfId="37445"/>
    <cellStyle name="Note 2 8 2 6" xfId="37446"/>
    <cellStyle name="Note 2 8 2 7" xfId="45035"/>
    <cellStyle name="Note 2 8 2 8" xfId="45036"/>
    <cellStyle name="Note 2 8 3" xfId="37447"/>
    <cellStyle name="Note 2 8 3 2" xfId="37448"/>
    <cellStyle name="Note 2 8 3 2 2" xfId="37449"/>
    <cellStyle name="Note 2 8 3 3" xfId="37450"/>
    <cellStyle name="Note 2 8 3 4" xfId="37451"/>
    <cellStyle name="Note 2 8 3 5" xfId="37452"/>
    <cellStyle name="Note 2 8 3 6" xfId="45037"/>
    <cellStyle name="Note 2 8 3 7" xfId="45038"/>
    <cellStyle name="Note 2 8 4" xfId="37453"/>
    <cellStyle name="Note 2 8 4 2" xfId="37454"/>
    <cellStyle name="Note 2 8 5" xfId="37455"/>
    <cellStyle name="Note 2 8 6" xfId="37456"/>
    <cellStyle name="Note 2 8 7" xfId="37457"/>
    <cellStyle name="Note 2 8 8" xfId="45039"/>
    <cellStyle name="Note 2 8 9" xfId="45040"/>
    <cellStyle name="Note 2 9" xfId="37458"/>
    <cellStyle name="Note 2 9 2" xfId="37459"/>
    <cellStyle name="Note 2 9 2 2" xfId="37460"/>
    <cellStyle name="Note 2 9 2 2 2" xfId="37461"/>
    <cellStyle name="Note 2 9 2 3" xfId="37462"/>
    <cellStyle name="Note 2 9 2 4" xfId="37463"/>
    <cellStyle name="Note 2 9 2 5" xfId="37464"/>
    <cellStyle name="Note 2 9 2 6" xfId="45041"/>
    <cellStyle name="Note 2 9 2 7" xfId="45042"/>
    <cellStyle name="Note 2 9 3" xfId="37465"/>
    <cellStyle name="Note 2 9 3 2" xfId="37466"/>
    <cellStyle name="Note 2 9 4" xfId="37467"/>
    <cellStyle name="Note 2 9 5" xfId="37468"/>
    <cellStyle name="Note 2 9 6" xfId="37469"/>
    <cellStyle name="Note 2 9 7" xfId="45043"/>
    <cellStyle name="Note 2 9 8" xfId="45044"/>
    <cellStyle name="Note 20" xfId="45045"/>
    <cellStyle name="Note 200" xfId="45046"/>
    <cellStyle name="Note 201" xfId="45047"/>
    <cellStyle name="Note 202" xfId="45048"/>
    <cellStyle name="Note 203" xfId="45049"/>
    <cellStyle name="Note 204" xfId="45050"/>
    <cellStyle name="Note 205" xfId="45051"/>
    <cellStyle name="Note 206" xfId="45052"/>
    <cellStyle name="Note 207" xfId="45053"/>
    <cellStyle name="Note 208" xfId="45054"/>
    <cellStyle name="Note 209" xfId="45055"/>
    <cellStyle name="Note 21" xfId="45056"/>
    <cellStyle name="Note 210" xfId="45057"/>
    <cellStyle name="Note 211" xfId="45058"/>
    <cellStyle name="Note 212" xfId="45059"/>
    <cellStyle name="Note 213" xfId="45060"/>
    <cellStyle name="Note 22" xfId="45061"/>
    <cellStyle name="Note 23" xfId="45062"/>
    <cellStyle name="Note 24" xfId="45063"/>
    <cellStyle name="Note 25" xfId="45064"/>
    <cellStyle name="Note 26" xfId="45065"/>
    <cellStyle name="Note 27" xfId="45066"/>
    <cellStyle name="Note 28" xfId="45067"/>
    <cellStyle name="Note 29" xfId="45068"/>
    <cellStyle name="Note 3" xfId="37470"/>
    <cellStyle name="Note 3 2" xfId="37471"/>
    <cellStyle name="Note 3 2 2" xfId="37472"/>
    <cellStyle name="Note 3 2 2 2" xfId="37473"/>
    <cellStyle name="Note 3 2 2 2 2" xfId="37474"/>
    <cellStyle name="Note 3 2 2 3" xfId="37475"/>
    <cellStyle name="Note 3 2 2 4" xfId="37476"/>
    <cellStyle name="Note 3 2 2 5" xfId="37477"/>
    <cellStyle name="Note 3 2 2 6" xfId="45069"/>
    <cellStyle name="Note 3 2 3" xfId="37478"/>
    <cellStyle name="Note 3 2 3 2" xfId="37479"/>
    <cellStyle name="Note 3 2 3 2 2" xfId="37480"/>
    <cellStyle name="Note 3 2 3 3" xfId="37481"/>
    <cellStyle name="Note 3 2 3 4" xfId="37482"/>
    <cellStyle name="Note 3 2 3 5" xfId="37483"/>
    <cellStyle name="Note 3 2 3 6" xfId="45070"/>
    <cellStyle name="Note 3 2 4" xfId="37484"/>
    <cellStyle name="Note 3 2 4 2" xfId="37485"/>
    <cellStyle name="Note 3 2 4 2 2" xfId="37486"/>
    <cellStyle name="Note 3 2 4 3" xfId="37487"/>
    <cellStyle name="Note 3 2 4 4" xfId="37488"/>
    <cellStyle name="Note 3 2 4 5" xfId="37489"/>
    <cellStyle name="Note 3 2 4 6" xfId="45071"/>
    <cellStyle name="Note 3 2 5" xfId="37490"/>
    <cellStyle name="Note 3 2 5 2" xfId="37491"/>
    <cellStyle name="Note 3 2 6" xfId="37492"/>
    <cellStyle name="Note 3 2 7" xfId="37493"/>
    <cellStyle name="Note 3 2 8" xfId="37494"/>
    <cellStyle name="Note 3 2 9" xfId="37495"/>
    <cellStyle name="Note 3 3" xfId="37496"/>
    <cellStyle name="Note 3 3 2" xfId="37497"/>
    <cellStyle name="Note 3 3 2 2" xfId="37498"/>
    <cellStyle name="Note 3 3 3" xfId="37499"/>
    <cellStyle name="Note 3 3 4" xfId="37500"/>
    <cellStyle name="Note 3 3 5" xfId="37501"/>
    <cellStyle name="Note 3 3 6" xfId="45072"/>
    <cellStyle name="Note 3 4" xfId="37502"/>
    <cellStyle name="Note 3 4 2" xfId="37503"/>
    <cellStyle name="Note 3 4 2 2" xfId="37504"/>
    <cellStyle name="Note 3 4 3" xfId="37505"/>
    <cellStyle name="Note 3 4 4" xfId="37506"/>
    <cellStyle name="Note 3 4 5" xfId="37507"/>
    <cellStyle name="Note 3 4 6" xfId="45073"/>
    <cellStyle name="Note 3 5" xfId="37508"/>
    <cellStyle name="Note 3 5 2" xfId="37509"/>
    <cellStyle name="Note 3 5 2 2" xfId="37510"/>
    <cellStyle name="Note 3 5 3" xfId="37511"/>
    <cellStyle name="Note 3 5 4" xfId="37512"/>
    <cellStyle name="Note 3 5 5" xfId="37513"/>
    <cellStyle name="Note 3 5 6" xfId="45074"/>
    <cellStyle name="Note 3 6" xfId="37514"/>
    <cellStyle name="Note 3 6 2" xfId="37515"/>
    <cellStyle name="Note 3 7" xfId="37516"/>
    <cellStyle name="Note 3 7 2" xfId="37517"/>
    <cellStyle name="Note 3 8" xfId="37518"/>
    <cellStyle name="Note 3 9" xfId="37519"/>
    <cellStyle name="Note 30" xfId="45075"/>
    <cellStyle name="Note 31" xfId="45076"/>
    <cellStyle name="Note 32" xfId="45077"/>
    <cellStyle name="Note 33" xfId="45078"/>
    <cellStyle name="Note 34" xfId="45079"/>
    <cellStyle name="Note 35" xfId="45080"/>
    <cellStyle name="Note 36" xfId="45081"/>
    <cellStyle name="Note 37" xfId="45082"/>
    <cellStyle name="Note 38" xfId="45083"/>
    <cellStyle name="Note 39" xfId="45084"/>
    <cellStyle name="Note 4" xfId="37520"/>
    <cellStyle name="Note 4 2" xfId="37521"/>
    <cellStyle name="Note 4 2 2" xfId="37522"/>
    <cellStyle name="Note 4 2 2 2" xfId="37523"/>
    <cellStyle name="Note 4 2 3" xfId="37524"/>
    <cellStyle name="Note 4 2 3 2" xfId="37525"/>
    <cellStyle name="Note 4 2 4" xfId="37526"/>
    <cellStyle name="Note 4 2 5" xfId="37527"/>
    <cellStyle name="Note 4 3" xfId="37528"/>
    <cellStyle name="Note 4 3 2" xfId="37529"/>
    <cellStyle name="Note 4 3 2 2" xfId="37530"/>
    <cellStyle name="Note 4 3 3" xfId="37531"/>
    <cellStyle name="Note 4 3 4" xfId="37532"/>
    <cellStyle name="Note 4 3 5" xfId="37533"/>
    <cellStyle name="Note 4 3 6" xfId="37534"/>
    <cellStyle name="Note 4 4" xfId="37535"/>
    <cellStyle name="Note 4 4 2" xfId="37536"/>
    <cellStyle name="Note 4 4 2 2" xfId="37537"/>
    <cellStyle name="Note 4 4 2 2 2" xfId="37538"/>
    <cellStyle name="Note 4 4 2 3" xfId="37539"/>
    <cellStyle name="Note 4 4 2 4" xfId="37540"/>
    <cellStyle name="Note 4 4 2 5" xfId="37541"/>
    <cellStyle name="Note 4 4 2 6" xfId="45085"/>
    <cellStyle name="Note 4 4 3" xfId="37542"/>
    <cellStyle name="Note 4 4 3 2" xfId="37543"/>
    <cellStyle name="Note 4 4 3 3" xfId="37544"/>
    <cellStyle name="Note 4 4 4" xfId="37545"/>
    <cellStyle name="Note 4 4 5" xfId="37546"/>
    <cellStyle name="Note 4 4 6" xfId="37547"/>
    <cellStyle name="Note 4 4 7" xfId="45086"/>
    <cellStyle name="Note 4 5" xfId="37548"/>
    <cellStyle name="Note 4 5 2" xfId="37549"/>
    <cellStyle name="Note 4 5 3" xfId="37550"/>
    <cellStyle name="Note 4 6" xfId="37551"/>
    <cellStyle name="Note 4 6 2" xfId="37552"/>
    <cellStyle name="Note 4 7" xfId="37553"/>
    <cellStyle name="Note 4 8" xfId="37554"/>
    <cellStyle name="Note 40" xfId="45087"/>
    <cellStyle name="Note 41" xfId="45088"/>
    <cellStyle name="Note 42" xfId="45089"/>
    <cellStyle name="Note 43" xfId="45090"/>
    <cellStyle name="Note 44" xfId="45091"/>
    <cellStyle name="Note 45" xfId="45092"/>
    <cellStyle name="Note 46" xfId="45093"/>
    <cellStyle name="Note 47" xfId="45094"/>
    <cellStyle name="Note 48" xfId="45095"/>
    <cellStyle name="Note 49" xfId="45096"/>
    <cellStyle name="Note 5" xfId="37555"/>
    <cellStyle name="Note 5 2" xfId="37556"/>
    <cellStyle name="Note 5 2 2" xfId="37557"/>
    <cellStyle name="Note 50" xfId="45097"/>
    <cellStyle name="Note 51" xfId="45098"/>
    <cellStyle name="Note 52" xfId="45099"/>
    <cellStyle name="Note 53" xfId="45100"/>
    <cellStyle name="Note 54" xfId="45101"/>
    <cellStyle name="Note 55" xfId="45102"/>
    <cellStyle name="Note 56" xfId="45103"/>
    <cellStyle name="Note 57" xfId="45104"/>
    <cellStyle name="Note 58" xfId="45105"/>
    <cellStyle name="Note 59" xfId="45106"/>
    <cellStyle name="Note 6" xfId="37558"/>
    <cellStyle name="Note 6 2" xfId="37559"/>
    <cellStyle name="Note 60" xfId="45107"/>
    <cellStyle name="Note 61" xfId="45108"/>
    <cellStyle name="Note 62" xfId="45109"/>
    <cellStyle name="Note 63" xfId="45110"/>
    <cellStyle name="Note 64" xfId="45111"/>
    <cellStyle name="Note 65" xfId="45112"/>
    <cellStyle name="Note 66" xfId="45113"/>
    <cellStyle name="Note 67" xfId="45114"/>
    <cellStyle name="Note 68" xfId="45115"/>
    <cellStyle name="Note 69" xfId="45116"/>
    <cellStyle name="Note 7" xfId="37560"/>
    <cellStyle name="Note 70" xfId="45117"/>
    <cellStyle name="Note 71" xfId="45118"/>
    <cellStyle name="Note 72" xfId="45119"/>
    <cellStyle name="Note 73" xfId="45120"/>
    <cellStyle name="Note 74" xfId="45121"/>
    <cellStyle name="Note 75" xfId="45122"/>
    <cellStyle name="Note 76" xfId="45123"/>
    <cellStyle name="Note 77" xfId="45124"/>
    <cellStyle name="Note 78" xfId="45125"/>
    <cellStyle name="Note 79" xfId="45126"/>
    <cellStyle name="Note 8" xfId="45127"/>
    <cellStyle name="Note 80" xfId="45128"/>
    <cellStyle name="Note 81" xfId="45129"/>
    <cellStyle name="Note 82" xfId="45130"/>
    <cellStyle name="Note 83" xfId="45131"/>
    <cellStyle name="Note 84" xfId="45132"/>
    <cellStyle name="Note 85" xfId="45133"/>
    <cellStyle name="Note 86" xfId="45134"/>
    <cellStyle name="Note 87" xfId="45135"/>
    <cellStyle name="Note 88" xfId="45136"/>
    <cellStyle name="Note 89" xfId="45137"/>
    <cellStyle name="Note 9" xfId="45138"/>
    <cellStyle name="Note 90" xfId="45139"/>
    <cellStyle name="Note 91" xfId="45140"/>
    <cellStyle name="Note 92" xfId="45141"/>
    <cellStyle name="Note 93" xfId="45142"/>
    <cellStyle name="Note 94" xfId="45143"/>
    <cellStyle name="Note 95" xfId="45144"/>
    <cellStyle name="Note 96" xfId="45145"/>
    <cellStyle name="Note 97" xfId="45146"/>
    <cellStyle name="Note 98" xfId="45147"/>
    <cellStyle name="Note 99" xfId="45148"/>
    <cellStyle name="Output 10" xfId="37561"/>
    <cellStyle name="Output 11" xfId="37562"/>
    <cellStyle name="Output 2" xfId="37563"/>
    <cellStyle name="Output 2 2" xfId="37564"/>
    <cellStyle name="Output 2 2 2" xfId="37565"/>
    <cellStyle name="Output 2 2 2 2" xfId="37566"/>
    <cellStyle name="Output 2 2 3" xfId="37567"/>
    <cellStyle name="Output 2 2 4" xfId="37568"/>
    <cellStyle name="Output 2 2 5" xfId="37569"/>
    <cellStyle name="Output 2 2 6" xfId="37570"/>
    <cellStyle name="Output 2 3" xfId="37571"/>
    <cellStyle name="Output 2 3 2" xfId="37572"/>
    <cellStyle name="Output 2 3 2 2" xfId="37573"/>
    <cellStyle name="Output 2 3 3" xfId="37574"/>
    <cellStyle name="Output 2 3 4" xfId="37575"/>
    <cellStyle name="Output 2 3 5" xfId="37576"/>
    <cellStyle name="Output 2 3 6" xfId="37577"/>
    <cellStyle name="Output 2 4" xfId="37578"/>
    <cellStyle name="Output 2 4 2" xfId="37579"/>
    <cellStyle name="Output 2 4 2 2" xfId="37580"/>
    <cellStyle name="Output 2 4 3" xfId="37581"/>
    <cellStyle name="Output 2 4 4" xfId="37582"/>
    <cellStyle name="Output 2 4 5" xfId="37583"/>
    <cellStyle name="Output 2 4 6" xfId="37584"/>
    <cellStyle name="Output 2 5" xfId="37585"/>
    <cellStyle name="Output 2 5 2" xfId="37586"/>
    <cellStyle name="Output 2 6" xfId="37587"/>
    <cellStyle name="Output 2 6 2" xfId="37588"/>
    <cellStyle name="Output 2 7" xfId="37589"/>
    <cellStyle name="Output 2 8" xfId="37590"/>
    <cellStyle name="Output 3" xfId="37591"/>
    <cellStyle name="Output 3 10" xfId="37592"/>
    <cellStyle name="Output 3 2" xfId="37593"/>
    <cellStyle name="Output 3 2 2" xfId="37594"/>
    <cellStyle name="Output 3 2 2 2" xfId="37595"/>
    <cellStyle name="Output 3 2 3" xfId="37596"/>
    <cellStyle name="Output 3 2 4" xfId="37597"/>
    <cellStyle name="Output 3 2 5" xfId="37598"/>
    <cellStyle name="Output 3 2 6" xfId="37599"/>
    <cellStyle name="Output 3 3" xfId="37600"/>
    <cellStyle name="Output 3 3 2" xfId="37601"/>
    <cellStyle name="Output 3 3 2 2" xfId="37602"/>
    <cellStyle name="Output 3 3 3" xfId="37603"/>
    <cellStyle name="Output 3 3 4" xfId="37604"/>
    <cellStyle name="Output 3 3 5" xfId="37605"/>
    <cellStyle name="Output 3 3 6" xfId="37606"/>
    <cellStyle name="Output 3 4" xfId="37607"/>
    <cellStyle name="Output 3 4 2" xfId="37608"/>
    <cellStyle name="Output 3 4 2 2" xfId="37609"/>
    <cellStyle name="Output 3 4 2 2 2" xfId="37610"/>
    <cellStyle name="Output 3 4 2 3" xfId="37611"/>
    <cellStyle name="Output 3 4 2 4" xfId="37612"/>
    <cellStyle name="Output 3 4 2 5" xfId="37613"/>
    <cellStyle name="Output 3 4 2 6" xfId="45149"/>
    <cellStyle name="Output 3 4 3" xfId="37614"/>
    <cellStyle name="Output 3 4 3 2" xfId="37615"/>
    <cellStyle name="Output 3 4 3 2 2" xfId="37616"/>
    <cellStyle name="Output 3 4 3 3" xfId="37617"/>
    <cellStyle name="Output 3 4 3 4" xfId="37618"/>
    <cellStyle name="Output 3 4 3 5" xfId="37619"/>
    <cellStyle name="Output 3 4 3 6" xfId="45150"/>
    <cellStyle name="Output 3 4 4" xfId="37620"/>
    <cellStyle name="Output 3 4 4 2" xfId="37621"/>
    <cellStyle name="Output 3 4 5" xfId="37622"/>
    <cellStyle name="Output 3 4 6" xfId="37623"/>
    <cellStyle name="Output 3 4 7" xfId="37624"/>
    <cellStyle name="Output 3 4 8" xfId="45151"/>
    <cellStyle name="Output 3 5" xfId="37625"/>
    <cellStyle name="Output 3 5 2" xfId="37626"/>
    <cellStyle name="Output 3 5 2 2" xfId="37627"/>
    <cellStyle name="Output 3 5 3" xfId="37628"/>
    <cellStyle name="Output 3 5 4" xfId="37629"/>
    <cellStyle name="Output 3 5 5" xfId="37630"/>
    <cellStyle name="Output 3 5 6" xfId="45152"/>
    <cellStyle name="Output 3 6" xfId="37631"/>
    <cellStyle name="Output 3 6 2" xfId="37632"/>
    <cellStyle name="Output 3 6 2 2" xfId="37633"/>
    <cellStyle name="Output 3 6 3" xfId="37634"/>
    <cellStyle name="Output 3 6 4" xfId="37635"/>
    <cellStyle name="Output 3 6 5" xfId="37636"/>
    <cellStyle name="Output 3 6 6" xfId="45153"/>
    <cellStyle name="Output 3 7" xfId="37637"/>
    <cellStyle name="Output 3 7 2" xfId="37638"/>
    <cellStyle name="Output 3 8" xfId="37639"/>
    <cellStyle name="Output 3 8 2" xfId="37640"/>
    <cellStyle name="Output 3 9" xfId="37641"/>
    <cellStyle name="Output 4" xfId="37642"/>
    <cellStyle name="Output 4 10" xfId="37643"/>
    <cellStyle name="Output 4 11" xfId="45154"/>
    <cellStyle name="Output 4 2" xfId="37644"/>
    <cellStyle name="Output 4 2 2" xfId="37645"/>
    <cellStyle name="Output 4 2 2 2" xfId="37646"/>
    <cellStyle name="Output 4 2 3" xfId="37647"/>
    <cellStyle name="Output 4 2 4" xfId="37648"/>
    <cellStyle name="Output 4 2 5" xfId="37649"/>
    <cellStyle name="Output 4 2 6" xfId="45155"/>
    <cellStyle name="Output 4 3" xfId="37650"/>
    <cellStyle name="Output 4 3 2" xfId="37651"/>
    <cellStyle name="Output 4 3 2 2" xfId="37652"/>
    <cellStyle name="Output 4 3 3" xfId="37653"/>
    <cellStyle name="Output 4 3 4" xfId="37654"/>
    <cellStyle name="Output 4 3 5" xfId="37655"/>
    <cellStyle name="Output 4 3 6" xfId="45156"/>
    <cellStyle name="Output 4 4" xfId="37656"/>
    <cellStyle name="Output 4 4 2" xfId="37657"/>
    <cellStyle name="Output 4 4 2 2" xfId="37658"/>
    <cellStyle name="Output 4 4 3" xfId="37659"/>
    <cellStyle name="Output 4 4 4" xfId="37660"/>
    <cellStyle name="Output 4 4 5" xfId="37661"/>
    <cellStyle name="Output 4 4 6" xfId="45157"/>
    <cellStyle name="Output 4 5" xfId="37662"/>
    <cellStyle name="Output 4 5 2" xfId="37663"/>
    <cellStyle name="Output 4 5 2 2" xfId="37664"/>
    <cellStyle name="Output 4 5 3" xfId="37665"/>
    <cellStyle name="Output 4 5 4" xfId="37666"/>
    <cellStyle name="Output 4 5 5" xfId="37667"/>
    <cellStyle name="Output 4 5 6" xfId="45158"/>
    <cellStyle name="Output 4 6" xfId="37668"/>
    <cellStyle name="Output 4 6 2" xfId="37669"/>
    <cellStyle name="Output 4 7" xfId="37670"/>
    <cellStyle name="Output 4 7 2" xfId="37671"/>
    <cellStyle name="Output 4 8" xfId="37672"/>
    <cellStyle name="Output 4 9" xfId="37673"/>
    <cellStyle name="Output 5" xfId="37674"/>
    <cellStyle name="Output 5 2" xfId="37675"/>
    <cellStyle name="Output 5 2 2" xfId="37676"/>
    <cellStyle name="Output 5 2 2 2" xfId="37677"/>
    <cellStyle name="Output 5 2 3" xfId="37678"/>
    <cellStyle name="Output 5 2 4" xfId="37679"/>
    <cellStyle name="Output 5 2 5" xfId="37680"/>
    <cellStyle name="Output 5 2 6" xfId="45159"/>
    <cellStyle name="Output 5 3" xfId="37681"/>
    <cellStyle name="Output 5 3 2" xfId="37682"/>
    <cellStyle name="Output 5 3 2 2" xfId="37683"/>
    <cellStyle name="Output 5 3 3" xfId="37684"/>
    <cellStyle name="Output 5 3 4" xfId="37685"/>
    <cellStyle name="Output 5 3 5" xfId="37686"/>
    <cellStyle name="Output 5 3 6" xfId="45160"/>
    <cellStyle name="Output 5 4" xfId="37687"/>
    <cellStyle name="Output 5 4 2" xfId="37688"/>
    <cellStyle name="Output 5 5" xfId="37689"/>
    <cellStyle name="Output 5 6" xfId="37690"/>
    <cellStyle name="Output 5 7" xfId="37691"/>
    <cellStyle name="Output 5 8" xfId="45161"/>
    <cellStyle name="Output 6" xfId="37692"/>
    <cellStyle name="Output 6 2" xfId="37693"/>
    <cellStyle name="Output 6 2 2" xfId="37694"/>
    <cellStyle name="Output 6 3" xfId="37695"/>
    <cellStyle name="Output 6 4" xfId="37696"/>
    <cellStyle name="Output 6 5" xfId="37697"/>
    <cellStyle name="Output 6 6" xfId="45162"/>
    <cellStyle name="Output 7" xfId="37698"/>
    <cellStyle name="Output 7 2" xfId="37699"/>
    <cellStyle name="Output 7 3" xfId="37700"/>
    <cellStyle name="Output 8" xfId="37701"/>
    <cellStyle name="Output 8 2" xfId="37702"/>
    <cellStyle name="Output 9" xfId="37703"/>
    <cellStyle name="Output 9 2" xfId="37704"/>
    <cellStyle name="per.style" xfId="45163"/>
    <cellStyle name="per.style 2" xfId="45164"/>
    <cellStyle name="Percent 10 2" xfId="37705"/>
    <cellStyle name="Percent 10 2 2" xfId="37706"/>
    <cellStyle name="Percent 10 2 2 2" xfId="37707"/>
    <cellStyle name="Percent 10 2 3" xfId="37708"/>
    <cellStyle name="Percent 10 2 4" xfId="37709"/>
    <cellStyle name="Percent 10 2 5" xfId="37710"/>
    <cellStyle name="Percent 10 2 6" xfId="45165"/>
    <cellStyle name="Percent 2" xfId="37711"/>
    <cellStyle name="Percent 2 2" xfId="37712"/>
    <cellStyle name="Percent 2 2 2" xfId="37713"/>
    <cellStyle name="Percent 2 2 2 2" xfId="37714"/>
    <cellStyle name="Percent 2 2 3" xfId="37715"/>
    <cellStyle name="Percent 2 2 3 2" xfId="37716"/>
    <cellStyle name="Percent 2 2 3 3" xfId="37717"/>
    <cellStyle name="Percent 2 2 4" xfId="37718"/>
    <cellStyle name="Percent 2 2 5" xfId="37719"/>
    <cellStyle name="Percent 2 3" xfId="37720"/>
    <cellStyle name="Percent 2 3 2" xfId="37721"/>
    <cellStyle name="Percent 2 3 2 2" xfId="37722"/>
    <cellStyle name="Percent 2 3 2 2 2" xfId="37723"/>
    <cellStyle name="Percent 2 3 2 3" xfId="37724"/>
    <cellStyle name="Percent 2 3 2 3 2" xfId="37725"/>
    <cellStyle name="Percent 2 3 2 4" xfId="37726"/>
    <cellStyle name="Percent 2 3 2 5" xfId="37727"/>
    <cellStyle name="Percent 2 3 3" xfId="37728"/>
    <cellStyle name="Percent 2 3 3 2" xfId="37729"/>
    <cellStyle name="Percent 2 3 3 2 2" xfId="37730"/>
    <cellStyle name="Percent 2 3 3 3" xfId="37731"/>
    <cellStyle name="Percent 2 3 3 4" xfId="37732"/>
    <cellStyle name="Percent 2 3 3 5" xfId="37733"/>
    <cellStyle name="Percent 2 3 3 6" xfId="45166"/>
    <cellStyle name="Percent 2 3 4" xfId="37734"/>
    <cellStyle name="Percent 2 3 4 2" xfId="37735"/>
    <cellStyle name="Percent 2 3 4 2 2" xfId="37736"/>
    <cellStyle name="Percent 2 3 4 2 2 2" xfId="37737"/>
    <cellStyle name="Percent 2 3 4 2 3" xfId="37738"/>
    <cellStyle name="Percent 2 3 4 2 4" xfId="37739"/>
    <cellStyle name="Percent 2 3 4 2 5" xfId="37740"/>
    <cellStyle name="Percent 2 3 4 2 6" xfId="45167"/>
    <cellStyle name="Percent 2 3 4 3" xfId="37741"/>
    <cellStyle name="Percent 2 3 4 3 2" xfId="37742"/>
    <cellStyle name="Percent 2 3 4 3 3" xfId="37743"/>
    <cellStyle name="Percent 2 3 4 4" xfId="37744"/>
    <cellStyle name="Percent 2 3 4 5" xfId="37745"/>
    <cellStyle name="Percent 2 3 4 6" xfId="37746"/>
    <cellStyle name="Percent 2 3 4 7" xfId="45168"/>
    <cellStyle name="Percent 2 3 5" xfId="37747"/>
    <cellStyle name="Percent 2 3 5 2" xfId="37748"/>
    <cellStyle name="Percent 2 3 5 3" xfId="37749"/>
    <cellStyle name="Percent 2 3 6" xfId="37750"/>
    <cellStyle name="Percent 2 3 6 2" xfId="37751"/>
    <cellStyle name="Percent 2 3 7" xfId="37752"/>
    <cellStyle name="Percent 2 3 8" xfId="37753"/>
    <cellStyle name="Percent 2 4" xfId="37754"/>
    <cellStyle name="Percent 2 4 2" xfId="37755"/>
    <cellStyle name="Percent 2 4 2 2" xfId="37756"/>
    <cellStyle name="Percent 2 5" xfId="37757"/>
    <cellStyle name="Percent 2 5 2" xfId="37758"/>
    <cellStyle name="Percent 2 6" xfId="37759"/>
    <cellStyle name="Percent 2 7" xfId="37760"/>
    <cellStyle name="Percent 3" xfId="37761"/>
    <cellStyle name="Percent 3 2" xfId="37762"/>
    <cellStyle name="Percent 3 2 2" xfId="37763"/>
    <cellStyle name="Percent 3 2 2 2" xfId="37764"/>
    <cellStyle name="Percent 3 2 3" xfId="37765"/>
    <cellStyle name="Percent 3 2 3 2" xfId="37766"/>
    <cellStyle name="Percent 3 2 4" xfId="37767"/>
    <cellStyle name="Percent 3 2 5" xfId="37768"/>
    <cellStyle name="Percent 3 3" xfId="37769"/>
    <cellStyle name="Percent 3 3 2" xfId="37770"/>
    <cellStyle name="Percent 3 3 2 2" xfId="37771"/>
    <cellStyle name="Percent 3 3 2 2 2" xfId="37772"/>
    <cellStyle name="Percent 3 3 2 3" xfId="37773"/>
    <cellStyle name="Percent 3 3 2 4" xfId="37774"/>
    <cellStyle name="Percent 3 3 2 5" xfId="37775"/>
    <cellStyle name="Percent 3 3 2 6" xfId="45169"/>
    <cellStyle name="Percent 3 3 3" xfId="37776"/>
    <cellStyle name="Percent 3 3 3 2" xfId="37777"/>
    <cellStyle name="Percent 3 3 3 3" xfId="37778"/>
    <cellStyle name="Percent 3 3 4" xfId="37779"/>
    <cellStyle name="Percent 3 3 5" xfId="37780"/>
    <cellStyle name="Percent 3 3 6" xfId="37781"/>
    <cellStyle name="Percent 3 3 7" xfId="37782"/>
    <cellStyle name="Percent 3 4" xfId="37783"/>
    <cellStyle name="Percent 3 4 2" xfId="37784"/>
    <cellStyle name="Percent 3 4 3" xfId="37785"/>
    <cellStyle name="Percent 3 5" xfId="37786"/>
    <cellStyle name="Percent 3 5 2" xfId="37787"/>
    <cellStyle name="Percent 3 6" xfId="37788"/>
    <cellStyle name="Percent 3 7" xfId="37789"/>
    <cellStyle name="Percent 4" xfId="37790"/>
    <cellStyle name="Percent 4 2" xfId="37791"/>
    <cellStyle name="Percent 4 2 2" xfId="37792"/>
    <cellStyle name="Percent 4 3" xfId="37793"/>
    <cellStyle name="Percent 4 3 2" xfId="37794"/>
    <cellStyle name="Percent 4 4" xfId="37795"/>
    <cellStyle name="Percent 4 5" xfId="37796"/>
    <cellStyle name="Percent 5" xfId="37797"/>
    <cellStyle name="Percent 5 2" xfId="37798"/>
    <cellStyle name="Percent 5 3" xfId="37799"/>
    <cellStyle name="Percent 6" xfId="37800"/>
    <cellStyle name="Percent 6 2" xfId="37801"/>
    <cellStyle name="Percent 7" xfId="37802"/>
    <cellStyle name="Percent 8" xfId="37803"/>
    <cellStyle name="Percent_DCSH - COMPONENT 3" xfId="38187"/>
    <cellStyle name="Title 10" xfId="37804"/>
    <cellStyle name="Title 11" xfId="37805"/>
    <cellStyle name="Title 2" xfId="37806"/>
    <cellStyle name="Title 2 2" xfId="37807"/>
    <cellStyle name="Title 2 2 2" xfId="37808"/>
    <cellStyle name="Title 2 2 2 2" xfId="37809"/>
    <cellStyle name="Title 2 2 3" xfId="37810"/>
    <cellStyle name="Title 2 2 4" xfId="37811"/>
    <cellStyle name="Title 2 2 5" xfId="37812"/>
    <cellStyle name="Title 2 2 6" xfId="37813"/>
    <cellStyle name="Title 2 3" xfId="37814"/>
    <cellStyle name="Title 2 3 2" xfId="37815"/>
    <cellStyle name="Title 2 3 2 2" xfId="37816"/>
    <cellStyle name="Title 2 3 3" xfId="37817"/>
    <cellStyle name="Title 2 3 4" xfId="37818"/>
    <cellStyle name="Title 2 3 5" xfId="37819"/>
    <cellStyle name="Title 2 3 6" xfId="37820"/>
    <cellStyle name="Title 2 4" xfId="37821"/>
    <cellStyle name="Title 2 4 2" xfId="37822"/>
    <cellStyle name="Title 2 4 2 2" xfId="37823"/>
    <cellStyle name="Title 2 4 3" xfId="37824"/>
    <cellStyle name="Title 2 4 4" xfId="37825"/>
    <cellStyle name="Title 2 4 5" xfId="37826"/>
    <cellStyle name="Title 2 4 6" xfId="37827"/>
    <cellStyle name="Title 2 5" xfId="37828"/>
    <cellStyle name="Title 2 5 2" xfId="37829"/>
    <cellStyle name="Title 2 6" xfId="37830"/>
    <cellStyle name="Title 2 6 2" xfId="37831"/>
    <cellStyle name="Title 2 7" xfId="37832"/>
    <cellStyle name="Title 2 8" xfId="37833"/>
    <cellStyle name="Title 3" xfId="37834"/>
    <cellStyle name="Title 3 10" xfId="37835"/>
    <cellStyle name="Title 3 2" xfId="37836"/>
    <cellStyle name="Title 3 2 2" xfId="37837"/>
    <cellStyle name="Title 3 2 2 2" xfId="37838"/>
    <cellStyle name="Title 3 2 3" xfId="37839"/>
    <cellStyle name="Title 3 2 4" xfId="37840"/>
    <cellStyle name="Title 3 2 5" xfId="37841"/>
    <cellStyle name="Title 3 2 6" xfId="37842"/>
    <cellStyle name="Title 3 3" xfId="37843"/>
    <cellStyle name="Title 3 3 2" xfId="37844"/>
    <cellStyle name="Title 3 3 2 2" xfId="37845"/>
    <cellStyle name="Title 3 3 2 2 2" xfId="37846"/>
    <cellStyle name="Title 3 3 2 3" xfId="37847"/>
    <cellStyle name="Title 3 3 2 4" xfId="37848"/>
    <cellStyle name="Title 3 3 2 5" xfId="37849"/>
    <cellStyle name="Title 3 3 2 6" xfId="45170"/>
    <cellStyle name="Title 3 3 3" xfId="37850"/>
    <cellStyle name="Title 3 3 3 2" xfId="37851"/>
    <cellStyle name="Title 3 3 3 2 2" xfId="37852"/>
    <cellStyle name="Title 3 3 3 3" xfId="37853"/>
    <cellStyle name="Title 3 3 3 4" xfId="37854"/>
    <cellStyle name="Title 3 3 3 5" xfId="37855"/>
    <cellStyle name="Title 3 3 3 6" xfId="45171"/>
    <cellStyle name="Title 3 3 4" xfId="37856"/>
    <cellStyle name="Title 3 3 4 2" xfId="37857"/>
    <cellStyle name="Title 3 3 5" xfId="37858"/>
    <cellStyle name="Title 3 3 6" xfId="37859"/>
    <cellStyle name="Title 3 3 7" xfId="37860"/>
    <cellStyle name="Title 3 3 8" xfId="45172"/>
    <cellStyle name="Title 3 4" xfId="37861"/>
    <cellStyle name="Title 3 4 2" xfId="37862"/>
    <cellStyle name="Title 3 4 2 2" xfId="37863"/>
    <cellStyle name="Title 3 4 2 2 2" xfId="37864"/>
    <cellStyle name="Title 3 4 2 3" xfId="37865"/>
    <cellStyle name="Title 3 4 2 4" xfId="37866"/>
    <cellStyle name="Title 3 4 2 5" xfId="37867"/>
    <cellStyle name="Title 3 4 2 6" xfId="45173"/>
    <cellStyle name="Title 3 4 3" xfId="37868"/>
    <cellStyle name="Title 3 4 3 2" xfId="37869"/>
    <cellStyle name="Title 3 4 3 2 2" xfId="37870"/>
    <cellStyle name="Title 3 4 3 3" xfId="37871"/>
    <cellStyle name="Title 3 4 3 4" xfId="37872"/>
    <cellStyle name="Title 3 4 3 5" xfId="37873"/>
    <cellStyle name="Title 3 4 3 6" xfId="45174"/>
    <cellStyle name="Title 3 4 4" xfId="37874"/>
    <cellStyle name="Title 3 4 4 2" xfId="37875"/>
    <cellStyle name="Title 3 4 5" xfId="37876"/>
    <cellStyle name="Title 3 4 6" xfId="37877"/>
    <cellStyle name="Title 3 4 7" xfId="37878"/>
    <cellStyle name="Title 3 4 8" xfId="45175"/>
    <cellStyle name="Title 3 5" xfId="37879"/>
    <cellStyle name="Title 3 5 2" xfId="37880"/>
    <cellStyle name="Title 3 5 2 2" xfId="37881"/>
    <cellStyle name="Title 3 5 3" xfId="37882"/>
    <cellStyle name="Title 3 5 4" xfId="37883"/>
    <cellStyle name="Title 3 5 5" xfId="37884"/>
    <cellStyle name="Title 3 5 6" xfId="45176"/>
    <cellStyle name="Title 3 6" xfId="37885"/>
    <cellStyle name="Title 3 6 2" xfId="37886"/>
    <cellStyle name="Title 3 6 2 2" xfId="37887"/>
    <cellStyle name="Title 3 6 3" xfId="37888"/>
    <cellStyle name="Title 3 6 4" xfId="37889"/>
    <cellStyle name="Title 3 6 5" xfId="37890"/>
    <cellStyle name="Title 3 6 6" xfId="45177"/>
    <cellStyle name="Title 3 7" xfId="37891"/>
    <cellStyle name="Title 3 7 2" xfId="37892"/>
    <cellStyle name="Title 3 8" xfId="37893"/>
    <cellStyle name="Title 3 8 2" xfId="37894"/>
    <cellStyle name="Title 3 9" xfId="37895"/>
    <cellStyle name="Title 4" xfId="37896"/>
    <cellStyle name="Title 4 10" xfId="37897"/>
    <cellStyle name="Title 4 2" xfId="37898"/>
    <cellStyle name="Title 4 2 2" xfId="37899"/>
    <cellStyle name="Title 4 2 2 2" xfId="37900"/>
    <cellStyle name="Title 4 2 2 2 2" xfId="37901"/>
    <cellStyle name="Title 4 2 2 3" xfId="37902"/>
    <cellStyle name="Title 4 2 2 4" xfId="37903"/>
    <cellStyle name="Title 4 2 2 5" xfId="37904"/>
    <cellStyle name="Title 4 2 2 6" xfId="45178"/>
    <cellStyle name="Title 4 2 3" xfId="37905"/>
    <cellStyle name="Title 4 2 3 2" xfId="37906"/>
    <cellStyle name="Title 4 2 3 2 2" xfId="37907"/>
    <cellStyle name="Title 4 2 3 3" xfId="37908"/>
    <cellStyle name="Title 4 2 3 4" xfId="37909"/>
    <cellStyle name="Title 4 2 3 5" xfId="37910"/>
    <cellStyle name="Title 4 2 3 6" xfId="45179"/>
    <cellStyle name="Title 4 2 4" xfId="37911"/>
    <cellStyle name="Title 4 2 4 2" xfId="37912"/>
    <cellStyle name="Title 4 2 5" xfId="37913"/>
    <cellStyle name="Title 4 2 6" xfId="37914"/>
    <cellStyle name="Title 4 2 7" xfId="37915"/>
    <cellStyle name="Title 4 2 8" xfId="45180"/>
    <cellStyle name="Title 4 3" xfId="37916"/>
    <cellStyle name="Title 4 3 2" xfId="37917"/>
    <cellStyle name="Title 4 3 2 2" xfId="37918"/>
    <cellStyle name="Title 4 3 3" xfId="37919"/>
    <cellStyle name="Title 4 3 4" xfId="37920"/>
    <cellStyle name="Title 4 3 5" xfId="37921"/>
    <cellStyle name="Title 4 3 6" xfId="45181"/>
    <cellStyle name="Title 4 4" xfId="37922"/>
    <cellStyle name="Title 4 4 2" xfId="37923"/>
    <cellStyle name="Title 4 4 2 2" xfId="37924"/>
    <cellStyle name="Title 4 4 3" xfId="37925"/>
    <cellStyle name="Title 4 4 4" xfId="37926"/>
    <cellStyle name="Title 4 4 5" xfId="37927"/>
    <cellStyle name="Title 4 4 6" xfId="45182"/>
    <cellStyle name="Title 4 5" xfId="37928"/>
    <cellStyle name="Title 4 5 2" xfId="37929"/>
    <cellStyle name="Title 4 5 2 2" xfId="37930"/>
    <cellStyle name="Title 4 5 3" xfId="37931"/>
    <cellStyle name="Title 4 5 4" xfId="37932"/>
    <cellStyle name="Title 4 5 5" xfId="37933"/>
    <cellStyle name="Title 4 5 6" xfId="45183"/>
    <cellStyle name="Title 4 6" xfId="37934"/>
    <cellStyle name="Title 4 6 2" xfId="37935"/>
    <cellStyle name="Title 4 6 2 2" xfId="37936"/>
    <cellStyle name="Title 4 6 3" xfId="37937"/>
    <cellStyle name="Title 4 6 4" xfId="37938"/>
    <cellStyle name="Title 4 6 5" xfId="37939"/>
    <cellStyle name="Title 4 6 6" xfId="45184"/>
    <cellStyle name="Title 4 7" xfId="37940"/>
    <cellStyle name="Title 4 7 2" xfId="37941"/>
    <cellStyle name="Title 4 8" xfId="37942"/>
    <cellStyle name="Title 4 8 2" xfId="37943"/>
    <cellStyle name="Title 4 9" xfId="37944"/>
    <cellStyle name="Title 5" xfId="37945"/>
    <cellStyle name="Title 5 2" xfId="37946"/>
    <cellStyle name="Title 5 2 2" xfId="37947"/>
    <cellStyle name="Title 5 2 2 2" xfId="37948"/>
    <cellStyle name="Title 5 2 3" xfId="37949"/>
    <cellStyle name="Title 5 2 4" xfId="37950"/>
    <cellStyle name="Title 5 2 5" xfId="37951"/>
    <cellStyle name="Title 5 2 6" xfId="45185"/>
    <cellStyle name="Title 5 3" xfId="37952"/>
    <cellStyle name="Title 5 3 2" xfId="37953"/>
    <cellStyle name="Title 5 3 2 2" xfId="37954"/>
    <cellStyle name="Title 5 3 3" xfId="37955"/>
    <cellStyle name="Title 5 3 4" xfId="37956"/>
    <cellStyle name="Title 5 3 5" xfId="37957"/>
    <cellStyle name="Title 5 3 6" xfId="45186"/>
    <cellStyle name="Title 5 4" xfId="37958"/>
    <cellStyle name="Title 5 4 2" xfId="37959"/>
    <cellStyle name="Title 5 5" xfId="37960"/>
    <cellStyle name="Title 5 6" xfId="37961"/>
    <cellStyle name="Title 5 7" xfId="37962"/>
    <cellStyle name="Title 5 8" xfId="45187"/>
    <cellStyle name="Title 6" xfId="37963"/>
    <cellStyle name="Title 6 2" xfId="37964"/>
    <cellStyle name="Title 6 2 2" xfId="37965"/>
    <cellStyle name="Title 6 3" xfId="37966"/>
    <cellStyle name="Title 6 4" xfId="37967"/>
    <cellStyle name="Title 6 5" xfId="37968"/>
    <cellStyle name="Title 6 6" xfId="45188"/>
    <cellStyle name="Title 7" xfId="37969"/>
    <cellStyle name="Title 7 2" xfId="37970"/>
    <cellStyle name="Title 7 3" xfId="37971"/>
    <cellStyle name="Title 8" xfId="37972"/>
    <cellStyle name="Title 8 2" xfId="37973"/>
    <cellStyle name="Title 9" xfId="37974"/>
    <cellStyle name="Title 9 2" xfId="37975"/>
    <cellStyle name="Total 10" xfId="37976"/>
    <cellStyle name="Total 11" xfId="37977"/>
    <cellStyle name="Total 2" xfId="37978"/>
    <cellStyle name="Total 2 2" xfId="37979"/>
    <cellStyle name="Total 2 2 2" xfId="37980"/>
    <cellStyle name="Total 2 2 2 2" xfId="37981"/>
    <cellStyle name="Total 2 2 3" xfId="37982"/>
    <cellStyle name="Total 2 2 4" xfId="37983"/>
    <cellStyle name="Total 2 2 5" xfId="37984"/>
    <cellStyle name="Total 2 2 6" xfId="37985"/>
    <cellStyle name="Total 2 3" xfId="37986"/>
    <cellStyle name="Total 2 3 2" xfId="37987"/>
    <cellStyle name="Total 2 3 2 2" xfId="37988"/>
    <cellStyle name="Total 2 3 3" xfId="37989"/>
    <cellStyle name="Total 2 3 4" xfId="37990"/>
    <cellStyle name="Total 2 3 5" xfId="37991"/>
    <cellStyle name="Total 2 3 6" xfId="37992"/>
    <cellStyle name="Total 2 4" xfId="37993"/>
    <cellStyle name="Total 2 4 2" xfId="37994"/>
    <cellStyle name="Total 2 4 2 2" xfId="37995"/>
    <cellStyle name="Total 2 4 3" xfId="37996"/>
    <cellStyle name="Total 2 4 4" xfId="37997"/>
    <cellStyle name="Total 2 4 5" xfId="37998"/>
    <cellStyle name="Total 2 4 6" xfId="37999"/>
    <cellStyle name="Total 2 5" xfId="38000"/>
    <cellStyle name="Total 2 5 2" xfId="38001"/>
    <cellStyle name="Total 2 6" xfId="38002"/>
    <cellStyle name="Total 2 6 2" xfId="38003"/>
    <cellStyle name="Total 2 7" xfId="38004"/>
    <cellStyle name="Total 2 8" xfId="38005"/>
    <cellStyle name="Total 3" xfId="38006"/>
    <cellStyle name="Total 3 10" xfId="38007"/>
    <cellStyle name="Total 3 2" xfId="38008"/>
    <cellStyle name="Total 3 2 2" xfId="38009"/>
    <cellStyle name="Total 3 2 2 2" xfId="38010"/>
    <cellStyle name="Total 3 2 3" xfId="38011"/>
    <cellStyle name="Total 3 2 4" xfId="38012"/>
    <cellStyle name="Total 3 2 5" xfId="38013"/>
    <cellStyle name="Total 3 2 6" xfId="38014"/>
    <cellStyle name="Total 3 3" xfId="38015"/>
    <cellStyle name="Total 3 3 2" xfId="38016"/>
    <cellStyle name="Total 3 3 2 2" xfId="38017"/>
    <cellStyle name="Total 3 3 3" xfId="38018"/>
    <cellStyle name="Total 3 3 4" xfId="38019"/>
    <cellStyle name="Total 3 3 5" xfId="38020"/>
    <cellStyle name="Total 3 3 6" xfId="38021"/>
    <cellStyle name="Total 3 4" xfId="38022"/>
    <cellStyle name="Total 3 4 2" xfId="38023"/>
    <cellStyle name="Total 3 4 2 2" xfId="38024"/>
    <cellStyle name="Total 3 4 2 2 2" xfId="38025"/>
    <cellStyle name="Total 3 4 2 3" xfId="38026"/>
    <cellStyle name="Total 3 4 2 4" xfId="38027"/>
    <cellStyle name="Total 3 4 2 5" xfId="38028"/>
    <cellStyle name="Total 3 4 2 6" xfId="45189"/>
    <cellStyle name="Total 3 4 3" xfId="38029"/>
    <cellStyle name="Total 3 4 3 2" xfId="38030"/>
    <cellStyle name="Total 3 4 3 2 2" xfId="38031"/>
    <cellStyle name="Total 3 4 3 3" xfId="38032"/>
    <cellStyle name="Total 3 4 3 4" xfId="38033"/>
    <cellStyle name="Total 3 4 3 5" xfId="38034"/>
    <cellStyle name="Total 3 4 3 6" xfId="45190"/>
    <cellStyle name="Total 3 4 4" xfId="38035"/>
    <cellStyle name="Total 3 4 4 2" xfId="38036"/>
    <cellStyle name="Total 3 4 5" xfId="38037"/>
    <cellStyle name="Total 3 4 6" xfId="38038"/>
    <cellStyle name="Total 3 4 7" xfId="38039"/>
    <cellStyle name="Total 3 4 8" xfId="45191"/>
    <cellStyle name="Total 3 5" xfId="38040"/>
    <cellStyle name="Total 3 5 2" xfId="38041"/>
    <cellStyle name="Total 3 5 2 2" xfId="38042"/>
    <cellStyle name="Total 3 5 3" xfId="38043"/>
    <cellStyle name="Total 3 5 4" xfId="38044"/>
    <cellStyle name="Total 3 5 5" xfId="38045"/>
    <cellStyle name="Total 3 5 6" xfId="45192"/>
    <cellStyle name="Total 3 6" xfId="38046"/>
    <cellStyle name="Total 3 6 2" xfId="38047"/>
    <cellStyle name="Total 3 6 2 2" xfId="38048"/>
    <cellStyle name="Total 3 6 3" xfId="38049"/>
    <cellStyle name="Total 3 6 4" xfId="38050"/>
    <cellStyle name="Total 3 6 5" xfId="38051"/>
    <cellStyle name="Total 3 6 6" xfId="45193"/>
    <cellStyle name="Total 3 7" xfId="38052"/>
    <cellStyle name="Total 3 7 2" xfId="38053"/>
    <cellStyle name="Total 3 8" xfId="38054"/>
    <cellStyle name="Total 3 8 2" xfId="38055"/>
    <cellStyle name="Total 3 9" xfId="38056"/>
    <cellStyle name="Total 4" xfId="38057"/>
    <cellStyle name="Total 4 10" xfId="38058"/>
    <cellStyle name="Total 4 11" xfId="45194"/>
    <cellStyle name="Total 4 2" xfId="38059"/>
    <cellStyle name="Total 4 2 2" xfId="38060"/>
    <cellStyle name="Total 4 2 2 2" xfId="38061"/>
    <cellStyle name="Total 4 2 3" xfId="38062"/>
    <cellStyle name="Total 4 2 4" xfId="38063"/>
    <cellStyle name="Total 4 2 5" xfId="38064"/>
    <cellStyle name="Total 4 2 6" xfId="45195"/>
    <cellStyle name="Total 4 3" xfId="38065"/>
    <cellStyle name="Total 4 3 2" xfId="38066"/>
    <cellStyle name="Total 4 3 2 2" xfId="38067"/>
    <cellStyle name="Total 4 3 3" xfId="38068"/>
    <cellStyle name="Total 4 3 4" xfId="38069"/>
    <cellStyle name="Total 4 3 5" xfId="38070"/>
    <cellStyle name="Total 4 3 6" xfId="45196"/>
    <cellStyle name="Total 4 4" xfId="38071"/>
    <cellStyle name="Total 4 4 2" xfId="38072"/>
    <cellStyle name="Total 4 4 2 2" xfId="38073"/>
    <cellStyle name="Total 4 4 3" xfId="38074"/>
    <cellStyle name="Total 4 4 4" xfId="38075"/>
    <cellStyle name="Total 4 4 5" xfId="38076"/>
    <cellStyle name="Total 4 4 6" xfId="45197"/>
    <cellStyle name="Total 4 5" xfId="38077"/>
    <cellStyle name="Total 4 5 2" xfId="38078"/>
    <cellStyle name="Total 4 5 2 2" xfId="38079"/>
    <cellStyle name="Total 4 5 3" xfId="38080"/>
    <cellStyle name="Total 4 5 4" xfId="38081"/>
    <cellStyle name="Total 4 5 5" xfId="38082"/>
    <cellStyle name="Total 4 5 6" xfId="45198"/>
    <cellStyle name="Total 4 6" xfId="38083"/>
    <cellStyle name="Total 4 6 2" xfId="38084"/>
    <cellStyle name="Total 4 7" xfId="38085"/>
    <cellStyle name="Total 4 7 2" xfId="38086"/>
    <cellStyle name="Total 4 8" xfId="38087"/>
    <cellStyle name="Total 4 9" xfId="38088"/>
    <cellStyle name="Total 5" xfId="38089"/>
    <cellStyle name="Total 5 2" xfId="38090"/>
    <cellStyle name="Total 5 2 2" xfId="38091"/>
    <cellStyle name="Total 5 2 2 2" xfId="38092"/>
    <cellStyle name="Total 5 2 3" xfId="38093"/>
    <cellStyle name="Total 5 2 4" xfId="38094"/>
    <cellStyle name="Total 5 2 5" xfId="38095"/>
    <cellStyle name="Total 5 2 6" xfId="45199"/>
    <cellStyle name="Total 5 3" xfId="38096"/>
    <cellStyle name="Total 5 3 2" xfId="38097"/>
    <cellStyle name="Total 5 3 2 2" xfId="38098"/>
    <cellStyle name="Total 5 3 3" xfId="38099"/>
    <cellStyle name="Total 5 3 4" xfId="38100"/>
    <cellStyle name="Total 5 3 5" xfId="38101"/>
    <cellStyle name="Total 5 3 6" xfId="45200"/>
    <cellStyle name="Total 5 4" xfId="38102"/>
    <cellStyle name="Total 5 4 2" xfId="38103"/>
    <cellStyle name="Total 5 5" xfId="38104"/>
    <cellStyle name="Total 5 6" xfId="38105"/>
    <cellStyle name="Total 5 7" xfId="38106"/>
    <cellStyle name="Total 5 8" xfId="45201"/>
    <cellStyle name="Total 6" xfId="38107"/>
    <cellStyle name="Total 6 2" xfId="38108"/>
    <cellStyle name="Total 6 2 2" xfId="38109"/>
    <cellStyle name="Total 6 3" xfId="38110"/>
    <cellStyle name="Total 6 4" xfId="38111"/>
    <cellStyle name="Total 6 5" xfId="38112"/>
    <cellStyle name="Total 6 6" xfId="45202"/>
    <cellStyle name="Total 7" xfId="38113"/>
    <cellStyle name="Total 7 2" xfId="38114"/>
    <cellStyle name="Total 7 3" xfId="38115"/>
    <cellStyle name="Total 8" xfId="38116"/>
    <cellStyle name="Total 8 2" xfId="38117"/>
    <cellStyle name="Total 9" xfId="38118"/>
    <cellStyle name="Total 9 2" xfId="38119"/>
    <cellStyle name="Warning Text 2" xfId="38120"/>
    <cellStyle name="Warning Text 2 2" xfId="38121"/>
    <cellStyle name="Warning Text 2 2 2" xfId="38122"/>
    <cellStyle name="Warning Text 2 2 2 2" xfId="38123"/>
    <cellStyle name="Warning Text 2 2 3" xfId="38124"/>
    <cellStyle name="Warning Text 2 2 4" xfId="38125"/>
    <cellStyle name="Warning Text 2 2 5" xfId="38126"/>
    <cellStyle name="Warning Text 2 2 6" xfId="38127"/>
    <cellStyle name="Warning Text 2 3" xfId="38128"/>
    <cellStyle name="Warning Text 2 3 2" xfId="38129"/>
    <cellStyle name="Warning Text 2 3 2 2" xfId="38130"/>
    <cellStyle name="Warning Text 2 3 3" xfId="38131"/>
    <cellStyle name="Warning Text 2 3 4" xfId="38132"/>
    <cellStyle name="Warning Text 2 3 5" xfId="38133"/>
    <cellStyle name="Warning Text 2 3 6" xfId="38134"/>
    <cellStyle name="Warning Text 2 4" xfId="38135"/>
    <cellStyle name="Warning Text 2 4 2" xfId="38136"/>
    <cellStyle name="Warning Text 2 5" xfId="38137"/>
    <cellStyle name="Warning Text 2 5 2" xfId="38138"/>
    <cellStyle name="Warning Text 2 6" xfId="38139"/>
    <cellStyle name="Warning Text 2 7" xfId="38140"/>
    <cellStyle name="Warning Text 3" xfId="38141"/>
    <cellStyle name="Warning Text 3 2" xfId="38142"/>
    <cellStyle name="Warning Text 3 2 2" xfId="38143"/>
    <cellStyle name="Warning Text 3 2 2 2" xfId="38144"/>
    <cellStyle name="Warning Text 3 2 3" xfId="38145"/>
    <cellStyle name="Warning Text 3 2 4" xfId="38146"/>
    <cellStyle name="Warning Text 3 2 5" xfId="38147"/>
    <cellStyle name="Warning Text 3 2 6" xfId="45203"/>
    <cellStyle name="Warning Text 3 3" xfId="38148"/>
    <cellStyle name="Warning Text 3 3 2" xfId="38149"/>
    <cellStyle name="Warning Text 3 3 2 2" xfId="38150"/>
    <cellStyle name="Warning Text 3 3 3" xfId="38151"/>
    <cellStyle name="Warning Text 3 3 4" xfId="38152"/>
    <cellStyle name="Warning Text 3 3 5" xfId="38153"/>
    <cellStyle name="Warning Text 3 3 6" xfId="45204"/>
    <cellStyle name="Warning Text 3 4" xfId="38154"/>
    <cellStyle name="Warning Text 3 4 2" xfId="38155"/>
    <cellStyle name="Warning Text 3 4 2 2" xfId="38156"/>
    <cellStyle name="Warning Text 3 4 3" xfId="38157"/>
    <cellStyle name="Warning Text 3 4 4" xfId="38158"/>
    <cellStyle name="Warning Text 3 4 5" xfId="38159"/>
    <cellStyle name="Warning Text 3 4 6" xfId="45205"/>
    <cellStyle name="Warning Text 3 5" xfId="38160"/>
    <cellStyle name="Warning Text 3 5 2" xfId="38161"/>
    <cellStyle name="Warning Text 3 6" xfId="38162"/>
    <cellStyle name="Warning Text 3 6 2" xfId="38163"/>
    <cellStyle name="Warning Text 3 7" xfId="38164"/>
    <cellStyle name="Warning Text 3 8" xfId="38165"/>
    <cellStyle name="Warning Text 4" xfId="38166"/>
    <cellStyle name="Warning Text 4 2" xfId="38167"/>
    <cellStyle name="Warning Text 4 3" xfId="38168"/>
    <cellStyle name="Warning Text 5" xfId="38169"/>
    <cellStyle name="Warning Text 5 2" xfId="38170"/>
    <cellStyle name="Warning Text 6" xfId="38171"/>
    <cellStyle name="Warning Text 6 2" xfId="38172"/>
    <cellStyle name="Warning Text 7" xfId="38173"/>
    <cellStyle name="Warning Text 8" xfId="3817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user/LOCALS~1/Temp/XPgrpwise/DOCUME~1/user/LOCALS~1/Temp/XPgrpwise/2141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My%20Documents/GroupWise/DOCUME~1/user/LOCALS~1/Temp/XPgrpwise/21418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ser/My%20Documents/GroupWise/2141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user/LOCALS~1/Temp/XPgrpwise/21418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1\user\LOCALS~1\Temp\XPGRPW~1\DOCUME~1\User\LOCALS~1\Temp\XPGRPW~1\DOCUME~1\User\LOCALS~1\Temp\XPGRPW~1\21418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user/LOCALS~1/Temp/XPgrpwise/67030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9">
          <cell r="F9" t="str">
            <v>2002/2003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1"/>
      <sheetName val="REVENUE SA30"/>
      <sheetName val="COMPONENT 2 "/>
      <sheetName val="COMPONENT 5"/>
    </sheetNames>
    <sheetDataSet>
      <sheetData sheetId="0" refreshError="1"/>
      <sheetData sheetId="1" refreshError="1">
        <row r="277">
          <cell r="X277">
            <v>0</v>
          </cell>
          <cell r="Y277">
            <v>0</v>
          </cell>
          <cell r="Z277">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zoomScale="90" zoomScaleNormal="90" workbookViewId="0">
      <pane xSplit="1" ySplit="4" topLeftCell="F10" activePane="bottomRight" state="frozen"/>
      <selection activeCell="C17" sqref="C17"/>
      <selection pane="topRight" activeCell="C17" sqref="C17"/>
      <selection pane="bottomLeft" activeCell="C17" sqref="C17"/>
      <selection pane="bottomRight" activeCell="C17" sqref="C17"/>
    </sheetView>
  </sheetViews>
  <sheetFormatPr defaultRowHeight="12.75" x14ac:dyDescent="0.2"/>
  <cols>
    <col min="1" max="1" width="41" style="553" customWidth="1"/>
    <col min="2" max="13" width="9.5703125" style="553" bestFit="1" customWidth="1"/>
    <col min="14" max="14" width="12.28515625" style="553" hidden="1" customWidth="1"/>
    <col min="15" max="15" width="1.140625" style="553" customWidth="1"/>
    <col min="16" max="18" width="11.140625" style="553" bestFit="1" customWidth="1"/>
    <col min="19" max="19" width="9.140625" style="553"/>
    <col min="20" max="20" width="12.85546875" style="553" customWidth="1"/>
    <col min="21" max="256" width="9.140625" style="553"/>
    <col min="257" max="257" width="43.7109375" style="553" customWidth="1"/>
    <col min="258" max="258" width="13.5703125" style="553" customWidth="1"/>
    <col min="259" max="269" width="11.28515625" style="553" customWidth="1"/>
    <col min="270" max="270" width="12.28515625" style="553" customWidth="1"/>
    <col min="271" max="274" width="11.42578125" style="553" customWidth="1"/>
    <col min="275" max="275" width="9.140625" style="553"/>
    <col min="276" max="276" width="12.85546875" style="553" customWidth="1"/>
    <col min="277" max="512" width="9.140625" style="553"/>
    <col min="513" max="513" width="43.7109375" style="553" customWidth="1"/>
    <col min="514" max="514" width="13.5703125" style="553" customWidth="1"/>
    <col min="515" max="525" width="11.28515625" style="553" customWidth="1"/>
    <col min="526" max="526" width="12.28515625" style="553" customWidth="1"/>
    <col min="527" max="530" width="11.42578125" style="553" customWidth="1"/>
    <col min="531" max="531" width="9.140625" style="553"/>
    <col min="532" max="532" width="12.85546875" style="553" customWidth="1"/>
    <col min="533" max="768" width="9.140625" style="553"/>
    <col min="769" max="769" width="43.7109375" style="553" customWidth="1"/>
    <col min="770" max="770" width="13.5703125" style="553" customWidth="1"/>
    <col min="771" max="781" width="11.28515625" style="553" customWidth="1"/>
    <col min="782" max="782" width="12.28515625" style="553" customWidth="1"/>
    <col min="783" max="786" width="11.42578125" style="553" customWidth="1"/>
    <col min="787" max="787" width="9.140625" style="553"/>
    <col min="788" max="788" width="12.85546875" style="553" customWidth="1"/>
    <col min="789" max="1024" width="9.140625" style="553"/>
    <col min="1025" max="1025" width="43.7109375" style="553" customWidth="1"/>
    <col min="1026" max="1026" width="13.5703125" style="553" customWidth="1"/>
    <col min="1027" max="1037" width="11.28515625" style="553" customWidth="1"/>
    <col min="1038" max="1038" width="12.28515625" style="553" customWidth="1"/>
    <col min="1039" max="1042" width="11.42578125" style="553" customWidth="1"/>
    <col min="1043" max="1043" width="9.140625" style="553"/>
    <col min="1044" max="1044" width="12.85546875" style="553" customWidth="1"/>
    <col min="1045" max="1280" width="9.140625" style="553"/>
    <col min="1281" max="1281" width="43.7109375" style="553" customWidth="1"/>
    <col min="1282" max="1282" width="13.5703125" style="553" customWidth="1"/>
    <col min="1283" max="1293" width="11.28515625" style="553" customWidth="1"/>
    <col min="1294" max="1294" width="12.28515625" style="553" customWidth="1"/>
    <col min="1295" max="1298" width="11.42578125" style="553" customWidth="1"/>
    <col min="1299" max="1299" width="9.140625" style="553"/>
    <col min="1300" max="1300" width="12.85546875" style="553" customWidth="1"/>
    <col min="1301" max="1536" width="9.140625" style="553"/>
    <col min="1537" max="1537" width="43.7109375" style="553" customWidth="1"/>
    <col min="1538" max="1538" width="13.5703125" style="553" customWidth="1"/>
    <col min="1539" max="1549" width="11.28515625" style="553" customWidth="1"/>
    <col min="1550" max="1550" width="12.28515625" style="553" customWidth="1"/>
    <col min="1551" max="1554" width="11.42578125" style="553" customWidth="1"/>
    <col min="1555" max="1555" width="9.140625" style="553"/>
    <col min="1556" max="1556" width="12.85546875" style="553" customWidth="1"/>
    <col min="1557" max="1792" width="9.140625" style="553"/>
    <col min="1793" max="1793" width="43.7109375" style="553" customWidth="1"/>
    <col min="1794" max="1794" width="13.5703125" style="553" customWidth="1"/>
    <col min="1795" max="1805" width="11.28515625" style="553" customWidth="1"/>
    <col min="1806" max="1806" width="12.28515625" style="553" customWidth="1"/>
    <col min="1807" max="1810" width="11.42578125" style="553" customWidth="1"/>
    <col min="1811" max="1811" width="9.140625" style="553"/>
    <col min="1812" max="1812" width="12.85546875" style="553" customWidth="1"/>
    <col min="1813" max="2048" width="9.140625" style="553"/>
    <col min="2049" max="2049" width="43.7109375" style="553" customWidth="1"/>
    <col min="2050" max="2050" width="13.5703125" style="553" customWidth="1"/>
    <col min="2051" max="2061" width="11.28515625" style="553" customWidth="1"/>
    <col min="2062" max="2062" width="12.28515625" style="553" customWidth="1"/>
    <col min="2063" max="2066" width="11.42578125" style="553" customWidth="1"/>
    <col min="2067" max="2067" width="9.140625" style="553"/>
    <col min="2068" max="2068" width="12.85546875" style="553" customWidth="1"/>
    <col min="2069" max="2304" width="9.140625" style="553"/>
    <col min="2305" max="2305" width="43.7109375" style="553" customWidth="1"/>
    <col min="2306" max="2306" width="13.5703125" style="553" customWidth="1"/>
    <col min="2307" max="2317" width="11.28515625" style="553" customWidth="1"/>
    <col min="2318" max="2318" width="12.28515625" style="553" customWidth="1"/>
    <col min="2319" max="2322" width="11.42578125" style="553" customWidth="1"/>
    <col min="2323" max="2323" width="9.140625" style="553"/>
    <col min="2324" max="2324" width="12.85546875" style="553" customWidth="1"/>
    <col min="2325" max="2560" width="9.140625" style="553"/>
    <col min="2561" max="2561" width="43.7109375" style="553" customWidth="1"/>
    <col min="2562" max="2562" width="13.5703125" style="553" customWidth="1"/>
    <col min="2563" max="2573" width="11.28515625" style="553" customWidth="1"/>
    <col min="2574" max="2574" width="12.28515625" style="553" customWidth="1"/>
    <col min="2575" max="2578" width="11.42578125" style="553" customWidth="1"/>
    <col min="2579" max="2579" width="9.140625" style="553"/>
    <col min="2580" max="2580" width="12.85546875" style="553" customWidth="1"/>
    <col min="2581" max="2816" width="9.140625" style="553"/>
    <col min="2817" max="2817" width="43.7109375" style="553" customWidth="1"/>
    <col min="2818" max="2818" width="13.5703125" style="553" customWidth="1"/>
    <col min="2819" max="2829" width="11.28515625" style="553" customWidth="1"/>
    <col min="2830" max="2830" width="12.28515625" style="553" customWidth="1"/>
    <col min="2831" max="2834" width="11.42578125" style="553" customWidth="1"/>
    <col min="2835" max="2835" width="9.140625" style="553"/>
    <col min="2836" max="2836" width="12.85546875" style="553" customWidth="1"/>
    <col min="2837" max="3072" width="9.140625" style="553"/>
    <col min="3073" max="3073" width="43.7109375" style="553" customWidth="1"/>
    <col min="3074" max="3074" width="13.5703125" style="553" customWidth="1"/>
    <col min="3075" max="3085" width="11.28515625" style="553" customWidth="1"/>
    <col min="3086" max="3086" width="12.28515625" style="553" customWidth="1"/>
    <col min="3087" max="3090" width="11.42578125" style="553" customWidth="1"/>
    <col min="3091" max="3091" width="9.140625" style="553"/>
    <col min="3092" max="3092" width="12.85546875" style="553" customWidth="1"/>
    <col min="3093" max="3328" width="9.140625" style="553"/>
    <col min="3329" max="3329" width="43.7109375" style="553" customWidth="1"/>
    <col min="3330" max="3330" width="13.5703125" style="553" customWidth="1"/>
    <col min="3331" max="3341" width="11.28515625" style="553" customWidth="1"/>
    <col min="3342" max="3342" width="12.28515625" style="553" customWidth="1"/>
    <col min="3343" max="3346" width="11.42578125" style="553" customWidth="1"/>
    <col min="3347" max="3347" width="9.140625" style="553"/>
    <col min="3348" max="3348" width="12.85546875" style="553" customWidth="1"/>
    <col min="3349" max="3584" width="9.140625" style="553"/>
    <col min="3585" max="3585" width="43.7109375" style="553" customWidth="1"/>
    <col min="3586" max="3586" width="13.5703125" style="553" customWidth="1"/>
    <col min="3587" max="3597" width="11.28515625" style="553" customWidth="1"/>
    <col min="3598" max="3598" width="12.28515625" style="553" customWidth="1"/>
    <col min="3599" max="3602" width="11.42578125" style="553" customWidth="1"/>
    <col min="3603" max="3603" width="9.140625" style="553"/>
    <col min="3604" max="3604" width="12.85546875" style="553" customWidth="1"/>
    <col min="3605" max="3840" width="9.140625" style="553"/>
    <col min="3841" max="3841" width="43.7109375" style="553" customWidth="1"/>
    <col min="3842" max="3842" width="13.5703125" style="553" customWidth="1"/>
    <col min="3843" max="3853" width="11.28515625" style="553" customWidth="1"/>
    <col min="3854" max="3854" width="12.28515625" style="553" customWidth="1"/>
    <col min="3855" max="3858" width="11.42578125" style="553" customWidth="1"/>
    <col min="3859" max="3859" width="9.140625" style="553"/>
    <col min="3860" max="3860" width="12.85546875" style="553" customWidth="1"/>
    <col min="3861" max="4096" width="9.140625" style="553"/>
    <col min="4097" max="4097" width="43.7109375" style="553" customWidth="1"/>
    <col min="4098" max="4098" width="13.5703125" style="553" customWidth="1"/>
    <col min="4099" max="4109" width="11.28515625" style="553" customWidth="1"/>
    <col min="4110" max="4110" width="12.28515625" style="553" customWidth="1"/>
    <col min="4111" max="4114" width="11.42578125" style="553" customWidth="1"/>
    <col min="4115" max="4115" width="9.140625" style="553"/>
    <col min="4116" max="4116" width="12.85546875" style="553" customWidth="1"/>
    <col min="4117" max="4352" width="9.140625" style="553"/>
    <col min="4353" max="4353" width="43.7109375" style="553" customWidth="1"/>
    <col min="4354" max="4354" width="13.5703125" style="553" customWidth="1"/>
    <col min="4355" max="4365" width="11.28515625" style="553" customWidth="1"/>
    <col min="4366" max="4366" width="12.28515625" style="553" customWidth="1"/>
    <col min="4367" max="4370" width="11.42578125" style="553" customWidth="1"/>
    <col min="4371" max="4371" width="9.140625" style="553"/>
    <col min="4372" max="4372" width="12.85546875" style="553" customWidth="1"/>
    <col min="4373" max="4608" width="9.140625" style="553"/>
    <col min="4609" max="4609" width="43.7109375" style="553" customWidth="1"/>
    <col min="4610" max="4610" width="13.5703125" style="553" customWidth="1"/>
    <col min="4611" max="4621" width="11.28515625" style="553" customWidth="1"/>
    <col min="4622" max="4622" width="12.28515625" style="553" customWidth="1"/>
    <col min="4623" max="4626" width="11.42578125" style="553" customWidth="1"/>
    <col min="4627" max="4627" width="9.140625" style="553"/>
    <col min="4628" max="4628" width="12.85546875" style="553" customWidth="1"/>
    <col min="4629" max="4864" width="9.140625" style="553"/>
    <col min="4865" max="4865" width="43.7109375" style="553" customWidth="1"/>
    <col min="4866" max="4866" width="13.5703125" style="553" customWidth="1"/>
    <col min="4867" max="4877" width="11.28515625" style="553" customWidth="1"/>
    <col min="4878" max="4878" width="12.28515625" style="553" customWidth="1"/>
    <col min="4879" max="4882" width="11.42578125" style="553" customWidth="1"/>
    <col min="4883" max="4883" width="9.140625" style="553"/>
    <col min="4884" max="4884" width="12.85546875" style="553" customWidth="1"/>
    <col min="4885" max="5120" width="9.140625" style="553"/>
    <col min="5121" max="5121" width="43.7109375" style="553" customWidth="1"/>
    <col min="5122" max="5122" width="13.5703125" style="553" customWidth="1"/>
    <col min="5123" max="5133" width="11.28515625" style="553" customWidth="1"/>
    <col min="5134" max="5134" width="12.28515625" style="553" customWidth="1"/>
    <col min="5135" max="5138" width="11.42578125" style="553" customWidth="1"/>
    <col min="5139" max="5139" width="9.140625" style="553"/>
    <col min="5140" max="5140" width="12.85546875" style="553" customWidth="1"/>
    <col min="5141" max="5376" width="9.140625" style="553"/>
    <col min="5377" max="5377" width="43.7109375" style="553" customWidth="1"/>
    <col min="5378" max="5378" width="13.5703125" style="553" customWidth="1"/>
    <col min="5379" max="5389" width="11.28515625" style="553" customWidth="1"/>
    <col min="5390" max="5390" width="12.28515625" style="553" customWidth="1"/>
    <col min="5391" max="5394" width="11.42578125" style="553" customWidth="1"/>
    <col min="5395" max="5395" width="9.140625" style="553"/>
    <col min="5396" max="5396" width="12.85546875" style="553" customWidth="1"/>
    <col min="5397" max="5632" width="9.140625" style="553"/>
    <col min="5633" max="5633" width="43.7109375" style="553" customWidth="1"/>
    <col min="5634" max="5634" width="13.5703125" style="553" customWidth="1"/>
    <col min="5635" max="5645" width="11.28515625" style="553" customWidth="1"/>
    <col min="5646" max="5646" width="12.28515625" style="553" customWidth="1"/>
    <col min="5647" max="5650" width="11.42578125" style="553" customWidth="1"/>
    <col min="5651" max="5651" width="9.140625" style="553"/>
    <col min="5652" max="5652" width="12.85546875" style="553" customWidth="1"/>
    <col min="5653" max="5888" width="9.140625" style="553"/>
    <col min="5889" max="5889" width="43.7109375" style="553" customWidth="1"/>
    <col min="5890" max="5890" width="13.5703125" style="553" customWidth="1"/>
    <col min="5891" max="5901" width="11.28515625" style="553" customWidth="1"/>
    <col min="5902" max="5902" width="12.28515625" style="553" customWidth="1"/>
    <col min="5903" max="5906" width="11.42578125" style="553" customWidth="1"/>
    <col min="5907" max="5907" width="9.140625" style="553"/>
    <col min="5908" max="5908" width="12.85546875" style="553" customWidth="1"/>
    <col min="5909" max="6144" width="9.140625" style="553"/>
    <col min="6145" max="6145" width="43.7109375" style="553" customWidth="1"/>
    <col min="6146" max="6146" width="13.5703125" style="553" customWidth="1"/>
    <col min="6147" max="6157" width="11.28515625" style="553" customWidth="1"/>
    <col min="6158" max="6158" width="12.28515625" style="553" customWidth="1"/>
    <col min="6159" max="6162" width="11.42578125" style="553" customWidth="1"/>
    <col min="6163" max="6163" width="9.140625" style="553"/>
    <col min="6164" max="6164" width="12.85546875" style="553" customWidth="1"/>
    <col min="6165" max="6400" width="9.140625" style="553"/>
    <col min="6401" max="6401" width="43.7109375" style="553" customWidth="1"/>
    <col min="6402" max="6402" width="13.5703125" style="553" customWidth="1"/>
    <col min="6403" max="6413" width="11.28515625" style="553" customWidth="1"/>
    <col min="6414" max="6414" width="12.28515625" style="553" customWidth="1"/>
    <col min="6415" max="6418" width="11.42578125" style="553" customWidth="1"/>
    <col min="6419" max="6419" width="9.140625" style="553"/>
    <col min="6420" max="6420" width="12.85546875" style="553" customWidth="1"/>
    <col min="6421" max="6656" width="9.140625" style="553"/>
    <col min="6657" max="6657" width="43.7109375" style="553" customWidth="1"/>
    <col min="6658" max="6658" width="13.5703125" style="553" customWidth="1"/>
    <col min="6659" max="6669" width="11.28515625" style="553" customWidth="1"/>
    <col min="6670" max="6670" width="12.28515625" style="553" customWidth="1"/>
    <col min="6671" max="6674" width="11.42578125" style="553" customWidth="1"/>
    <col min="6675" max="6675" width="9.140625" style="553"/>
    <col min="6676" max="6676" width="12.85546875" style="553" customWidth="1"/>
    <col min="6677" max="6912" width="9.140625" style="553"/>
    <col min="6913" max="6913" width="43.7109375" style="553" customWidth="1"/>
    <col min="6914" max="6914" width="13.5703125" style="553" customWidth="1"/>
    <col min="6915" max="6925" width="11.28515625" style="553" customWidth="1"/>
    <col min="6926" max="6926" width="12.28515625" style="553" customWidth="1"/>
    <col min="6927" max="6930" width="11.42578125" style="553" customWidth="1"/>
    <col min="6931" max="6931" width="9.140625" style="553"/>
    <col min="6932" max="6932" width="12.85546875" style="553" customWidth="1"/>
    <col min="6933" max="7168" width="9.140625" style="553"/>
    <col min="7169" max="7169" width="43.7109375" style="553" customWidth="1"/>
    <col min="7170" max="7170" width="13.5703125" style="553" customWidth="1"/>
    <col min="7171" max="7181" width="11.28515625" style="553" customWidth="1"/>
    <col min="7182" max="7182" width="12.28515625" style="553" customWidth="1"/>
    <col min="7183" max="7186" width="11.42578125" style="553" customWidth="1"/>
    <col min="7187" max="7187" width="9.140625" style="553"/>
    <col min="7188" max="7188" width="12.85546875" style="553" customWidth="1"/>
    <col min="7189" max="7424" width="9.140625" style="553"/>
    <col min="7425" max="7425" width="43.7109375" style="553" customWidth="1"/>
    <col min="7426" max="7426" width="13.5703125" style="553" customWidth="1"/>
    <col min="7427" max="7437" width="11.28515625" style="553" customWidth="1"/>
    <col min="7438" max="7438" width="12.28515625" style="553" customWidth="1"/>
    <col min="7439" max="7442" width="11.42578125" style="553" customWidth="1"/>
    <col min="7443" max="7443" width="9.140625" style="553"/>
    <col min="7444" max="7444" width="12.85546875" style="553" customWidth="1"/>
    <col min="7445" max="7680" width="9.140625" style="553"/>
    <col min="7681" max="7681" width="43.7109375" style="553" customWidth="1"/>
    <col min="7682" max="7682" width="13.5703125" style="553" customWidth="1"/>
    <col min="7683" max="7693" width="11.28515625" style="553" customWidth="1"/>
    <col min="7694" max="7694" width="12.28515625" style="553" customWidth="1"/>
    <col min="7695" max="7698" width="11.42578125" style="553" customWidth="1"/>
    <col min="7699" max="7699" width="9.140625" style="553"/>
    <col min="7700" max="7700" width="12.85546875" style="553" customWidth="1"/>
    <col min="7701" max="7936" width="9.140625" style="553"/>
    <col min="7937" max="7937" width="43.7109375" style="553" customWidth="1"/>
    <col min="7938" max="7938" width="13.5703125" style="553" customWidth="1"/>
    <col min="7939" max="7949" width="11.28515625" style="553" customWidth="1"/>
    <col min="7950" max="7950" width="12.28515625" style="553" customWidth="1"/>
    <col min="7951" max="7954" width="11.42578125" style="553" customWidth="1"/>
    <col min="7955" max="7955" width="9.140625" style="553"/>
    <col min="7956" max="7956" width="12.85546875" style="553" customWidth="1"/>
    <col min="7957" max="8192" width="9.140625" style="553"/>
    <col min="8193" max="8193" width="43.7109375" style="553" customWidth="1"/>
    <col min="8194" max="8194" width="13.5703125" style="553" customWidth="1"/>
    <col min="8195" max="8205" width="11.28515625" style="553" customWidth="1"/>
    <col min="8206" max="8206" width="12.28515625" style="553" customWidth="1"/>
    <col min="8207" max="8210" width="11.42578125" style="553" customWidth="1"/>
    <col min="8211" max="8211" width="9.140625" style="553"/>
    <col min="8212" max="8212" width="12.85546875" style="553" customWidth="1"/>
    <col min="8213" max="8448" width="9.140625" style="553"/>
    <col min="8449" max="8449" width="43.7109375" style="553" customWidth="1"/>
    <col min="8450" max="8450" width="13.5703125" style="553" customWidth="1"/>
    <col min="8451" max="8461" width="11.28515625" style="553" customWidth="1"/>
    <col min="8462" max="8462" width="12.28515625" style="553" customWidth="1"/>
    <col min="8463" max="8466" width="11.42578125" style="553" customWidth="1"/>
    <col min="8467" max="8467" width="9.140625" style="553"/>
    <col min="8468" max="8468" width="12.85546875" style="553" customWidth="1"/>
    <col min="8469" max="8704" width="9.140625" style="553"/>
    <col min="8705" max="8705" width="43.7109375" style="553" customWidth="1"/>
    <col min="8706" max="8706" width="13.5703125" style="553" customWidth="1"/>
    <col min="8707" max="8717" width="11.28515625" style="553" customWidth="1"/>
    <col min="8718" max="8718" width="12.28515625" style="553" customWidth="1"/>
    <col min="8719" max="8722" width="11.42578125" style="553" customWidth="1"/>
    <col min="8723" max="8723" width="9.140625" style="553"/>
    <col min="8724" max="8724" width="12.85546875" style="553" customWidth="1"/>
    <col min="8725" max="8960" width="9.140625" style="553"/>
    <col min="8961" max="8961" width="43.7109375" style="553" customWidth="1"/>
    <col min="8962" max="8962" width="13.5703125" style="553" customWidth="1"/>
    <col min="8963" max="8973" width="11.28515625" style="553" customWidth="1"/>
    <col min="8974" max="8974" width="12.28515625" style="553" customWidth="1"/>
    <col min="8975" max="8978" width="11.42578125" style="553" customWidth="1"/>
    <col min="8979" max="8979" width="9.140625" style="553"/>
    <col min="8980" max="8980" width="12.85546875" style="553" customWidth="1"/>
    <col min="8981" max="9216" width="9.140625" style="553"/>
    <col min="9217" max="9217" width="43.7109375" style="553" customWidth="1"/>
    <col min="9218" max="9218" width="13.5703125" style="553" customWidth="1"/>
    <col min="9219" max="9229" width="11.28515625" style="553" customWidth="1"/>
    <col min="9230" max="9230" width="12.28515625" style="553" customWidth="1"/>
    <col min="9231" max="9234" width="11.42578125" style="553" customWidth="1"/>
    <col min="9235" max="9235" width="9.140625" style="553"/>
    <col min="9236" max="9236" width="12.85546875" style="553" customWidth="1"/>
    <col min="9237" max="9472" width="9.140625" style="553"/>
    <col min="9473" max="9473" width="43.7109375" style="553" customWidth="1"/>
    <col min="9474" max="9474" width="13.5703125" style="553" customWidth="1"/>
    <col min="9475" max="9485" width="11.28515625" style="553" customWidth="1"/>
    <col min="9486" max="9486" width="12.28515625" style="553" customWidth="1"/>
    <col min="9487" max="9490" width="11.42578125" style="553" customWidth="1"/>
    <col min="9491" max="9491" width="9.140625" style="553"/>
    <col min="9492" max="9492" width="12.85546875" style="553" customWidth="1"/>
    <col min="9493" max="9728" width="9.140625" style="553"/>
    <col min="9729" max="9729" width="43.7109375" style="553" customWidth="1"/>
    <col min="9730" max="9730" width="13.5703125" style="553" customWidth="1"/>
    <col min="9731" max="9741" width="11.28515625" style="553" customWidth="1"/>
    <col min="9742" max="9742" width="12.28515625" style="553" customWidth="1"/>
    <col min="9743" max="9746" width="11.42578125" style="553" customWidth="1"/>
    <col min="9747" max="9747" width="9.140625" style="553"/>
    <col min="9748" max="9748" width="12.85546875" style="553" customWidth="1"/>
    <col min="9749" max="9984" width="9.140625" style="553"/>
    <col min="9985" max="9985" width="43.7109375" style="553" customWidth="1"/>
    <col min="9986" max="9986" width="13.5703125" style="553" customWidth="1"/>
    <col min="9987" max="9997" width="11.28515625" style="553" customWidth="1"/>
    <col min="9998" max="9998" width="12.28515625" style="553" customWidth="1"/>
    <col min="9999" max="10002" width="11.42578125" style="553" customWidth="1"/>
    <col min="10003" max="10003" width="9.140625" style="553"/>
    <col min="10004" max="10004" width="12.85546875" style="553" customWidth="1"/>
    <col min="10005" max="10240" width="9.140625" style="553"/>
    <col min="10241" max="10241" width="43.7109375" style="553" customWidth="1"/>
    <col min="10242" max="10242" width="13.5703125" style="553" customWidth="1"/>
    <col min="10243" max="10253" width="11.28515625" style="553" customWidth="1"/>
    <col min="10254" max="10254" width="12.28515625" style="553" customWidth="1"/>
    <col min="10255" max="10258" width="11.42578125" style="553" customWidth="1"/>
    <col min="10259" max="10259" width="9.140625" style="553"/>
    <col min="10260" max="10260" width="12.85546875" style="553" customWidth="1"/>
    <col min="10261" max="10496" width="9.140625" style="553"/>
    <col min="10497" max="10497" width="43.7109375" style="553" customWidth="1"/>
    <col min="10498" max="10498" width="13.5703125" style="553" customWidth="1"/>
    <col min="10499" max="10509" width="11.28515625" style="553" customWidth="1"/>
    <col min="10510" max="10510" width="12.28515625" style="553" customWidth="1"/>
    <col min="10511" max="10514" width="11.42578125" style="553" customWidth="1"/>
    <col min="10515" max="10515" width="9.140625" style="553"/>
    <col min="10516" max="10516" width="12.85546875" style="553" customWidth="1"/>
    <col min="10517" max="10752" width="9.140625" style="553"/>
    <col min="10753" max="10753" width="43.7109375" style="553" customWidth="1"/>
    <col min="10754" max="10754" width="13.5703125" style="553" customWidth="1"/>
    <col min="10755" max="10765" width="11.28515625" style="553" customWidth="1"/>
    <col min="10766" max="10766" width="12.28515625" style="553" customWidth="1"/>
    <col min="10767" max="10770" width="11.42578125" style="553" customWidth="1"/>
    <col min="10771" max="10771" width="9.140625" style="553"/>
    <col min="10772" max="10772" width="12.85546875" style="553" customWidth="1"/>
    <col min="10773" max="11008" width="9.140625" style="553"/>
    <col min="11009" max="11009" width="43.7109375" style="553" customWidth="1"/>
    <col min="11010" max="11010" width="13.5703125" style="553" customWidth="1"/>
    <col min="11011" max="11021" width="11.28515625" style="553" customWidth="1"/>
    <col min="11022" max="11022" width="12.28515625" style="553" customWidth="1"/>
    <col min="11023" max="11026" width="11.42578125" style="553" customWidth="1"/>
    <col min="11027" max="11027" width="9.140625" style="553"/>
    <col min="11028" max="11028" width="12.85546875" style="553" customWidth="1"/>
    <col min="11029" max="11264" width="9.140625" style="553"/>
    <col min="11265" max="11265" width="43.7109375" style="553" customWidth="1"/>
    <col min="11266" max="11266" width="13.5703125" style="553" customWidth="1"/>
    <col min="11267" max="11277" width="11.28515625" style="553" customWidth="1"/>
    <col min="11278" max="11278" width="12.28515625" style="553" customWidth="1"/>
    <col min="11279" max="11282" width="11.42578125" style="553" customWidth="1"/>
    <col min="11283" max="11283" width="9.140625" style="553"/>
    <col min="11284" max="11284" width="12.85546875" style="553" customWidth="1"/>
    <col min="11285" max="11520" width="9.140625" style="553"/>
    <col min="11521" max="11521" width="43.7109375" style="553" customWidth="1"/>
    <col min="11522" max="11522" width="13.5703125" style="553" customWidth="1"/>
    <col min="11523" max="11533" width="11.28515625" style="553" customWidth="1"/>
    <col min="11534" max="11534" width="12.28515625" style="553" customWidth="1"/>
    <col min="11535" max="11538" width="11.42578125" style="553" customWidth="1"/>
    <col min="11539" max="11539" width="9.140625" style="553"/>
    <col min="11540" max="11540" width="12.85546875" style="553" customWidth="1"/>
    <col min="11541" max="11776" width="9.140625" style="553"/>
    <col min="11777" max="11777" width="43.7109375" style="553" customWidth="1"/>
    <col min="11778" max="11778" width="13.5703125" style="553" customWidth="1"/>
    <col min="11779" max="11789" width="11.28515625" style="553" customWidth="1"/>
    <col min="11790" max="11790" width="12.28515625" style="553" customWidth="1"/>
    <col min="11791" max="11794" width="11.42578125" style="553" customWidth="1"/>
    <col min="11795" max="11795" width="9.140625" style="553"/>
    <col min="11796" max="11796" width="12.85546875" style="553" customWidth="1"/>
    <col min="11797" max="12032" width="9.140625" style="553"/>
    <col min="12033" max="12033" width="43.7109375" style="553" customWidth="1"/>
    <col min="12034" max="12034" width="13.5703125" style="553" customWidth="1"/>
    <col min="12035" max="12045" width="11.28515625" style="553" customWidth="1"/>
    <col min="12046" max="12046" width="12.28515625" style="553" customWidth="1"/>
    <col min="12047" max="12050" width="11.42578125" style="553" customWidth="1"/>
    <col min="12051" max="12051" width="9.140625" style="553"/>
    <col min="12052" max="12052" width="12.85546875" style="553" customWidth="1"/>
    <col min="12053" max="12288" width="9.140625" style="553"/>
    <col min="12289" max="12289" width="43.7109375" style="553" customWidth="1"/>
    <col min="12290" max="12290" width="13.5703125" style="553" customWidth="1"/>
    <col min="12291" max="12301" width="11.28515625" style="553" customWidth="1"/>
    <col min="12302" max="12302" width="12.28515625" style="553" customWidth="1"/>
    <col min="12303" max="12306" width="11.42578125" style="553" customWidth="1"/>
    <col min="12307" max="12307" width="9.140625" style="553"/>
    <col min="12308" max="12308" width="12.85546875" style="553" customWidth="1"/>
    <col min="12309" max="12544" width="9.140625" style="553"/>
    <col min="12545" max="12545" width="43.7109375" style="553" customWidth="1"/>
    <col min="12546" max="12546" width="13.5703125" style="553" customWidth="1"/>
    <col min="12547" max="12557" width="11.28515625" style="553" customWidth="1"/>
    <col min="12558" max="12558" width="12.28515625" style="553" customWidth="1"/>
    <col min="12559" max="12562" width="11.42578125" style="553" customWidth="1"/>
    <col min="12563" max="12563" width="9.140625" style="553"/>
    <col min="12564" max="12564" width="12.85546875" style="553" customWidth="1"/>
    <col min="12565" max="12800" width="9.140625" style="553"/>
    <col min="12801" max="12801" width="43.7109375" style="553" customWidth="1"/>
    <col min="12802" max="12802" width="13.5703125" style="553" customWidth="1"/>
    <col min="12803" max="12813" width="11.28515625" style="553" customWidth="1"/>
    <col min="12814" max="12814" width="12.28515625" style="553" customWidth="1"/>
    <col min="12815" max="12818" width="11.42578125" style="553" customWidth="1"/>
    <col min="12819" max="12819" width="9.140625" style="553"/>
    <col min="12820" max="12820" width="12.85546875" style="553" customWidth="1"/>
    <col min="12821" max="13056" width="9.140625" style="553"/>
    <col min="13057" max="13057" width="43.7109375" style="553" customWidth="1"/>
    <col min="13058" max="13058" width="13.5703125" style="553" customWidth="1"/>
    <col min="13059" max="13069" width="11.28515625" style="553" customWidth="1"/>
    <col min="13070" max="13070" width="12.28515625" style="553" customWidth="1"/>
    <col min="13071" max="13074" width="11.42578125" style="553" customWidth="1"/>
    <col min="13075" max="13075" width="9.140625" style="553"/>
    <col min="13076" max="13076" width="12.85546875" style="553" customWidth="1"/>
    <col min="13077" max="13312" width="9.140625" style="553"/>
    <col min="13313" max="13313" width="43.7109375" style="553" customWidth="1"/>
    <col min="13314" max="13314" width="13.5703125" style="553" customWidth="1"/>
    <col min="13315" max="13325" width="11.28515625" style="553" customWidth="1"/>
    <col min="13326" max="13326" width="12.28515625" style="553" customWidth="1"/>
    <col min="13327" max="13330" width="11.42578125" style="553" customWidth="1"/>
    <col min="13331" max="13331" width="9.140625" style="553"/>
    <col min="13332" max="13332" width="12.85546875" style="553" customWidth="1"/>
    <col min="13333" max="13568" width="9.140625" style="553"/>
    <col min="13569" max="13569" width="43.7109375" style="553" customWidth="1"/>
    <col min="13570" max="13570" width="13.5703125" style="553" customWidth="1"/>
    <col min="13571" max="13581" width="11.28515625" style="553" customWidth="1"/>
    <col min="13582" max="13582" width="12.28515625" style="553" customWidth="1"/>
    <col min="13583" max="13586" width="11.42578125" style="553" customWidth="1"/>
    <col min="13587" max="13587" width="9.140625" style="553"/>
    <col min="13588" max="13588" width="12.85546875" style="553" customWidth="1"/>
    <col min="13589" max="13824" width="9.140625" style="553"/>
    <col min="13825" max="13825" width="43.7109375" style="553" customWidth="1"/>
    <col min="13826" max="13826" width="13.5703125" style="553" customWidth="1"/>
    <col min="13827" max="13837" width="11.28515625" style="553" customWidth="1"/>
    <col min="13838" max="13838" width="12.28515625" style="553" customWidth="1"/>
    <col min="13839" max="13842" width="11.42578125" style="553" customWidth="1"/>
    <col min="13843" max="13843" width="9.140625" style="553"/>
    <col min="13844" max="13844" width="12.85546875" style="553" customWidth="1"/>
    <col min="13845" max="14080" width="9.140625" style="553"/>
    <col min="14081" max="14081" width="43.7109375" style="553" customWidth="1"/>
    <col min="14082" max="14082" width="13.5703125" style="553" customWidth="1"/>
    <col min="14083" max="14093" width="11.28515625" style="553" customWidth="1"/>
    <col min="14094" max="14094" width="12.28515625" style="553" customWidth="1"/>
    <col min="14095" max="14098" width="11.42578125" style="553" customWidth="1"/>
    <col min="14099" max="14099" width="9.140625" style="553"/>
    <col min="14100" max="14100" width="12.85546875" style="553" customWidth="1"/>
    <col min="14101" max="14336" width="9.140625" style="553"/>
    <col min="14337" max="14337" width="43.7109375" style="553" customWidth="1"/>
    <col min="14338" max="14338" width="13.5703125" style="553" customWidth="1"/>
    <col min="14339" max="14349" width="11.28515625" style="553" customWidth="1"/>
    <col min="14350" max="14350" width="12.28515625" style="553" customWidth="1"/>
    <col min="14351" max="14354" width="11.42578125" style="553" customWidth="1"/>
    <col min="14355" max="14355" width="9.140625" style="553"/>
    <col min="14356" max="14356" width="12.85546875" style="553" customWidth="1"/>
    <col min="14357" max="14592" width="9.140625" style="553"/>
    <col min="14593" max="14593" width="43.7109375" style="553" customWidth="1"/>
    <col min="14594" max="14594" width="13.5703125" style="553" customWidth="1"/>
    <col min="14595" max="14605" width="11.28515625" style="553" customWidth="1"/>
    <col min="14606" max="14606" width="12.28515625" style="553" customWidth="1"/>
    <col min="14607" max="14610" width="11.42578125" style="553" customWidth="1"/>
    <col min="14611" max="14611" width="9.140625" style="553"/>
    <col min="14612" max="14612" width="12.85546875" style="553" customWidth="1"/>
    <col min="14613" max="14848" width="9.140625" style="553"/>
    <col min="14849" max="14849" width="43.7109375" style="553" customWidth="1"/>
    <col min="14850" max="14850" width="13.5703125" style="553" customWidth="1"/>
    <col min="14851" max="14861" width="11.28515625" style="553" customWidth="1"/>
    <col min="14862" max="14862" width="12.28515625" style="553" customWidth="1"/>
    <col min="14863" max="14866" width="11.42578125" style="553" customWidth="1"/>
    <col min="14867" max="14867" width="9.140625" style="553"/>
    <col min="14868" max="14868" width="12.85546875" style="553" customWidth="1"/>
    <col min="14869" max="15104" width="9.140625" style="553"/>
    <col min="15105" max="15105" width="43.7109375" style="553" customWidth="1"/>
    <col min="15106" max="15106" width="13.5703125" style="553" customWidth="1"/>
    <col min="15107" max="15117" width="11.28515625" style="553" customWidth="1"/>
    <col min="15118" max="15118" width="12.28515625" style="553" customWidth="1"/>
    <col min="15119" max="15122" width="11.42578125" style="553" customWidth="1"/>
    <col min="15123" max="15123" width="9.140625" style="553"/>
    <col min="15124" max="15124" width="12.85546875" style="553" customWidth="1"/>
    <col min="15125" max="15360" width="9.140625" style="553"/>
    <col min="15361" max="15361" width="43.7109375" style="553" customWidth="1"/>
    <col min="15362" max="15362" width="13.5703125" style="553" customWidth="1"/>
    <col min="15363" max="15373" width="11.28515625" style="553" customWidth="1"/>
    <col min="15374" max="15374" width="12.28515625" style="553" customWidth="1"/>
    <col min="15375" max="15378" width="11.42578125" style="553" customWidth="1"/>
    <col min="15379" max="15379" width="9.140625" style="553"/>
    <col min="15380" max="15380" width="12.85546875" style="553" customWidth="1"/>
    <col min="15381" max="15616" width="9.140625" style="553"/>
    <col min="15617" max="15617" width="43.7109375" style="553" customWidth="1"/>
    <col min="15618" max="15618" width="13.5703125" style="553" customWidth="1"/>
    <col min="15619" max="15629" width="11.28515625" style="553" customWidth="1"/>
    <col min="15630" max="15630" width="12.28515625" style="553" customWidth="1"/>
    <col min="15631" max="15634" width="11.42578125" style="553" customWidth="1"/>
    <col min="15635" max="15635" width="9.140625" style="553"/>
    <col min="15636" max="15636" width="12.85546875" style="553" customWidth="1"/>
    <col min="15637" max="15872" width="9.140625" style="553"/>
    <col min="15873" max="15873" width="43.7109375" style="553" customWidth="1"/>
    <col min="15874" max="15874" width="13.5703125" style="553" customWidth="1"/>
    <col min="15875" max="15885" width="11.28515625" style="553" customWidth="1"/>
    <col min="15886" max="15886" width="12.28515625" style="553" customWidth="1"/>
    <col min="15887" max="15890" width="11.42578125" style="553" customWidth="1"/>
    <col min="15891" max="15891" width="9.140625" style="553"/>
    <col min="15892" max="15892" width="12.85546875" style="553" customWidth="1"/>
    <col min="15893" max="16128" width="9.140625" style="553"/>
    <col min="16129" max="16129" width="43.7109375" style="553" customWidth="1"/>
    <col min="16130" max="16130" width="13.5703125" style="553" customWidth="1"/>
    <col min="16131" max="16141" width="11.28515625" style="553" customWidth="1"/>
    <col min="16142" max="16142" width="12.28515625" style="553" customWidth="1"/>
    <col min="16143" max="16146" width="11.42578125" style="553" customWidth="1"/>
    <col min="16147" max="16147" width="9.140625" style="553"/>
    <col min="16148" max="16148" width="12.85546875" style="553" customWidth="1"/>
    <col min="16149" max="16384" width="9.140625" style="553"/>
  </cols>
  <sheetData>
    <row r="1" spans="1:26" s="550" customFormat="1" ht="24.95" customHeight="1" x14ac:dyDescent="0.25">
      <c r="A1" s="933" t="s">
        <v>856</v>
      </c>
      <c r="B1" s="933"/>
      <c r="C1" s="933"/>
      <c r="D1" s="933"/>
      <c r="E1" s="933"/>
      <c r="F1" s="933"/>
      <c r="G1" s="933"/>
      <c r="H1" s="933"/>
      <c r="I1" s="933"/>
      <c r="J1" s="933"/>
      <c r="K1" s="933"/>
      <c r="L1" s="933"/>
      <c r="M1" s="933"/>
      <c r="N1" s="933"/>
    </row>
    <row r="2" spans="1:26" s="841" customFormat="1" ht="30.75" customHeight="1" x14ac:dyDescent="0.25">
      <c r="B2" s="551">
        <v>41091</v>
      </c>
      <c r="C2" s="551">
        <v>41122</v>
      </c>
      <c r="D2" s="551">
        <v>41153</v>
      </c>
      <c r="E2" s="551">
        <v>41183</v>
      </c>
      <c r="F2" s="551">
        <v>41214</v>
      </c>
      <c r="G2" s="551">
        <v>41244</v>
      </c>
      <c r="H2" s="551">
        <v>41275</v>
      </c>
      <c r="I2" s="551">
        <v>41306</v>
      </c>
      <c r="J2" s="551">
        <v>41334</v>
      </c>
      <c r="K2" s="551">
        <v>41365</v>
      </c>
      <c r="L2" s="551">
        <v>41395</v>
      </c>
      <c r="M2" s="551">
        <v>41426</v>
      </c>
      <c r="N2" s="841" t="s">
        <v>801</v>
      </c>
      <c r="P2" s="552" t="s">
        <v>857</v>
      </c>
      <c r="Q2" s="552" t="s">
        <v>858</v>
      </c>
      <c r="R2" s="552" t="s">
        <v>859</v>
      </c>
    </row>
    <row r="3" spans="1:26" s="841" customFormat="1" ht="20.100000000000001" customHeight="1" x14ac:dyDescent="0.25">
      <c r="B3" s="841" t="s">
        <v>860</v>
      </c>
      <c r="C3" s="841" t="s">
        <v>860</v>
      </c>
      <c r="D3" s="841" t="s">
        <v>860</v>
      </c>
      <c r="E3" s="841" t="s">
        <v>860</v>
      </c>
      <c r="F3" s="841" t="s">
        <v>860</v>
      </c>
      <c r="G3" s="841" t="s">
        <v>860</v>
      </c>
      <c r="H3" s="841" t="s">
        <v>860</v>
      </c>
      <c r="I3" s="841" t="s">
        <v>860</v>
      </c>
      <c r="J3" s="841" t="s">
        <v>860</v>
      </c>
      <c r="K3" s="841" t="s">
        <v>860</v>
      </c>
      <c r="L3" s="841" t="s">
        <v>860</v>
      </c>
      <c r="M3" s="841" t="s">
        <v>860</v>
      </c>
      <c r="N3" s="841" t="s">
        <v>860</v>
      </c>
      <c r="P3" s="841" t="s">
        <v>860</v>
      </c>
      <c r="Q3" s="841" t="s">
        <v>860</v>
      </c>
      <c r="R3" s="841" t="s">
        <v>860</v>
      </c>
    </row>
    <row r="4" spans="1:26" s="841" customFormat="1" ht="20.100000000000001" customHeight="1" x14ac:dyDescent="0.25">
      <c r="B4" s="841" t="s">
        <v>754</v>
      </c>
      <c r="C4" s="841" t="s">
        <v>754</v>
      </c>
      <c r="D4" s="841" t="s">
        <v>754</v>
      </c>
      <c r="E4" s="841" t="s">
        <v>754</v>
      </c>
      <c r="F4" s="841" t="s">
        <v>754</v>
      </c>
      <c r="G4" s="841" t="s">
        <v>754</v>
      </c>
      <c r="H4" s="841" t="s">
        <v>754</v>
      </c>
      <c r="I4" s="841" t="s">
        <v>754</v>
      </c>
      <c r="J4" s="841" t="s">
        <v>754</v>
      </c>
      <c r="K4" s="841" t="s">
        <v>754</v>
      </c>
      <c r="L4" s="841" t="s">
        <v>754</v>
      </c>
      <c r="M4" s="841" t="s">
        <v>754</v>
      </c>
      <c r="N4" s="841" t="s">
        <v>754</v>
      </c>
    </row>
    <row r="5" spans="1:26" x14ac:dyDescent="0.2">
      <c r="B5" s="554"/>
      <c r="C5" s="554"/>
      <c r="D5" s="554"/>
      <c r="E5" s="554"/>
      <c r="F5" s="554"/>
      <c r="G5" s="554"/>
      <c r="H5" s="554"/>
      <c r="I5" s="554"/>
      <c r="J5" s="554"/>
      <c r="K5" s="554"/>
      <c r="L5" s="554"/>
      <c r="M5" s="554"/>
      <c r="N5" s="554"/>
      <c r="O5" s="554"/>
      <c r="P5" s="554"/>
      <c r="Q5" s="554"/>
      <c r="R5" s="554"/>
      <c r="S5" s="554"/>
      <c r="T5" s="554"/>
      <c r="U5" s="554"/>
      <c r="V5" s="554"/>
      <c r="W5" s="554"/>
      <c r="X5" s="554"/>
      <c r="Y5" s="554"/>
      <c r="Z5" s="554"/>
    </row>
    <row r="6" spans="1:26" ht="17.100000000000001" customHeight="1" x14ac:dyDescent="0.2">
      <c r="A6" s="553" t="s">
        <v>861</v>
      </c>
      <c r="B6" s="554">
        <v>19079</v>
      </c>
      <c r="C6" s="554">
        <v>19079</v>
      </c>
      <c r="D6" s="554">
        <v>21205</v>
      </c>
      <c r="E6" s="554">
        <v>19079</v>
      </c>
      <c r="F6" s="554">
        <v>19079</v>
      </c>
      <c r="G6" s="554">
        <v>19079</v>
      </c>
      <c r="H6" s="554">
        <v>19079</v>
      </c>
      <c r="I6" s="554">
        <v>19079</v>
      </c>
      <c r="J6" s="554">
        <v>19079</v>
      </c>
      <c r="K6" s="554">
        <v>19079</v>
      </c>
      <c r="L6" s="554">
        <v>19079</v>
      </c>
      <c r="M6" s="554">
        <v>18982</v>
      </c>
      <c r="N6" s="554">
        <f t="shared" ref="N6:N21" si="0">SUM(B6:M6)</f>
        <v>230977</v>
      </c>
      <c r="O6" s="554"/>
      <c r="P6" s="554">
        <f>N6</f>
        <v>230977</v>
      </c>
      <c r="Q6" s="554">
        <v>258714</v>
      </c>
      <c r="R6" s="554">
        <v>289781</v>
      </c>
      <c r="S6" s="554"/>
      <c r="T6" s="554"/>
      <c r="U6" s="554"/>
      <c r="V6" s="554"/>
      <c r="W6" s="554"/>
      <c r="X6" s="554"/>
      <c r="Y6" s="554"/>
      <c r="Z6" s="554"/>
    </row>
    <row r="7" spans="1:26" ht="17.100000000000001" customHeight="1" x14ac:dyDescent="0.2">
      <c r="A7" s="553" t="s">
        <v>862</v>
      </c>
      <c r="B7" s="554">
        <v>89689</v>
      </c>
      <c r="C7" s="554">
        <v>89689</v>
      </c>
      <c r="D7" s="554">
        <v>89689</v>
      </c>
      <c r="E7" s="554">
        <v>89689</v>
      </c>
      <c r="F7" s="554">
        <v>89689</v>
      </c>
      <c r="G7" s="554">
        <v>89689</v>
      </c>
      <c r="H7" s="554">
        <v>89689</v>
      </c>
      <c r="I7" s="554">
        <v>89689</v>
      </c>
      <c r="J7" s="554">
        <v>89689</v>
      </c>
      <c r="K7" s="554">
        <v>89689</v>
      </c>
      <c r="L7" s="554">
        <v>89689</v>
      </c>
      <c r="M7" s="554">
        <v>89686</v>
      </c>
      <c r="N7" s="554">
        <f t="shared" si="0"/>
        <v>1076265</v>
      </c>
      <c r="O7" s="554"/>
      <c r="P7" s="554">
        <f t="shared" ref="P7:P21" si="1">N7</f>
        <v>1076265</v>
      </c>
      <c r="Q7" s="554">
        <v>1210853</v>
      </c>
      <c r="R7" s="554">
        <v>1362268</v>
      </c>
      <c r="S7" s="554"/>
      <c r="T7" s="554"/>
      <c r="U7" s="554"/>
      <c r="V7" s="554"/>
      <c r="W7" s="554"/>
      <c r="X7" s="554"/>
      <c r="Y7" s="554"/>
      <c r="Z7" s="554"/>
    </row>
    <row r="8" spans="1:26" ht="17.100000000000001" customHeight="1" x14ac:dyDescent="0.2">
      <c r="A8" s="555" t="s">
        <v>863</v>
      </c>
      <c r="B8" s="554">
        <v>13259</v>
      </c>
      <c r="C8" s="554">
        <v>13259</v>
      </c>
      <c r="D8" s="554">
        <v>13259</v>
      </c>
      <c r="E8" s="554">
        <v>13259</v>
      </c>
      <c r="F8" s="554">
        <v>13259</v>
      </c>
      <c r="G8" s="554">
        <v>13259</v>
      </c>
      <c r="H8" s="554">
        <v>13259</v>
      </c>
      <c r="I8" s="554">
        <v>13259</v>
      </c>
      <c r="J8" s="554">
        <v>13259</v>
      </c>
      <c r="K8" s="554">
        <v>13259</v>
      </c>
      <c r="L8" s="554">
        <v>13259</v>
      </c>
      <c r="M8" s="554">
        <v>13256</v>
      </c>
      <c r="N8" s="554">
        <f t="shared" si="0"/>
        <v>159105</v>
      </c>
      <c r="O8" s="554"/>
      <c r="P8" s="554">
        <f t="shared" si="1"/>
        <v>159105</v>
      </c>
      <c r="Q8" s="554">
        <v>174986</v>
      </c>
      <c r="R8" s="554">
        <v>192451</v>
      </c>
      <c r="S8" s="554"/>
      <c r="T8" s="554"/>
      <c r="U8" s="554"/>
      <c r="V8" s="554"/>
      <c r="W8" s="554"/>
      <c r="X8" s="554"/>
      <c r="Y8" s="554"/>
      <c r="Z8" s="554"/>
    </row>
    <row r="9" spans="1:26" ht="17.100000000000001" customHeight="1" x14ac:dyDescent="0.2">
      <c r="A9" s="555" t="s">
        <v>864</v>
      </c>
      <c r="B9" s="554">
        <v>4120</v>
      </c>
      <c r="C9" s="554">
        <v>4120</v>
      </c>
      <c r="D9" s="554">
        <v>4120</v>
      </c>
      <c r="E9" s="554">
        <v>4120</v>
      </c>
      <c r="F9" s="554">
        <v>4120</v>
      </c>
      <c r="G9" s="554">
        <v>4120</v>
      </c>
      <c r="H9" s="554">
        <v>4120</v>
      </c>
      <c r="I9" s="554">
        <v>4120</v>
      </c>
      <c r="J9" s="554">
        <v>4120</v>
      </c>
      <c r="K9" s="554">
        <v>4120</v>
      </c>
      <c r="L9" s="554">
        <v>4120</v>
      </c>
      <c r="M9" s="554">
        <f>4120-5</f>
        <v>4115</v>
      </c>
      <c r="N9" s="554">
        <f t="shared" si="0"/>
        <v>49435</v>
      </c>
      <c r="O9" s="554"/>
      <c r="P9" s="554">
        <f t="shared" si="1"/>
        <v>49435</v>
      </c>
      <c r="Q9" s="554">
        <v>53446</v>
      </c>
      <c r="R9" s="554">
        <v>57780</v>
      </c>
      <c r="S9" s="554"/>
      <c r="T9" s="554"/>
      <c r="U9" s="554"/>
      <c r="V9" s="554"/>
      <c r="W9" s="554"/>
      <c r="X9" s="554"/>
      <c r="Y9" s="554"/>
      <c r="Z9" s="554"/>
    </row>
    <row r="10" spans="1:26" ht="17.100000000000001" customHeight="1" x14ac:dyDescent="0.2">
      <c r="A10" s="555" t="s">
        <v>865</v>
      </c>
      <c r="B10" s="554">
        <v>5547</v>
      </c>
      <c r="C10" s="554">
        <v>5547</v>
      </c>
      <c r="D10" s="554">
        <v>5547</v>
      </c>
      <c r="E10" s="554">
        <v>5547</v>
      </c>
      <c r="F10" s="554">
        <v>5547</v>
      </c>
      <c r="G10" s="554">
        <v>5547</v>
      </c>
      <c r="H10" s="554">
        <v>5547</v>
      </c>
      <c r="I10" s="554">
        <v>5547</v>
      </c>
      <c r="J10" s="554">
        <v>5547</v>
      </c>
      <c r="K10" s="554">
        <v>5547</v>
      </c>
      <c r="L10" s="554">
        <v>5547</v>
      </c>
      <c r="M10" s="554">
        <v>5548</v>
      </c>
      <c r="N10" s="554">
        <f t="shared" si="0"/>
        <v>66565</v>
      </c>
      <c r="O10" s="554"/>
      <c r="P10" s="554">
        <f t="shared" si="1"/>
        <v>66565</v>
      </c>
      <c r="Q10" s="554">
        <v>73358</v>
      </c>
      <c r="R10" s="554">
        <v>80838</v>
      </c>
      <c r="S10" s="554"/>
      <c r="T10" s="554"/>
      <c r="U10" s="554"/>
      <c r="V10" s="554"/>
      <c r="W10" s="554"/>
      <c r="X10" s="554"/>
      <c r="Y10" s="554"/>
      <c r="Z10" s="554"/>
    </row>
    <row r="11" spans="1:26" ht="17.100000000000001" customHeight="1" x14ac:dyDescent="0.2">
      <c r="A11" s="555" t="s">
        <v>866</v>
      </c>
      <c r="B11" s="554">
        <v>1174</v>
      </c>
      <c r="C11" s="554">
        <v>1174</v>
      </c>
      <c r="D11" s="554">
        <v>1174</v>
      </c>
      <c r="E11" s="554">
        <v>1174</v>
      </c>
      <c r="F11" s="554">
        <v>1174</v>
      </c>
      <c r="G11" s="554">
        <v>1174</v>
      </c>
      <c r="H11" s="554">
        <v>1174</v>
      </c>
      <c r="I11" s="554">
        <v>1174</v>
      </c>
      <c r="J11" s="554">
        <v>1174</v>
      </c>
      <c r="K11" s="554">
        <v>1174</v>
      </c>
      <c r="L11" s="554">
        <v>1174</v>
      </c>
      <c r="M11" s="554">
        <v>1170</v>
      </c>
      <c r="N11" s="554">
        <f t="shared" si="0"/>
        <v>14084</v>
      </c>
      <c r="O11" s="554"/>
      <c r="P11" s="554">
        <f t="shared" si="1"/>
        <v>14084</v>
      </c>
      <c r="Q11" s="554">
        <v>14912</v>
      </c>
      <c r="R11" s="554">
        <v>15732</v>
      </c>
      <c r="S11" s="554"/>
      <c r="T11" s="554"/>
      <c r="U11" s="554"/>
      <c r="V11" s="554"/>
      <c r="W11" s="554"/>
      <c r="X11" s="554"/>
      <c r="Y11" s="554"/>
      <c r="Z11" s="554"/>
    </row>
    <row r="12" spans="1:26" ht="17.100000000000001" customHeight="1" x14ac:dyDescent="0.2">
      <c r="A12" s="555" t="s">
        <v>867</v>
      </c>
      <c r="B12" s="554">
        <v>78001</v>
      </c>
      <c r="C12" s="554">
        <v>1800</v>
      </c>
      <c r="D12" s="554">
        <v>1800</v>
      </c>
      <c r="E12" s="554">
        <v>1800</v>
      </c>
      <c r="F12" s="554">
        <v>62878</v>
      </c>
      <c r="G12" s="554">
        <v>1800</v>
      </c>
      <c r="H12" s="554">
        <v>1800</v>
      </c>
      <c r="I12" s="554">
        <v>1800</v>
      </c>
      <c r="J12" s="554">
        <v>47547</v>
      </c>
      <c r="K12" s="554">
        <v>1800</v>
      </c>
      <c r="L12" s="554">
        <v>1800</v>
      </c>
      <c r="M12" s="554">
        <v>2065</v>
      </c>
      <c r="N12" s="554">
        <f t="shared" si="0"/>
        <v>204891</v>
      </c>
      <c r="O12" s="554"/>
      <c r="P12" s="554">
        <f t="shared" si="1"/>
        <v>204891</v>
      </c>
      <c r="Q12" s="554">
        <v>217783</v>
      </c>
      <c r="R12" s="554">
        <v>233458</v>
      </c>
      <c r="S12" s="554"/>
      <c r="T12" s="554"/>
      <c r="U12" s="554"/>
      <c r="V12" s="554"/>
      <c r="W12" s="554"/>
      <c r="X12" s="554"/>
      <c r="Y12" s="554"/>
      <c r="Z12" s="554"/>
    </row>
    <row r="13" spans="1:26" ht="17.100000000000001" customHeight="1" x14ac:dyDescent="0.2">
      <c r="A13" s="555" t="s">
        <v>868</v>
      </c>
      <c r="B13" s="554">
        <v>42139</v>
      </c>
      <c r="C13" s="554">
        <v>0</v>
      </c>
      <c r="D13" s="554">
        <v>0</v>
      </c>
      <c r="E13" s="554">
        <v>0</v>
      </c>
      <c r="F13" s="554">
        <v>33153</v>
      </c>
      <c r="G13" s="554">
        <v>0</v>
      </c>
      <c r="H13" s="554">
        <v>0</v>
      </c>
      <c r="I13" s="554">
        <v>0</v>
      </c>
      <c r="J13" s="554">
        <v>26252</v>
      </c>
      <c r="K13" s="554">
        <v>0</v>
      </c>
      <c r="L13" s="554">
        <v>0</v>
      </c>
      <c r="M13" s="554">
        <v>0</v>
      </c>
      <c r="N13" s="554">
        <f t="shared" si="0"/>
        <v>101544</v>
      </c>
      <c r="O13" s="554"/>
      <c r="P13" s="554">
        <f t="shared" si="1"/>
        <v>101544</v>
      </c>
      <c r="Q13" s="554">
        <v>103630</v>
      </c>
      <c r="R13" s="554">
        <v>108754</v>
      </c>
      <c r="S13" s="554"/>
      <c r="T13" s="554"/>
      <c r="U13" s="554"/>
      <c r="V13" s="554"/>
      <c r="W13" s="554"/>
      <c r="X13" s="554"/>
      <c r="Y13" s="554"/>
      <c r="Z13" s="554"/>
    </row>
    <row r="14" spans="1:26" ht="17.100000000000001" customHeight="1" x14ac:dyDescent="0.2">
      <c r="A14" s="555" t="s">
        <v>869</v>
      </c>
      <c r="B14" s="554">
        <v>0</v>
      </c>
      <c r="C14" s="554">
        <v>0</v>
      </c>
      <c r="D14" s="554">
        <v>0</v>
      </c>
      <c r="E14" s="554">
        <v>0</v>
      </c>
      <c r="F14" s="554">
        <v>0</v>
      </c>
      <c r="G14" s="554">
        <v>0</v>
      </c>
      <c r="H14" s="554">
        <v>0</v>
      </c>
      <c r="I14" s="554">
        <v>0</v>
      </c>
      <c r="J14" s="554">
        <v>0</v>
      </c>
      <c r="K14" s="554">
        <v>0</v>
      </c>
      <c r="L14" s="554">
        <v>0</v>
      </c>
      <c r="M14" s="554">
        <v>0</v>
      </c>
      <c r="N14" s="554">
        <f t="shared" si="0"/>
        <v>0</v>
      </c>
      <c r="O14" s="554"/>
      <c r="P14" s="554">
        <f t="shared" si="1"/>
        <v>0</v>
      </c>
      <c r="Q14" s="554">
        <f>-'[6]REVENUE SA30'!Y277/1000</f>
        <v>0</v>
      </c>
      <c r="R14" s="554">
        <f>-'[6]REVENUE SA30'!Z277/1000</f>
        <v>0</v>
      </c>
      <c r="S14" s="554"/>
      <c r="T14" s="554"/>
      <c r="U14" s="554"/>
      <c r="V14" s="554"/>
      <c r="W14" s="554"/>
      <c r="X14" s="554"/>
      <c r="Y14" s="554"/>
      <c r="Z14" s="554"/>
    </row>
    <row r="15" spans="1:26" ht="17.100000000000001" customHeight="1" x14ac:dyDescent="0.2">
      <c r="A15" s="555" t="s">
        <v>870</v>
      </c>
      <c r="B15" s="554">
        <v>137</v>
      </c>
      <c r="C15" s="554">
        <v>137</v>
      </c>
      <c r="D15" s="554">
        <v>137</v>
      </c>
      <c r="E15" s="554">
        <v>137</v>
      </c>
      <c r="F15" s="554">
        <v>137</v>
      </c>
      <c r="G15" s="554">
        <v>137</v>
      </c>
      <c r="H15" s="554">
        <v>137</v>
      </c>
      <c r="I15" s="554">
        <v>137</v>
      </c>
      <c r="J15" s="554">
        <v>137</v>
      </c>
      <c r="K15" s="554">
        <v>137</v>
      </c>
      <c r="L15" s="554">
        <v>137</v>
      </c>
      <c r="M15" s="554">
        <v>141</v>
      </c>
      <c r="N15" s="554">
        <f t="shared" si="0"/>
        <v>1648</v>
      </c>
      <c r="O15" s="554"/>
      <c r="P15" s="554">
        <f t="shared" si="1"/>
        <v>1648</v>
      </c>
      <c r="Q15" s="554">
        <v>1730</v>
      </c>
      <c r="R15" s="554">
        <v>1817</v>
      </c>
      <c r="S15" s="554"/>
      <c r="T15" s="554"/>
      <c r="U15" s="554"/>
      <c r="V15" s="554"/>
      <c r="W15" s="554"/>
      <c r="X15" s="554"/>
      <c r="Y15" s="554"/>
      <c r="Z15" s="554"/>
    </row>
    <row r="16" spans="1:26" ht="17.100000000000001" customHeight="1" x14ac:dyDescent="0.2">
      <c r="A16" s="555" t="s">
        <v>871</v>
      </c>
      <c r="B16" s="554">
        <v>511</v>
      </c>
      <c r="C16" s="554">
        <v>511</v>
      </c>
      <c r="D16" s="554">
        <v>511</v>
      </c>
      <c r="E16" s="554">
        <v>511</v>
      </c>
      <c r="F16" s="554">
        <v>511</v>
      </c>
      <c r="G16" s="554">
        <v>511</v>
      </c>
      <c r="H16" s="554">
        <v>511</v>
      </c>
      <c r="I16" s="554">
        <v>511</v>
      </c>
      <c r="J16" s="554">
        <v>511</v>
      </c>
      <c r="K16" s="554">
        <v>511</v>
      </c>
      <c r="L16" s="554">
        <v>511</v>
      </c>
      <c r="M16" s="554">
        <v>509</v>
      </c>
      <c r="N16" s="554">
        <f t="shared" si="0"/>
        <v>6130</v>
      </c>
      <c r="O16" s="554"/>
      <c r="P16" s="554">
        <f t="shared" si="1"/>
        <v>6130</v>
      </c>
      <c r="Q16" s="554">
        <v>6468</v>
      </c>
      <c r="R16" s="554">
        <v>6823</v>
      </c>
      <c r="S16" s="554"/>
      <c r="T16" s="554"/>
      <c r="U16" s="554"/>
      <c r="V16" s="554"/>
      <c r="W16" s="554"/>
      <c r="X16" s="554"/>
      <c r="Y16" s="554"/>
      <c r="Z16" s="554"/>
    </row>
    <row r="17" spans="1:26" ht="17.100000000000001" customHeight="1" x14ac:dyDescent="0.2">
      <c r="A17" s="555" t="s">
        <v>872</v>
      </c>
      <c r="B17" s="554">
        <v>110</v>
      </c>
      <c r="C17" s="554">
        <v>110</v>
      </c>
      <c r="D17" s="554">
        <v>110</v>
      </c>
      <c r="E17" s="554">
        <v>110</v>
      </c>
      <c r="F17" s="554">
        <v>110</v>
      </c>
      <c r="G17" s="554">
        <v>110</v>
      </c>
      <c r="H17" s="554">
        <v>110</v>
      </c>
      <c r="I17" s="554">
        <v>110</v>
      </c>
      <c r="J17" s="554">
        <v>110</v>
      </c>
      <c r="K17" s="554">
        <v>110</v>
      </c>
      <c r="L17" s="554">
        <v>110</v>
      </c>
      <c r="M17" s="554">
        <v>107</v>
      </c>
      <c r="N17" s="554">
        <f t="shared" si="0"/>
        <v>1317</v>
      </c>
      <c r="O17" s="554"/>
      <c r="P17" s="554">
        <f t="shared" si="1"/>
        <v>1317</v>
      </c>
      <c r="Q17" s="554">
        <v>1389</v>
      </c>
      <c r="R17" s="554">
        <v>1466</v>
      </c>
      <c r="S17" s="554"/>
      <c r="T17" s="554"/>
      <c r="U17" s="554"/>
      <c r="V17" s="554"/>
      <c r="W17" s="554"/>
      <c r="X17" s="554"/>
      <c r="Y17" s="554"/>
      <c r="Z17" s="554"/>
    </row>
    <row r="18" spans="1:26" ht="17.100000000000001" customHeight="1" x14ac:dyDescent="0.2">
      <c r="A18" s="555" t="s">
        <v>873</v>
      </c>
      <c r="B18" s="554">
        <v>171</v>
      </c>
      <c r="C18" s="554">
        <v>171</v>
      </c>
      <c r="D18" s="554">
        <v>171</v>
      </c>
      <c r="E18" s="554">
        <v>171</v>
      </c>
      <c r="F18" s="554">
        <v>171</v>
      </c>
      <c r="G18" s="554">
        <v>171</v>
      </c>
      <c r="H18" s="554">
        <v>171</v>
      </c>
      <c r="I18" s="554">
        <v>171</v>
      </c>
      <c r="J18" s="554">
        <v>171</v>
      </c>
      <c r="K18" s="554">
        <v>171</v>
      </c>
      <c r="L18" s="554">
        <v>171</v>
      </c>
      <c r="M18" s="554">
        <v>171</v>
      </c>
      <c r="N18" s="554">
        <f t="shared" si="0"/>
        <v>2052</v>
      </c>
      <c r="O18" s="554"/>
      <c r="P18" s="554">
        <f t="shared" si="1"/>
        <v>2052</v>
      </c>
      <c r="Q18" s="554">
        <v>2165</v>
      </c>
      <c r="R18" s="554">
        <v>2284</v>
      </c>
      <c r="S18" s="554"/>
      <c r="T18" s="554"/>
      <c r="U18" s="554"/>
      <c r="V18" s="554"/>
      <c r="W18" s="554"/>
      <c r="X18" s="554"/>
      <c r="Y18" s="554"/>
      <c r="Z18" s="554"/>
    </row>
    <row r="19" spans="1:26" ht="17.100000000000001" customHeight="1" x14ac:dyDescent="0.2">
      <c r="A19" s="555" t="s">
        <v>874</v>
      </c>
      <c r="B19" s="554">
        <v>141</v>
      </c>
      <c r="C19" s="554">
        <v>141</v>
      </c>
      <c r="D19" s="554">
        <v>141</v>
      </c>
      <c r="E19" s="554">
        <v>141</v>
      </c>
      <c r="F19" s="554">
        <v>141</v>
      </c>
      <c r="G19" s="554">
        <v>141</v>
      </c>
      <c r="H19" s="554">
        <v>141</v>
      </c>
      <c r="I19" s="554">
        <v>141</v>
      </c>
      <c r="J19" s="554">
        <v>141</v>
      </c>
      <c r="K19" s="554">
        <v>141</v>
      </c>
      <c r="L19" s="554">
        <v>141</v>
      </c>
      <c r="M19" s="554">
        <v>135</v>
      </c>
      <c r="N19" s="554">
        <f t="shared" si="0"/>
        <v>1686</v>
      </c>
      <c r="O19" s="554"/>
      <c r="P19" s="554">
        <f t="shared" si="1"/>
        <v>1686</v>
      </c>
      <c r="Q19" s="554">
        <v>1779</v>
      </c>
      <c r="R19" s="554">
        <v>1877</v>
      </c>
      <c r="S19" s="554"/>
      <c r="T19" s="554"/>
      <c r="U19" s="554"/>
      <c r="V19" s="554"/>
      <c r="W19" s="554"/>
      <c r="X19" s="554"/>
      <c r="Y19" s="554"/>
      <c r="Z19" s="554"/>
    </row>
    <row r="20" spans="1:26" ht="17.100000000000001" customHeight="1" x14ac:dyDescent="0.2">
      <c r="A20" s="555" t="s">
        <v>875</v>
      </c>
      <c r="B20" s="554">
        <v>442</v>
      </c>
      <c r="C20" s="554">
        <v>442</v>
      </c>
      <c r="D20" s="554">
        <v>442</v>
      </c>
      <c r="E20" s="554">
        <v>442</v>
      </c>
      <c r="F20" s="554">
        <v>442</v>
      </c>
      <c r="G20" s="554">
        <v>442</v>
      </c>
      <c r="H20" s="554">
        <v>442</v>
      </c>
      <c r="I20" s="554">
        <v>442</v>
      </c>
      <c r="J20" s="554">
        <v>442</v>
      </c>
      <c r="K20" s="554">
        <v>442</v>
      </c>
      <c r="L20" s="554">
        <v>442</v>
      </c>
      <c r="M20" s="554">
        <v>438</v>
      </c>
      <c r="N20" s="554">
        <f t="shared" si="0"/>
        <v>5300</v>
      </c>
      <c r="O20" s="554"/>
      <c r="P20" s="554">
        <f t="shared" si="1"/>
        <v>5300</v>
      </c>
      <c r="Q20" s="554">
        <v>5592</v>
      </c>
      <c r="R20" s="554">
        <v>5899</v>
      </c>
      <c r="S20" s="554"/>
      <c r="T20" s="554"/>
      <c r="U20" s="554"/>
      <c r="V20" s="554"/>
      <c r="W20" s="554"/>
      <c r="X20" s="554"/>
      <c r="Y20" s="554"/>
      <c r="Z20" s="554"/>
    </row>
    <row r="21" spans="1:26" ht="17.100000000000001" customHeight="1" thickBot="1" x14ac:dyDescent="0.25">
      <c r="A21" s="555" t="s">
        <v>876</v>
      </c>
      <c r="B21" s="554">
        <v>1055</v>
      </c>
      <c r="C21" s="554">
        <v>1055</v>
      </c>
      <c r="D21" s="554">
        <v>1055</v>
      </c>
      <c r="E21" s="554">
        <v>1055</v>
      </c>
      <c r="F21" s="554">
        <v>1055</v>
      </c>
      <c r="G21" s="554">
        <v>1055</v>
      </c>
      <c r="H21" s="554">
        <v>1055</v>
      </c>
      <c r="I21" s="554">
        <v>1055</v>
      </c>
      <c r="J21" s="554">
        <v>1055</v>
      </c>
      <c r="K21" s="554">
        <v>1055</v>
      </c>
      <c r="L21" s="554">
        <v>1055</v>
      </c>
      <c r="M21" s="554">
        <v>1050</v>
      </c>
      <c r="N21" s="554">
        <f t="shared" si="0"/>
        <v>12655</v>
      </c>
      <c r="O21" s="554"/>
      <c r="P21" s="554">
        <f t="shared" si="1"/>
        <v>12655</v>
      </c>
      <c r="Q21" s="554">
        <v>13005</v>
      </c>
      <c r="R21" s="554">
        <v>13369</v>
      </c>
      <c r="S21" s="554"/>
      <c r="T21" s="554"/>
      <c r="U21" s="554"/>
      <c r="V21" s="554"/>
      <c r="W21" s="554"/>
      <c r="X21" s="554"/>
      <c r="Y21" s="554"/>
      <c r="Z21" s="554"/>
    </row>
    <row r="22" spans="1:26" ht="17.100000000000001" customHeight="1" thickBot="1" x14ac:dyDescent="0.25">
      <c r="A22" s="556" t="s">
        <v>877</v>
      </c>
      <c r="B22" s="557">
        <f t="shared" ref="B22:N22" si="2">SUM(B6:B21)</f>
        <v>255575</v>
      </c>
      <c r="C22" s="557">
        <f t="shared" si="2"/>
        <v>137235</v>
      </c>
      <c r="D22" s="557">
        <f t="shared" si="2"/>
        <v>139361</v>
      </c>
      <c r="E22" s="557">
        <f t="shared" si="2"/>
        <v>137235</v>
      </c>
      <c r="F22" s="557">
        <f t="shared" si="2"/>
        <v>231466</v>
      </c>
      <c r="G22" s="557">
        <f t="shared" si="2"/>
        <v>137235</v>
      </c>
      <c r="H22" s="557">
        <f t="shared" si="2"/>
        <v>137235</v>
      </c>
      <c r="I22" s="557">
        <f t="shared" si="2"/>
        <v>137235</v>
      </c>
      <c r="J22" s="557">
        <f t="shared" si="2"/>
        <v>209234</v>
      </c>
      <c r="K22" s="557">
        <f t="shared" si="2"/>
        <v>137235</v>
      </c>
      <c r="L22" s="557">
        <f t="shared" si="2"/>
        <v>137235</v>
      </c>
      <c r="M22" s="557">
        <f t="shared" si="2"/>
        <v>137373</v>
      </c>
      <c r="N22" s="557">
        <f t="shared" si="2"/>
        <v>1933654</v>
      </c>
      <c r="O22" s="554"/>
      <c r="P22" s="557">
        <f>SUM(P6:P21)</f>
        <v>1933654</v>
      </c>
      <c r="Q22" s="557">
        <f>SUM(Q6:Q21)</f>
        <v>2139810</v>
      </c>
      <c r="R22" s="557">
        <f>SUM(R6:R21)</f>
        <v>2374597</v>
      </c>
      <c r="S22" s="554"/>
      <c r="T22" s="554"/>
      <c r="U22" s="554"/>
      <c r="V22" s="554"/>
      <c r="W22" s="554"/>
      <c r="X22" s="554"/>
      <c r="Y22" s="554"/>
      <c r="Z22" s="554"/>
    </row>
    <row r="23" spans="1:26" x14ac:dyDescent="0.2">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row>
    <row r="24" spans="1:26" x14ac:dyDescent="0.2">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row>
    <row r="25" spans="1:26" x14ac:dyDescent="0.2">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row>
    <row r="26" spans="1:26" x14ac:dyDescent="0.2">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row>
    <row r="27" spans="1:26" x14ac:dyDescent="0.2">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row>
    <row r="28" spans="1:26" x14ac:dyDescent="0.2">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row>
    <row r="29" spans="1:26" x14ac:dyDescent="0.2">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row>
    <row r="30" spans="1:26" x14ac:dyDescent="0.2">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row>
    <row r="31" spans="1:26" x14ac:dyDescent="0.2">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row>
    <row r="32" spans="1:26" x14ac:dyDescent="0.2">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row>
    <row r="33" spans="2:26" x14ac:dyDescent="0.2">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row>
    <row r="34" spans="2:26" x14ac:dyDescent="0.2">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row>
    <row r="35" spans="2:26" x14ac:dyDescent="0.2">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2:26" x14ac:dyDescent="0.2">
      <c r="B36" s="558"/>
      <c r="C36" s="558"/>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2:26" x14ac:dyDescent="0.2">
      <c r="B37" s="558"/>
      <c r="C37" s="558"/>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2:26" x14ac:dyDescent="0.2">
      <c r="B38" s="558"/>
      <c r="C38" s="558"/>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2:26" x14ac:dyDescent="0.2">
      <c r="B39" s="558"/>
      <c r="C39" s="558"/>
      <c r="D39" s="554"/>
      <c r="E39" s="554"/>
      <c r="F39" s="554"/>
      <c r="G39" s="554"/>
      <c r="H39" s="554"/>
      <c r="I39" s="554"/>
      <c r="J39" s="554"/>
      <c r="K39" s="554"/>
      <c r="L39" s="554"/>
      <c r="M39" s="554"/>
      <c r="N39" s="554"/>
      <c r="O39" s="554"/>
      <c r="P39" s="554"/>
      <c r="Q39" s="554"/>
      <c r="R39" s="554"/>
      <c r="S39" s="554"/>
      <c r="T39" s="554"/>
      <c r="U39" s="554"/>
      <c r="V39" s="554"/>
      <c r="W39" s="554"/>
      <c r="X39" s="554"/>
      <c r="Y39" s="554"/>
      <c r="Z39" s="554"/>
    </row>
    <row r="40" spans="2:26" x14ac:dyDescent="0.2">
      <c r="B40" s="559"/>
      <c r="C40" s="558"/>
      <c r="D40" s="554"/>
      <c r="E40" s="554"/>
      <c r="F40" s="554"/>
      <c r="G40" s="554"/>
      <c r="H40" s="554"/>
      <c r="I40" s="554"/>
      <c r="J40" s="554"/>
      <c r="K40" s="554"/>
      <c r="L40" s="554"/>
      <c r="M40" s="554"/>
      <c r="N40" s="554"/>
      <c r="O40" s="554"/>
      <c r="P40" s="554"/>
      <c r="Q40" s="554"/>
      <c r="R40" s="554"/>
      <c r="S40" s="554"/>
      <c r="T40" s="554"/>
      <c r="U40" s="554"/>
      <c r="V40" s="554"/>
      <c r="W40" s="554"/>
      <c r="X40" s="554"/>
      <c r="Y40" s="554"/>
      <c r="Z40" s="554"/>
    </row>
    <row r="41" spans="2:26" x14ac:dyDescent="0.2">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row>
    <row r="42" spans="2:26" x14ac:dyDescent="0.2">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row>
    <row r="43" spans="2:26" x14ac:dyDescent="0.2">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row>
    <row r="44" spans="2:26" x14ac:dyDescent="0.2">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row>
    <row r="45" spans="2:26" x14ac:dyDescent="0.2">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row>
    <row r="46" spans="2:26" x14ac:dyDescent="0.2">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row>
    <row r="47" spans="2:26" x14ac:dyDescent="0.2">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row>
    <row r="48" spans="2:26" x14ac:dyDescent="0.2">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row>
    <row r="49" spans="2:26" x14ac:dyDescent="0.2">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row>
    <row r="50" spans="2:26" x14ac:dyDescent="0.2">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row>
    <row r="51" spans="2:26" x14ac:dyDescent="0.2">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row>
    <row r="52" spans="2:26" x14ac:dyDescent="0.2">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row>
    <row r="53" spans="2:26" x14ac:dyDescent="0.2">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row>
  </sheetData>
  <mergeCells count="1">
    <mergeCell ref="A1:N1"/>
  </mergeCells>
  <printOptions gridLines="1"/>
  <pageMargins left="0.39370078740157483" right="0.19685039370078741" top="0.98425196850393704" bottom="0.98425196850393704" header="0.51181102362204722" footer="0.51181102362204722"/>
  <pageSetup paperSize="8" scale="105" orientation="landscape" r:id="rId1"/>
  <headerFooter alignWithMargins="0">
    <oddHeader>&amp;L&amp;P&amp;R&amp;"Arial,Bold"&amp;12ANNEXURE G</oddHeader>
    <oddFooter>&amp;L&amp;F&amp;C&amp;A&amp;R&amp;D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tabSelected="1" view="pageBreakPreview" zoomScale="60" zoomScaleNormal="100" workbookViewId="0">
      <pane xSplit="3" ySplit="5" topLeftCell="D63" activePane="bottomRight" state="frozen"/>
      <selection activeCell="C17" sqref="C17"/>
      <selection pane="topRight" activeCell="C17" sqref="C17"/>
      <selection pane="bottomLeft" activeCell="C17" sqref="C17"/>
      <selection pane="bottomRight" activeCell="C17" sqref="C17"/>
    </sheetView>
  </sheetViews>
  <sheetFormatPr defaultRowHeight="11.25" x14ac:dyDescent="0.2"/>
  <cols>
    <col min="1" max="1" width="3.28515625" style="529" hidden="1" customWidth="1"/>
    <col min="2" max="2" width="12" style="530" hidden="1" customWidth="1"/>
    <col min="3" max="3" width="24.7109375" style="560" hidden="1" customWidth="1"/>
    <col min="4" max="4" width="4.42578125" style="544" customWidth="1"/>
    <col min="5" max="5" width="37.7109375" style="529" hidden="1" customWidth="1"/>
    <col min="6" max="6" width="12.7109375" style="531" bestFit="1" customWidth="1"/>
    <col min="7" max="7" width="22.28515625" style="529" bestFit="1" customWidth="1"/>
    <col min="8" max="8" width="9.42578125" style="529" bestFit="1" customWidth="1"/>
    <col min="9" max="9" width="7.5703125" style="529" bestFit="1" customWidth="1"/>
    <col min="10" max="11" width="9.42578125" style="529" bestFit="1" customWidth="1"/>
    <col min="12" max="12" width="8.42578125" style="529" bestFit="1" customWidth="1"/>
    <col min="13" max="14" width="9.42578125" style="529" bestFit="1" customWidth="1"/>
    <col min="15" max="15" width="8.42578125" style="529" bestFit="1" customWidth="1"/>
    <col min="16" max="17" width="9.42578125" style="529" bestFit="1" customWidth="1"/>
    <col min="18" max="18" width="8.42578125" style="529" bestFit="1" customWidth="1"/>
    <col min="19" max="20" width="9.42578125" style="529" bestFit="1" customWidth="1"/>
    <col min="21" max="21" width="8.42578125" style="529" bestFit="1" customWidth="1"/>
    <col min="22" max="23" width="9.42578125" style="529" bestFit="1" customWidth="1"/>
    <col min="24" max="24" width="8.42578125" style="529" bestFit="1" customWidth="1"/>
    <col min="25" max="26" width="9.42578125" style="529" bestFit="1" customWidth="1"/>
    <col min="27" max="27" width="8.42578125" style="529" bestFit="1" customWidth="1"/>
    <col min="28" max="29" width="9.42578125" style="529" bestFit="1" customWidth="1"/>
    <col min="30" max="30" width="8.42578125" style="529" bestFit="1" customWidth="1"/>
    <col min="31" max="32" width="9.42578125" style="529" bestFit="1" customWidth="1"/>
    <col min="33" max="33" width="8.42578125" style="529" bestFit="1" customWidth="1"/>
    <col min="34" max="35" width="9.42578125" style="529" bestFit="1" customWidth="1"/>
    <col min="36" max="36" width="7.5703125" style="529" bestFit="1" customWidth="1"/>
    <col min="37" max="38" width="9.42578125" style="529" bestFit="1" customWidth="1"/>
    <col min="39" max="39" width="7.5703125" style="529" bestFit="1" customWidth="1"/>
    <col min="40" max="41" width="9.42578125" style="529" bestFit="1" customWidth="1"/>
    <col min="42" max="42" width="7.5703125" style="529" bestFit="1" customWidth="1"/>
    <col min="43" max="43" width="9.42578125" style="529" bestFit="1" customWidth="1"/>
    <col min="44" max="44" width="1.140625" style="529" customWidth="1"/>
    <col min="45" max="256" width="9.140625" style="529"/>
    <col min="257" max="261" width="11.42578125" style="529" customWidth="1"/>
    <col min="262" max="262" width="13.42578125" style="529" customWidth="1"/>
    <col min="263" max="263" width="26.85546875" style="529" customWidth="1"/>
    <col min="264" max="264" width="9.42578125" style="529" customWidth="1"/>
    <col min="265" max="265" width="7.5703125" style="529" customWidth="1"/>
    <col min="266" max="266" width="10.7109375" style="529" customWidth="1"/>
    <col min="267" max="267" width="9.42578125" style="529" customWidth="1"/>
    <col min="268" max="268" width="8.42578125" style="529" customWidth="1"/>
    <col min="269" max="270" width="9.42578125" style="529" customWidth="1"/>
    <col min="271" max="271" width="8.42578125" style="529" customWidth="1"/>
    <col min="272" max="273" width="9.42578125" style="529" customWidth="1"/>
    <col min="274" max="274" width="8.42578125" style="529" customWidth="1"/>
    <col min="275" max="276" width="9.42578125" style="529" customWidth="1"/>
    <col min="277" max="277" width="8.42578125" style="529" customWidth="1"/>
    <col min="278" max="279" width="9.42578125" style="529" customWidth="1"/>
    <col min="280" max="280" width="8.42578125" style="529" customWidth="1"/>
    <col min="281" max="282" width="9.42578125" style="529" customWidth="1"/>
    <col min="283" max="283" width="8.42578125" style="529" customWidth="1"/>
    <col min="284" max="285" width="9.42578125" style="529" customWidth="1"/>
    <col min="286" max="286" width="8.42578125" style="529" customWidth="1"/>
    <col min="287" max="288" width="9.42578125" style="529" customWidth="1"/>
    <col min="289" max="289" width="8.42578125" style="529" customWidth="1"/>
    <col min="290" max="291" width="9.42578125" style="529" customWidth="1"/>
    <col min="292" max="292" width="8.42578125" style="529" customWidth="1"/>
    <col min="293" max="294" width="9.42578125" style="529" customWidth="1"/>
    <col min="295" max="295" width="7.5703125" style="529" customWidth="1"/>
    <col min="296" max="297" width="9.42578125" style="529" customWidth="1"/>
    <col min="298" max="298" width="7.5703125" style="529" customWidth="1"/>
    <col min="299" max="299" width="9.42578125" style="529" customWidth="1"/>
    <col min="300" max="300" width="1.140625" style="529" customWidth="1"/>
    <col min="301" max="512" width="9.140625" style="529"/>
    <col min="513" max="517" width="11.42578125" style="529" customWidth="1"/>
    <col min="518" max="518" width="13.42578125" style="529" customWidth="1"/>
    <col min="519" max="519" width="26.85546875" style="529" customWidth="1"/>
    <col min="520" max="520" width="9.42578125" style="529" customWidth="1"/>
    <col min="521" max="521" width="7.5703125" style="529" customWidth="1"/>
    <col min="522" max="522" width="10.7109375" style="529" customWidth="1"/>
    <col min="523" max="523" width="9.42578125" style="529" customWidth="1"/>
    <col min="524" max="524" width="8.42578125" style="529" customWidth="1"/>
    <col min="525" max="526" width="9.42578125" style="529" customWidth="1"/>
    <col min="527" max="527" width="8.42578125" style="529" customWidth="1"/>
    <col min="528" max="529" width="9.42578125" style="529" customWidth="1"/>
    <col min="530" max="530" width="8.42578125" style="529" customWidth="1"/>
    <col min="531" max="532" width="9.42578125" style="529" customWidth="1"/>
    <col min="533" max="533" width="8.42578125" style="529" customWidth="1"/>
    <col min="534" max="535" width="9.42578125" style="529" customWidth="1"/>
    <col min="536" max="536" width="8.42578125" style="529" customWidth="1"/>
    <col min="537" max="538" width="9.42578125" style="529" customWidth="1"/>
    <col min="539" max="539" width="8.42578125" style="529" customWidth="1"/>
    <col min="540" max="541" width="9.42578125" style="529" customWidth="1"/>
    <col min="542" max="542" width="8.42578125" style="529" customWidth="1"/>
    <col min="543" max="544" width="9.42578125" style="529" customWidth="1"/>
    <col min="545" max="545" width="8.42578125" style="529" customWidth="1"/>
    <col min="546" max="547" width="9.42578125" style="529" customWidth="1"/>
    <col min="548" max="548" width="8.42578125" style="529" customWidth="1"/>
    <col min="549" max="550" width="9.42578125" style="529" customWidth="1"/>
    <col min="551" max="551" width="7.5703125" style="529" customWidth="1"/>
    <col min="552" max="553" width="9.42578125" style="529" customWidth="1"/>
    <col min="554" max="554" width="7.5703125" style="529" customWidth="1"/>
    <col min="555" max="555" width="9.42578125" style="529" customWidth="1"/>
    <col min="556" max="556" width="1.140625" style="529" customWidth="1"/>
    <col min="557" max="768" width="9.140625" style="529"/>
    <col min="769" max="773" width="11.42578125" style="529" customWidth="1"/>
    <col min="774" max="774" width="13.42578125" style="529" customWidth="1"/>
    <col min="775" max="775" width="26.85546875" style="529" customWidth="1"/>
    <col min="776" max="776" width="9.42578125" style="529" customWidth="1"/>
    <col min="777" max="777" width="7.5703125" style="529" customWidth="1"/>
    <col min="778" max="778" width="10.7109375" style="529" customWidth="1"/>
    <col min="779" max="779" width="9.42578125" style="529" customWidth="1"/>
    <col min="780" max="780" width="8.42578125" style="529" customWidth="1"/>
    <col min="781" max="782" width="9.42578125" style="529" customWidth="1"/>
    <col min="783" max="783" width="8.42578125" style="529" customWidth="1"/>
    <col min="784" max="785" width="9.42578125" style="529" customWidth="1"/>
    <col min="786" max="786" width="8.42578125" style="529" customWidth="1"/>
    <col min="787" max="788" width="9.42578125" style="529" customWidth="1"/>
    <col min="789" max="789" width="8.42578125" style="529" customWidth="1"/>
    <col min="790" max="791" width="9.42578125" style="529" customWidth="1"/>
    <col min="792" max="792" width="8.42578125" style="529" customWidth="1"/>
    <col min="793" max="794" width="9.42578125" style="529" customWidth="1"/>
    <col min="795" max="795" width="8.42578125" style="529" customWidth="1"/>
    <col min="796" max="797" width="9.42578125" style="529" customWidth="1"/>
    <col min="798" max="798" width="8.42578125" style="529" customWidth="1"/>
    <col min="799" max="800" width="9.42578125" style="529" customWidth="1"/>
    <col min="801" max="801" width="8.42578125" style="529" customWidth="1"/>
    <col min="802" max="803" width="9.42578125" style="529" customWidth="1"/>
    <col min="804" max="804" width="8.42578125" style="529" customWidth="1"/>
    <col min="805" max="806" width="9.42578125" style="529" customWidth="1"/>
    <col min="807" max="807" width="7.5703125" style="529" customWidth="1"/>
    <col min="808" max="809" width="9.42578125" style="529" customWidth="1"/>
    <col min="810" max="810" width="7.5703125" style="529" customWidth="1"/>
    <col min="811" max="811" width="9.42578125" style="529" customWidth="1"/>
    <col min="812" max="812" width="1.140625" style="529" customWidth="1"/>
    <col min="813" max="1024" width="9.140625" style="529"/>
    <col min="1025" max="1029" width="11.42578125" style="529" customWidth="1"/>
    <col min="1030" max="1030" width="13.42578125" style="529" customWidth="1"/>
    <col min="1031" max="1031" width="26.85546875" style="529" customWidth="1"/>
    <col min="1032" max="1032" width="9.42578125" style="529" customWidth="1"/>
    <col min="1033" max="1033" width="7.5703125" style="529" customWidth="1"/>
    <col min="1034" max="1034" width="10.7109375" style="529" customWidth="1"/>
    <col min="1035" max="1035" width="9.42578125" style="529" customWidth="1"/>
    <col min="1036" max="1036" width="8.42578125" style="529" customWidth="1"/>
    <col min="1037" max="1038" width="9.42578125" style="529" customWidth="1"/>
    <col min="1039" max="1039" width="8.42578125" style="529" customWidth="1"/>
    <col min="1040" max="1041" width="9.42578125" style="529" customWidth="1"/>
    <col min="1042" max="1042" width="8.42578125" style="529" customWidth="1"/>
    <col min="1043" max="1044" width="9.42578125" style="529" customWidth="1"/>
    <col min="1045" max="1045" width="8.42578125" style="529" customWidth="1"/>
    <col min="1046" max="1047" width="9.42578125" style="529" customWidth="1"/>
    <col min="1048" max="1048" width="8.42578125" style="529" customWidth="1"/>
    <col min="1049" max="1050" width="9.42578125" style="529" customWidth="1"/>
    <col min="1051" max="1051" width="8.42578125" style="529" customWidth="1"/>
    <col min="1052" max="1053" width="9.42578125" style="529" customWidth="1"/>
    <col min="1054" max="1054" width="8.42578125" style="529" customWidth="1"/>
    <col min="1055" max="1056" width="9.42578125" style="529" customWidth="1"/>
    <col min="1057" max="1057" width="8.42578125" style="529" customWidth="1"/>
    <col min="1058" max="1059" width="9.42578125" style="529" customWidth="1"/>
    <col min="1060" max="1060" width="8.42578125" style="529" customWidth="1"/>
    <col min="1061" max="1062" width="9.42578125" style="529" customWidth="1"/>
    <col min="1063" max="1063" width="7.5703125" style="529" customWidth="1"/>
    <col min="1064" max="1065" width="9.42578125" style="529" customWidth="1"/>
    <col min="1066" max="1066" width="7.5703125" style="529" customWidth="1"/>
    <col min="1067" max="1067" width="9.42578125" style="529" customWidth="1"/>
    <col min="1068" max="1068" width="1.140625" style="529" customWidth="1"/>
    <col min="1069" max="1280" width="9.140625" style="529"/>
    <col min="1281" max="1285" width="11.42578125" style="529" customWidth="1"/>
    <col min="1286" max="1286" width="13.42578125" style="529" customWidth="1"/>
    <col min="1287" max="1287" width="26.85546875" style="529" customWidth="1"/>
    <col min="1288" max="1288" width="9.42578125" style="529" customWidth="1"/>
    <col min="1289" max="1289" width="7.5703125" style="529" customWidth="1"/>
    <col min="1290" max="1290" width="10.7109375" style="529" customWidth="1"/>
    <col min="1291" max="1291" width="9.42578125" style="529" customWidth="1"/>
    <col min="1292" max="1292" width="8.42578125" style="529" customWidth="1"/>
    <col min="1293" max="1294" width="9.42578125" style="529" customWidth="1"/>
    <col min="1295" max="1295" width="8.42578125" style="529" customWidth="1"/>
    <col min="1296" max="1297" width="9.42578125" style="529" customWidth="1"/>
    <col min="1298" max="1298" width="8.42578125" style="529" customWidth="1"/>
    <col min="1299" max="1300" width="9.42578125" style="529" customWidth="1"/>
    <col min="1301" max="1301" width="8.42578125" style="529" customWidth="1"/>
    <col min="1302" max="1303" width="9.42578125" style="529" customWidth="1"/>
    <col min="1304" max="1304" width="8.42578125" style="529" customWidth="1"/>
    <col min="1305" max="1306" width="9.42578125" style="529" customWidth="1"/>
    <col min="1307" max="1307" width="8.42578125" style="529" customWidth="1"/>
    <col min="1308" max="1309" width="9.42578125" style="529" customWidth="1"/>
    <col min="1310" max="1310" width="8.42578125" style="529" customWidth="1"/>
    <col min="1311" max="1312" width="9.42578125" style="529" customWidth="1"/>
    <col min="1313" max="1313" width="8.42578125" style="529" customWidth="1"/>
    <col min="1314" max="1315" width="9.42578125" style="529" customWidth="1"/>
    <col min="1316" max="1316" width="8.42578125" style="529" customWidth="1"/>
    <col min="1317" max="1318" width="9.42578125" style="529" customWidth="1"/>
    <col min="1319" max="1319" width="7.5703125" style="529" customWidth="1"/>
    <col min="1320" max="1321" width="9.42578125" style="529" customWidth="1"/>
    <col min="1322" max="1322" width="7.5703125" style="529" customWidth="1"/>
    <col min="1323" max="1323" width="9.42578125" style="529" customWidth="1"/>
    <col min="1324" max="1324" width="1.140625" style="529" customWidth="1"/>
    <col min="1325" max="1536" width="9.140625" style="529"/>
    <col min="1537" max="1541" width="11.42578125" style="529" customWidth="1"/>
    <col min="1542" max="1542" width="13.42578125" style="529" customWidth="1"/>
    <col min="1543" max="1543" width="26.85546875" style="529" customWidth="1"/>
    <col min="1544" max="1544" width="9.42578125" style="529" customWidth="1"/>
    <col min="1545" max="1545" width="7.5703125" style="529" customWidth="1"/>
    <col min="1546" max="1546" width="10.7109375" style="529" customWidth="1"/>
    <col min="1547" max="1547" width="9.42578125" style="529" customWidth="1"/>
    <col min="1548" max="1548" width="8.42578125" style="529" customWidth="1"/>
    <col min="1549" max="1550" width="9.42578125" style="529" customWidth="1"/>
    <col min="1551" max="1551" width="8.42578125" style="529" customWidth="1"/>
    <col min="1552" max="1553" width="9.42578125" style="529" customWidth="1"/>
    <col min="1554" max="1554" width="8.42578125" style="529" customWidth="1"/>
    <col min="1555" max="1556" width="9.42578125" style="529" customWidth="1"/>
    <col min="1557" max="1557" width="8.42578125" style="529" customWidth="1"/>
    <col min="1558" max="1559" width="9.42578125" style="529" customWidth="1"/>
    <col min="1560" max="1560" width="8.42578125" style="529" customWidth="1"/>
    <col min="1561" max="1562" width="9.42578125" style="529" customWidth="1"/>
    <col min="1563" max="1563" width="8.42578125" style="529" customWidth="1"/>
    <col min="1564" max="1565" width="9.42578125" style="529" customWidth="1"/>
    <col min="1566" max="1566" width="8.42578125" style="529" customWidth="1"/>
    <col min="1567" max="1568" width="9.42578125" style="529" customWidth="1"/>
    <col min="1569" max="1569" width="8.42578125" style="529" customWidth="1"/>
    <col min="1570" max="1571" width="9.42578125" style="529" customWidth="1"/>
    <col min="1572" max="1572" width="8.42578125" style="529" customWidth="1"/>
    <col min="1573" max="1574" width="9.42578125" style="529" customWidth="1"/>
    <col min="1575" max="1575" width="7.5703125" style="529" customWidth="1"/>
    <col min="1576" max="1577" width="9.42578125" style="529" customWidth="1"/>
    <col min="1578" max="1578" width="7.5703125" style="529" customWidth="1"/>
    <col min="1579" max="1579" width="9.42578125" style="529" customWidth="1"/>
    <col min="1580" max="1580" width="1.140625" style="529" customWidth="1"/>
    <col min="1581" max="1792" width="9.140625" style="529"/>
    <col min="1793" max="1797" width="11.42578125" style="529" customWidth="1"/>
    <col min="1798" max="1798" width="13.42578125" style="529" customWidth="1"/>
    <col min="1799" max="1799" width="26.85546875" style="529" customWidth="1"/>
    <col min="1800" max="1800" width="9.42578125" style="529" customWidth="1"/>
    <col min="1801" max="1801" width="7.5703125" style="529" customWidth="1"/>
    <col min="1802" max="1802" width="10.7109375" style="529" customWidth="1"/>
    <col min="1803" max="1803" width="9.42578125" style="529" customWidth="1"/>
    <col min="1804" max="1804" width="8.42578125" style="529" customWidth="1"/>
    <col min="1805" max="1806" width="9.42578125" style="529" customWidth="1"/>
    <col min="1807" max="1807" width="8.42578125" style="529" customWidth="1"/>
    <col min="1808" max="1809" width="9.42578125" style="529" customWidth="1"/>
    <col min="1810" max="1810" width="8.42578125" style="529" customWidth="1"/>
    <col min="1811" max="1812" width="9.42578125" style="529" customWidth="1"/>
    <col min="1813" max="1813" width="8.42578125" style="529" customWidth="1"/>
    <col min="1814" max="1815" width="9.42578125" style="529" customWidth="1"/>
    <col min="1816" max="1816" width="8.42578125" style="529" customWidth="1"/>
    <col min="1817" max="1818" width="9.42578125" style="529" customWidth="1"/>
    <col min="1819" max="1819" width="8.42578125" style="529" customWidth="1"/>
    <col min="1820" max="1821" width="9.42578125" style="529" customWidth="1"/>
    <col min="1822" max="1822" width="8.42578125" style="529" customWidth="1"/>
    <col min="1823" max="1824" width="9.42578125" style="529" customWidth="1"/>
    <col min="1825" max="1825" width="8.42578125" style="529" customWidth="1"/>
    <col min="1826" max="1827" width="9.42578125" style="529" customWidth="1"/>
    <col min="1828" max="1828" width="8.42578125" style="529" customWidth="1"/>
    <col min="1829" max="1830" width="9.42578125" style="529" customWidth="1"/>
    <col min="1831" max="1831" width="7.5703125" style="529" customWidth="1"/>
    <col min="1832" max="1833" width="9.42578125" style="529" customWidth="1"/>
    <col min="1834" max="1834" width="7.5703125" style="529" customWidth="1"/>
    <col min="1835" max="1835" width="9.42578125" style="529" customWidth="1"/>
    <col min="1836" max="1836" width="1.140625" style="529" customWidth="1"/>
    <col min="1837" max="2048" width="9.140625" style="529"/>
    <col min="2049" max="2053" width="11.42578125" style="529" customWidth="1"/>
    <col min="2054" max="2054" width="13.42578125" style="529" customWidth="1"/>
    <col min="2055" max="2055" width="26.85546875" style="529" customWidth="1"/>
    <col min="2056" max="2056" width="9.42578125" style="529" customWidth="1"/>
    <col min="2057" max="2057" width="7.5703125" style="529" customWidth="1"/>
    <col min="2058" max="2058" width="10.7109375" style="529" customWidth="1"/>
    <col min="2059" max="2059" width="9.42578125" style="529" customWidth="1"/>
    <col min="2060" max="2060" width="8.42578125" style="529" customWidth="1"/>
    <col min="2061" max="2062" width="9.42578125" style="529" customWidth="1"/>
    <col min="2063" max="2063" width="8.42578125" style="529" customWidth="1"/>
    <col min="2064" max="2065" width="9.42578125" style="529" customWidth="1"/>
    <col min="2066" max="2066" width="8.42578125" style="529" customWidth="1"/>
    <col min="2067" max="2068" width="9.42578125" style="529" customWidth="1"/>
    <col min="2069" max="2069" width="8.42578125" style="529" customWidth="1"/>
    <col min="2070" max="2071" width="9.42578125" style="529" customWidth="1"/>
    <col min="2072" max="2072" width="8.42578125" style="529" customWidth="1"/>
    <col min="2073" max="2074" width="9.42578125" style="529" customWidth="1"/>
    <col min="2075" max="2075" width="8.42578125" style="529" customWidth="1"/>
    <col min="2076" max="2077" width="9.42578125" style="529" customWidth="1"/>
    <col min="2078" max="2078" width="8.42578125" style="529" customWidth="1"/>
    <col min="2079" max="2080" width="9.42578125" style="529" customWidth="1"/>
    <col min="2081" max="2081" width="8.42578125" style="529" customWidth="1"/>
    <col min="2082" max="2083" width="9.42578125" style="529" customWidth="1"/>
    <col min="2084" max="2084" width="8.42578125" style="529" customWidth="1"/>
    <col min="2085" max="2086" width="9.42578125" style="529" customWidth="1"/>
    <col min="2087" max="2087" width="7.5703125" style="529" customWidth="1"/>
    <col min="2088" max="2089" width="9.42578125" style="529" customWidth="1"/>
    <col min="2090" max="2090" width="7.5703125" style="529" customWidth="1"/>
    <col min="2091" max="2091" width="9.42578125" style="529" customWidth="1"/>
    <col min="2092" max="2092" width="1.140625" style="529" customWidth="1"/>
    <col min="2093" max="2304" width="9.140625" style="529"/>
    <col min="2305" max="2309" width="11.42578125" style="529" customWidth="1"/>
    <col min="2310" max="2310" width="13.42578125" style="529" customWidth="1"/>
    <col min="2311" max="2311" width="26.85546875" style="529" customWidth="1"/>
    <col min="2312" max="2312" width="9.42578125" style="529" customWidth="1"/>
    <col min="2313" max="2313" width="7.5703125" style="529" customWidth="1"/>
    <col min="2314" max="2314" width="10.7109375" style="529" customWidth="1"/>
    <col min="2315" max="2315" width="9.42578125" style="529" customWidth="1"/>
    <col min="2316" max="2316" width="8.42578125" style="529" customWidth="1"/>
    <col min="2317" max="2318" width="9.42578125" style="529" customWidth="1"/>
    <col min="2319" max="2319" width="8.42578125" style="529" customWidth="1"/>
    <col min="2320" max="2321" width="9.42578125" style="529" customWidth="1"/>
    <col min="2322" max="2322" width="8.42578125" style="529" customWidth="1"/>
    <col min="2323" max="2324" width="9.42578125" style="529" customWidth="1"/>
    <col min="2325" max="2325" width="8.42578125" style="529" customWidth="1"/>
    <col min="2326" max="2327" width="9.42578125" style="529" customWidth="1"/>
    <col min="2328" max="2328" width="8.42578125" style="529" customWidth="1"/>
    <col min="2329" max="2330" width="9.42578125" style="529" customWidth="1"/>
    <col min="2331" max="2331" width="8.42578125" style="529" customWidth="1"/>
    <col min="2332" max="2333" width="9.42578125" style="529" customWidth="1"/>
    <col min="2334" max="2334" width="8.42578125" style="529" customWidth="1"/>
    <col min="2335" max="2336" width="9.42578125" style="529" customWidth="1"/>
    <col min="2337" max="2337" width="8.42578125" style="529" customWidth="1"/>
    <col min="2338" max="2339" width="9.42578125" style="529" customWidth="1"/>
    <col min="2340" max="2340" width="8.42578125" style="529" customWidth="1"/>
    <col min="2341" max="2342" width="9.42578125" style="529" customWidth="1"/>
    <col min="2343" max="2343" width="7.5703125" style="529" customWidth="1"/>
    <col min="2344" max="2345" width="9.42578125" style="529" customWidth="1"/>
    <col min="2346" max="2346" width="7.5703125" style="529" customWidth="1"/>
    <col min="2347" max="2347" width="9.42578125" style="529" customWidth="1"/>
    <col min="2348" max="2348" width="1.140625" style="529" customWidth="1"/>
    <col min="2349" max="2560" width="9.140625" style="529"/>
    <col min="2561" max="2565" width="11.42578125" style="529" customWidth="1"/>
    <col min="2566" max="2566" width="13.42578125" style="529" customWidth="1"/>
    <col min="2567" max="2567" width="26.85546875" style="529" customWidth="1"/>
    <col min="2568" max="2568" width="9.42578125" style="529" customWidth="1"/>
    <col min="2569" max="2569" width="7.5703125" style="529" customWidth="1"/>
    <col min="2570" max="2570" width="10.7109375" style="529" customWidth="1"/>
    <col min="2571" max="2571" width="9.42578125" style="529" customWidth="1"/>
    <col min="2572" max="2572" width="8.42578125" style="529" customWidth="1"/>
    <col min="2573" max="2574" width="9.42578125" style="529" customWidth="1"/>
    <col min="2575" max="2575" width="8.42578125" style="529" customWidth="1"/>
    <col min="2576" max="2577" width="9.42578125" style="529" customWidth="1"/>
    <col min="2578" max="2578" width="8.42578125" style="529" customWidth="1"/>
    <col min="2579" max="2580" width="9.42578125" style="529" customWidth="1"/>
    <col min="2581" max="2581" width="8.42578125" style="529" customWidth="1"/>
    <col min="2582" max="2583" width="9.42578125" style="529" customWidth="1"/>
    <col min="2584" max="2584" width="8.42578125" style="529" customWidth="1"/>
    <col min="2585" max="2586" width="9.42578125" style="529" customWidth="1"/>
    <col min="2587" max="2587" width="8.42578125" style="529" customWidth="1"/>
    <col min="2588" max="2589" width="9.42578125" style="529" customWidth="1"/>
    <col min="2590" max="2590" width="8.42578125" style="529" customWidth="1"/>
    <col min="2591" max="2592" width="9.42578125" style="529" customWidth="1"/>
    <col min="2593" max="2593" width="8.42578125" style="529" customWidth="1"/>
    <col min="2594" max="2595" width="9.42578125" style="529" customWidth="1"/>
    <col min="2596" max="2596" width="8.42578125" style="529" customWidth="1"/>
    <col min="2597" max="2598" width="9.42578125" style="529" customWidth="1"/>
    <col min="2599" max="2599" width="7.5703125" style="529" customWidth="1"/>
    <col min="2600" max="2601" width="9.42578125" style="529" customWidth="1"/>
    <col min="2602" max="2602" width="7.5703125" style="529" customWidth="1"/>
    <col min="2603" max="2603" width="9.42578125" style="529" customWidth="1"/>
    <col min="2604" max="2604" width="1.140625" style="529" customWidth="1"/>
    <col min="2605" max="2816" width="9.140625" style="529"/>
    <col min="2817" max="2821" width="11.42578125" style="529" customWidth="1"/>
    <col min="2822" max="2822" width="13.42578125" style="529" customWidth="1"/>
    <col min="2823" max="2823" width="26.85546875" style="529" customWidth="1"/>
    <col min="2824" max="2824" width="9.42578125" style="529" customWidth="1"/>
    <col min="2825" max="2825" width="7.5703125" style="529" customWidth="1"/>
    <col min="2826" max="2826" width="10.7109375" style="529" customWidth="1"/>
    <col min="2827" max="2827" width="9.42578125" style="529" customWidth="1"/>
    <col min="2828" max="2828" width="8.42578125" style="529" customWidth="1"/>
    <col min="2829" max="2830" width="9.42578125" style="529" customWidth="1"/>
    <col min="2831" max="2831" width="8.42578125" style="529" customWidth="1"/>
    <col min="2832" max="2833" width="9.42578125" style="529" customWidth="1"/>
    <col min="2834" max="2834" width="8.42578125" style="529" customWidth="1"/>
    <col min="2835" max="2836" width="9.42578125" style="529" customWidth="1"/>
    <col min="2837" max="2837" width="8.42578125" style="529" customWidth="1"/>
    <col min="2838" max="2839" width="9.42578125" style="529" customWidth="1"/>
    <col min="2840" max="2840" width="8.42578125" style="529" customWidth="1"/>
    <col min="2841" max="2842" width="9.42578125" style="529" customWidth="1"/>
    <col min="2843" max="2843" width="8.42578125" style="529" customWidth="1"/>
    <col min="2844" max="2845" width="9.42578125" style="529" customWidth="1"/>
    <col min="2846" max="2846" width="8.42578125" style="529" customWidth="1"/>
    <col min="2847" max="2848" width="9.42578125" style="529" customWidth="1"/>
    <col min="2849" max="2849" width="8.42578125" style="529" customWidth="1"/>
    <col min="2850" max="2851" width="9.42578125" style="529" customWidth="1"/>
    <col min="2852" max="2852" width="8.42578125" style="529" customWidth="1"/>
    <col min="2853" max="2854" width="9.42578125" style="529" customWidth="1"/>
    <col min="2855" max="2855" width="7.5703125" style="529" customWidth="1"/>
    <col min="2856" max="2857" width="9.42578125" style="529" customWidth="1"/>
    <col min="2858" max="2858" width="7.5703125" style="529" customWidth="1"/>
    <col min="2859" max="2859" width="9.42578125" style="529" customWidth="1"/>
    <col min="2860" max="2860" width="1.140625" style="529" customWidth="1"/>
    <col min="2861" max="3072" width="9.140625" style="529"/>
    <col min="3073" max="3077" width="11.42578125" style="529" customWidth="1"/>
    <col min="3078" max="3078" width="13.42578125" style="529" customWidth="1"/>
    <col min="3079" max="3079" width="26.85546875" style="529" customWidth="1"/>
    <col min="3080" max="3080" width="9.42578125" style="529" customWidth="1"/>
    <col min="3081" max="3081" width="7.5703125" style="529" customWidth="1"/>
    <col min="3082" max="3082" width="10.7109375" style="529" customWidth="1"/>
    <col min="3083" max="3083" width="9.42578125" style="529" customWidth="1"/>
    <col min="3084" max="3084" width="8.42578125" style="529" customWidth="1"/>
    <col min="3085" max="3086" width="9.42578125" style="529" customWidth="1"/>
    <col min="3087" max="3087" width="8.42578125" style="529" customWidth="1"/>
    <col min="3088" max="3089" width="9.42578125" style="529" customWidth="1"/>
    <col min="3090" max="3090" width="8.42578125" style="529" customWidth="1"/>
    <col min="3091" max="3092" width="9.42578125" style="529" customWidth="1"/>
    <col min="3093" max="3093" width="8.42578125" style="529" customWidth="1"/>
    <col min="3094" max="3095" width="9.42578125" style="529" customWidth="1"/>
    <col min="3096" max="3096" width="8.42578125" style="529" customWidth="1"/>
    <col min="3097" max="3098" width="9.42578125" style="529" customWidth="1"/>
    <col min="3099" max="3099" width="8.42578125" style="529" customWidth="1"/>
    <col min="3100" max="3101" width="9.42578125" style="529" customWidth="1"/>
    <col min="3102" max="3102" width="8.42578125" style="529" customWidth="1"/>
    <col min="3103" max="3104" width="9.42578125" style="529" customWidth="1"/>
    <col min="3105" max="3105" width="8.42578125" style="529" customWidth="1"/>
    <col min="3106" max="3107" width="9.42578125" style="529" customWidth="1"/>
    <col min="3108" max="3108" width="8.42578125" style="529" customWidth="1"/>
    <col min="3109" max="3110" width="9.42578125" style="529" customWidth="1"/>
    <col min="3111" max="3111" width="7.5703125" style="529" customWidth="1"/>
    <col min="3112" max="3113" width="9.42578125" style="529" customWidth="1"/>
    <col min="3114" max="3114" width="7.5703125" style="529" customWidth="1"/>
    <col min="3115" max="3115" width="9.42578125" style="529" customWidth="1"/>
    <col min="3116" max="3116" width="1.140625" style="529" customWidth="1"/>
    <col min="3117" max="3328" width="9.140625" style="529"/>
    <col min="3329" max="3333" width="11.42578125" style="529" customWidth="1"/>
    <col min="3334" max="3334" width="13.42578125" style="529" customWidth="1"/>
    <col min="3335" max="3335" width="26.85546875" style="529" customWidth="1"/>
    <col min="3336" max="3336" width="9.42578125" style="529" customWidth="1"/>
    <col min="3337" max="3337" width="7.5703125" style="529" customWidth="1"/>
    <col min="3338" max="3338" width="10.7109375" style="529" customWidth="1"/>
    <col min="3339" max="3339" width="9.42578125" style="529" customWidth="1"/>
    <col min="3340" max="3340" width="8.42578125" style="529" customWidth="1"/>
    <col min="3341" max="3342" width="9.42578125" style="529" customWidth="1"/>
    <col min="3343" max="3343" width="8.42578125" style="529" customWidth="1"/>
    <col min="3344" max="3345" width="9.42578125" style="529" customWidth="1"/>
    <col min="3346" max="3346" width="8.42578125" style="529" customWidth="1"/>
    <col min="3347" max="3348" width="9.42578125" style="529" customWidth="1"/>
    <col min="3349" max="3349" width="8.42578125" style="529" customWidth="1"/>
    <col min="3350" max="3351" width="9.42578125" style="529" customWidth="1"/>
    <col min="3352" max="3352" width="8.42578125" style="529" customWidth="1"/>
    <col min="3353" max="3354" width="9.42578125" style="529" customWidth="1"/>
    <col min="3355" max="3355" width="8.42578125" style="529" customWidth="1"/>
    <col min="3356" max="3357" width="9.42578125" style="529" customWidth="1"/>
    <col min="3358" max="3358" width="8.42578125" style="529" customWidth="1"/>
    <col min="3359" max="3360" width="9.42578125" style="529" customWidth="1"/>
    <col min="3361" max="3361" width="8.42578125" style="529" customWidth="1"/>
    <col min="3362" max="3363" width="9.42578125" style="529" customWidth="1"/>
    <col min="3364" max="3364" width="8.42578125" style="529" customWidth="1"/>
    <col min="3365" max="3366" width="9.42578125" style="529" customWidth="1"/>
    <col min="3367" max="3367" width="7.5703125" style="529" customWidth="1"/>
    <col min="3368" max="3369" width="9.42578125" style="529" customWidth="1"/>
    <col min="3370" max="3370" width="7.5703125" style="529" customWidth="1"/>
    <col min="3371" max="3371" width="9.42578125" style="529" customWidth="1"/>
    <col min="3372" max="3372" width="1.140625" style="529" customWidth="1"/>
    <col min="3373" max="3584" width="9.140625" style="529"/>
    <col min="3585" max="3589" width="11.42578125" style="529" customWidth="1"/>
    <col min="3590" max="3590" width="13.42578125" style="529" customWidth="1"/>
    <col min="3591" max="3591" width="26.85546875" style="529" customWidth="1"/>
    <col min="3592" max="3592" width="9.42578125" style="529" customWidth="1"/>
    <col min="3593" max="3593" width="7.5703125" style="529" customWidth="1"/>
    <col min="3594" max="3594" width="10.7109375" style="529" customWidth="1"/>
    <col min="3595" max="3595" width="9.42578125" style="529" customWidth="1"/>
    <col min="3596" max="3596" width="8.42578125" style="529" customWidth="1"/>
    <col min="3597" max="3598" width="9.42578125" style="529" customWidth="1"/>
    <col min="3599" max="3599" width="8.42578125" style="529" customWidth="1"/>
    <col min="3600" max="3601" width="9.42578125" style="529" customWidth="1"/>
    <col min="3602" max="3602" width="8.42578125" style="529" customWidth="1"/>
    <col min="3603" max="3604" width="9.42578125" style="529" customWidth="1"/>
    <col min="3605" max="3605" width="8.42578125" style="529" customWidth="1"/>
    <col min="3606" max="3607" width="9.42578125" style="529" customWidth="1"/>
    <col min="3608" max="3608" width="8.42578125" style="529" customWidth="1"/>
    <col min="3609" max="3610" width="9.42578125" style="529" customWidth="1"/>
    <col min="3611" max="3611" width="8.42578125" style="529" customWidth="1"/>
    <col min="3612" max="3613" width="9.42578125" style="529" customWidth="1"/>
    <col min="3614" max="3614" width="8.42578125" style="529" customWidth="1"/>
    <col min="3615" max="3616" width="9.42578125" style="529" customWidth="1"/>
    <col min="3617" max="3617" width="8.42578125" style="529" customWidth="1"/>
    <col min="3618" max="3619" width="9.42578125" style="529" customWidth="1"/>
    <col min="3620" max="3620" width="8.42578125" style="529" customWidth="1"/>
    <col min="3621" max="3622" width="9.42578125" style="529" customWidth="1"/>
    <col min="3623" max="3623" width="7.5703125" style="529" customWidth="1"/>
    <col min="3624" max="3625" width="9.42578125" style="529" customWidth="1"/>
    <col min="3626" max="3626" width="7.5703125" style="529" customWidth="1"/>
    <col min="3627" max="3627" width="9.42578125" style="529" customWidth="1"/>
    <col min="3628" max="3628" width="1.140625" style="529" customWidth="1"/>
    <col min="3629" max="3840" width="9.140625" style="529"/>
    <col min="3841" max="3845" width="11.42578125" style="529" customWidth="1"/>
    <col min="3846" max="3846" width="13.42578125" style="529" customWidth="1"/>
    <col min="3847" max="3847" width="26.85546875" style="529" customWidth="1"/>
    <col min="3848" max="3848" width="9.42578125" style="529" customWidth="1"/>
    <col min="3849" max="3849" width="7.5703125" style="529" customWidth="1"/>
    <col min="3850" max="3850" width="10.7109375" style="529" customWidth="1"/>
    <col min="3851" max="3851" width="9.42578125" style="529" customWidth="1"/>
    <col min="3852" max="3852" width="8.42578125" style="529" customWidth="1"/>
    <col min="3853" max="3854" width="9.42578125" style="529" customWidth="1"/>
    <col min="3855" max="3855" width="8.42578125" style="529" customWidth="1"/>
    <col min="3856" max="3857" width="9.42578125" style="529" customWidth="1"/>
    <col min="3858" max="3858" width="8.42578125" style="529" customWidth="1"/>
    <col min="3859" max="3860" width="9.42578125" style="529" customWidth="1"/>
    <col min="3861" max="3861" width="8.42578125" style="529" customWidth="1"/>
    <col min="3862" max="3863" width="9.42578125" style="529" customWidth="1"/>
    <col min="3864" max="3864" width="8.42578125" style="529" customWidth="1"/>
    <col min="3865" max="3866" width="9.42578125" style="529" customWidth="1"/>
    <col min="3867" max="3867" width="8.42578125" style="529" customWidth="1"/>
    <col min="3868" max="3869" width="9.42578125" style="529" customWidth="1"/>
    <col min="3870" max="3870" width="8.42578125" style="529" customWidth="1"/>
    <col min="3871" max="3872" width="9.42578125" style="529" customWidth="1"/>
    <col min="3873" max="3873" width="8.42578125" style="529" customWidth="1"/>
    <col min="3874" max="3875" width="9.42578125" style="529" customWidth="1"/>
    <col min="3876" max="3876" width="8.42578125" style="529" customWidth="1"/>
    <col min="3877" max="3878" width="9.42578125" style="529" customWidth="1"/>
    <col min="3879" max="3879" width="7.5703125" style="529" customWidth="1"/>
    <col min="3880" max="3881" width="9.42578125" style="529" customWidth="1"/>
    <col min="3882" max="3882" width="7.5703125" style="529" customWidth="1"/>
    <col min="3883" max="3883" width="9.42578125" style="529" customWidth="1"/>
    <col min="3884" max="3884" width="1.140625" style="529" customWidth="1"/>
    <col min="3885" max="4096" width="9.140625" style="529"/>
    <col min="4097" max="4101" width="11.42578125" style="529" customWidth="1"/>
    <col min="4102" max="4102" width="13.42578125" style="529" customWidth="1"/>
    <col min="4103" max="4103" width="26.85546875" style="529" customWidth="1"/>
    <col min="4104" max="4104" width="9.42578125" style="529" customWidth="1"/>
    <col min="4105" max="4105" width="7.5703125" style="529" customWidth="1"/>
    <col min="4106" max="4106" width="10.7109375" style="529" customWidth="1"/>
    <col min="4107" max="4107" width="9.42578125" style="529" customWidth="1"/>
    <col min="4108" max="4108" width="8.42578125" style="529" customWidth="1"/>
    <col min="4109" max="4110" width="9.42578125" style="529" customWidth="1"/>
    <col min="4111" max="4111" width="8.42578125" style="529" customWidth="1"/>
    <col min="4112" max="4113" width="9.42578125" style="529" customWidth="1"/>
    <col min="4114" max="4114" width="8.42578125" style="529" customWidth="1"/>
    <col min="4115" max="4116" width="9.42578125" style="529" customWidth="1"/>
    <col min="4117" max="4117" width="8.42578125" style="529" customWidth="1"/>
    <col min="4118" max="4119" width="9.42578125" style="529" customWidth="1"/>
    <col min="4120" max="4120" width="8.42578125" style="529" customWidth="1"/>
    <col min="4121" max="4122" width="9.42578125" style="529" customWidth="1"/>
    <col min="4123" max="4123" width="8.42578125" style="529" customWidth="1"/>
    <col min="4124" max="4125" width="9.42578125" style="529" customWidth="1"/>
    <col min="4126" max="4126" width="8.42578125" style="529" customWidth="1"/>
    <col min="4127" max="4128" width="9.42578125" style="529" customWidth="1"/>
    <col min="4129" max="4129" width="8.42578125" style="529" customWidth="1"/>
    <col min="4130" max="4131" width="9.42578125" style="529" customWidth="1"/>
    <col min="4132" max="4132" width="8.42578125" style="529" customWidth="1"/>
    <col min="4133" max="4134" width="9.42578125" style="529" customWidth="1"/>
    <col min="4135" max="4135" width="7.5703125" style="529" customWidth="1"/>
    <col min="4136" max="4137" width="9.42578125" style="529" customWidth="1"/>
    <col min="4138" max="4138" width="7.5703125" style="529" customWidth="1"/>
    <col min="4139" max="4139" width="9.42578125" style="529" customWidth="1"/>
    <col min="4140" max="4140" width="1.140625" style="529" customWidth="1"/>
    <col min="4141" max="4352" width="9.140625" style="529"/>
    <col min="4353" max="4357" width="11.42578125" style="529" customWidth="1"/>
    <col min="4358" max="4358" width="13.42578125" style="529" customWidth="1"/>
    <col min="4359" max="4359" width="26.85546875" style="529" customWidth="1"/>
    <col min="4360" max="4360" width="9.42578125" style="529" customWidth="1"/>
    <col min="4361" max="4361" width="7.5703125" style="529" customWidth="1"/>
    <col min="4362" max="4362" width="10.7109375" style="529" customWidth="1"/>
    <col min="4363" max="4363" width="9.42578125" style="529" customWidth="1"/>
    <col min="4364" max="4364" width="8.42578125" style="529" customWidth="1"/>
    <col min="4365" max="4366" width="9.42578125" style="529" customWidth="1"/>
    <col min="4367" max="4367" width="8.42578125" style="529" customWidth="1"/>
    <col min="4368" max="4369" width="9.42578125" style="529" customWidth="1"/>
    <col min="4370" max="4370" width="8.42578125" style="529" customWidth="1"/>
    <col min="4371" max="4372" width="9.42578125" style="529" customWidth="1"/>
    <col min="4373" max="4373" width="8.42578125" style="529" customWidth="1"/>
    <col min="4374" max="4375" width="9.42578125" style="529" customWidth="1"/>
    <col min="4376" max="4376" width="8.42578125" style="529" customWidth="1"/>
    <col min="4377" max="4378" width="9.42578125" style="529" customWidth="1"/>
    <col min="4379" max="4379" width="8.42578125" style="529" customWidth="1"/>
    <col min="4380" max="4381" width="9.42578125" style="529" customWidth="1"/>
    <col min="4382" max="4382" width="8.42578125" style="529" customWidth="1"/>
    <col min="4383" max="4384" width="9.42578125" style="529" customWidth="1"/>
    <col min="4385" max="4385" width="8.42578125" style="529" customWidth="1"/>
    <col min="4386" max="4387" width="9.42578125" style="529" customWidth="1"/>
    <col min="4388" max="4388" width="8.42578125" style="529" customWidth="1"/>
    <col min="4389" max="4390" width="9.42578125" style="529" customWidth="1"/>
    <col min="4391" max="4391" width="7.5703125" style="529" customWidth="1"/>
    <col min="4392" max="4393" width="9.42578125" style="529" customWidth="1"/>
    <col min="4394" max="4394" width="7.5703125" style="529" customWidth="1"/>
    <col min="4395" max="4395" width="9.42578125" style="529" customWidth="1"/>
    <col min="4396" max="4396" width="1.140625" style="529" customWidth="1"/>
    <col min="4397" max="4608" width="9.140625" style="529"/>
    <col min="4609" max="4613" width="11.42578125" style="529" customWidth="1"/>
    <col min="4614" max="4614" width="13.42578125" style="529" customWidth="1"/>
    <col min="4615" max="4615" width="26.85546875" style="529" customWidth="1"/>
    <col min="4616" max="4616" width="9.42578125" style="529" customWidth="1"/>
    <col min="4617" max="4617" width="7.5703125" style="529" customWidth="1"/>
    <col min="4618" max="4618" width="10.7109375" style="529" customWidth="1"/>
    <col min="4619" max="4619" width="9.42578125" style="529" customWidth="1"/>
    <col min="4620" max="4620" width="8.42578125" style="529" customWidth="1"/>
    <col min="4621" max="4622" width="9.42578125" style="529" customWidth="1"/>
    <col min="4623" max="4623" width="8.42578125" style="529" customWidth="1"/>
    <col min="4624" max="4625" width="9.42578125" style="529" customWidth="1"/>
    <col min="4626" max="4626" width="8.42578125" style="529" customWidth="1"/>
    <col min="4627" max="4628" width="9.42578125" style="529" customWidth="1"/>
    <col min="4629" max="4629" width="8.42578125" style="529" customWidth="1"/>
    <col min="4630" max="4631" width="9.42578125" style="529" customWidth="1"/>
    <col min="4632" max="4632" width="8.42578125" style="529" customWidth="1"/>
    <col min="4633" max="4634" width="9.42578125" style="529" customWidth="1"/>
    <col min="4635" max="4635" width="8.42578125" style="529" customWidth="1"/>
    <col min="4636" max="4637" width="9.42578125" style="529" customWidth="1"/>
    <col min="4638" max="4638" width="8.42578125" style="529" customWidth="1"/>
    <col min="4639" max="4640" width="9.42578125" style="529" customWidth="1"/>
    <col min="4641" max="4641" width="8.42578125" style="529" customWidth="1"/>
    <col min="4642" max="4643" width="9.42578125" style="529" customWidth="1"/>
    <col min="4644" max="4644" width="8.42578125" style="529" customWidth="1"/>
    <col min="4645" max="4646" width="9.42578125" style="529" customWidth="1"/>
    <col min="4647" max="4647" width="7.5703125" style="529" customWidth="1"/>
    <col min="4648" max="4649" width="9.42578125" style="529" customWidth="1"/>
    <col min="4650" max="4650" width="7.5703125" style="529" customWidth="1"/>
    <col min="4651" max="4651" width="9.42578125" style="529" customWidth="1"/>
    <col min="4652" max="4652" width="1.140625" style="529" customWidth="1"/>
    <col min="4653" max="4864" width="9.140625" style="529"/>
    <col min="4865" max="4869" width="11.42578125" style="529" customWidth="1"/>
    <col min="4870" max="4870" width="13.42578125" style="529" customWidth="1"/>
    <col min="4871" max="4871" width="26.85546875" style="529" customWidth="1"/>
    <col min="4872" max="4872" width="9.42578125" style="529" customWidth="1"/>
    <col min="4873" max="4873" width="7.5703125" style="529" customWidth="1"/>
    <col min="4874" max="4874" width="10.7109375" style="529" customWidth="1"/>
    <col min="4875" max="4875" width="9.42578125" style="529" customWidth="1"/>
    <col min="4876" max="4876" width="8.42578125" style="529" customWidth="1"/>
    <col min="4877" max="4878" width="9.42578125" style="529" customWidth="1"/>
    <col min="4879" max="4879" width="8.42578125" style="529" customWidth="1"/>
    <col min="4880" max="4881" width="9.42578125" style="529" customWidth="1"/>
    <col min="4882" max="4882" width="8.42578125" style="529" customWidth="1"/>
    <col min="4883" max="4884" width="9.42578125" style="529" customWidth="1"/>
    <col min="4885" max="4885" width="8.42578125" style="529" customWidth="1"/>
    <col min="4886" max="4887" width="9.42578125" style="529" customWidth="1"/>
    <col min="4888" max="4888" width="8.42578125" style="529" customWidth="1"/>
    <col min="4889" max="4890" width="9.42578125" style="529" customWidth="1"/>
    <col min="4891" max="4891" width="8.42578125" style="529" customWidth="1"/>
    <col min="4892" max="4893" width="9.42578125" style="529" customWidth="1"/>
    <col min="4894" max="4894" width="8.42578125" style="529" customWidth="1"/>
    <col min="4895" max="4896" width="9.42578125" style="529" customWidth="1"/>
    <col min="4897" max="4897" width="8.42578125" style="529" customWidth="1"/>
    <col min="4898" max="4899" width="9.42578125" style="529" customWidth="1"/>
    <col min="4900" max="4900" width="8.42578125" style="529" customWidth="1"/>
    <col min="4901" max="4902" width="9.42578125" style="529" customWidth="1"/>
    <col min="4903" max="4903" width="7.5703125" style="529" customWidth="1"/>
    <col min="4904" max="4905" width="9.42578125" style="529" customWidth="1"/>
    <col min="4906" max="4906" width="7.5703125" style="529" customWidth="1"/>
    <col min="4907" max="4907" width="9.42578125" style="529" customWidth="1"/>
    <col min="4908" max="4908" width="1.140625" style="529" customWidth="1"/>
    <col min="4909" max="5120" width="9.140625" style="529"/>
    <col min="5121" max="5125" width="11.42578125" style="529" customWidth="1"/>
    <col min="5126" max="5126" width="13.42578125" style="529" customWidth="1"/>
    <col min="5127" max="5127" width="26.85546875" style="529" customWidth="1"/>
    <col min="5128" max="5128" width="9.42578125" style="529" customWidth="1"/>
    <col min="5129" max="5129" width="7.5703125" style="529" customWidth="1"/>
    <col min="5130" max="5130" width="10.7109375" style="529" customWidth="1"/>
    <col min="5131" max="5131" width="9.42578125" style="529" customWidth="1"/>
    <col min="5132" max="5132" width="8.42578125" style="529" customWidth="1"/>
    <col min="5133" max="5134" width="9.42578125" style="529" customWidth="1"/>
    <col min="5135" max="5135" width="8.42578125" style="529" customWidth="1"/>
    <col min="5136" max="5137" width="9.42578125" style="529" customWidth="1"/>
    <col min="5138" max="5138" width="8.42578125" style="529" customWidth="1"/>
    <col min="5139" max="5140" width="9.42578125" style="529" customWidth="1"/>
    <col min="5141" max="5141" width="8.42578125" style="529" customWidth="1"/>
    <col min="5142" max="5143" width="9.42578125" style="529" customWidth="1"/>
    <col min="5144" max="5144" width="8.42578125" style="529" customWidth="1"/>
    <col min="5145" max="5146" width="9.42578125" style="529" customWidth="1"/>
    <col min="5147" max="5147" width="8.42578125" style="529" customWidth="1"/>
    <col min="5148" max="5149" width="9.42578125" style="529" customWidth="1"/>
    <col min="5150" max="5150" width="8.42578125" style="529" customWidth="1"/>
    <col min="5151" max="5152" width="9.42578125" style="529" customWidth="1"/>
    <col min="5153" max="5153" width="8.42578125" style="529" customWidth="1"/>
    <col min="5154" max="5155" width="9.42578125" style="529" customWidth="1"/>
    <col min="5156" max="5156" width="8.42578125" style="529" customWidth="1"/>
    <col min="5157" max="5158" width="9.42578125" style="529" customWidth="1"/>
    <col min="5159" max="5159" width="7.5703125" style="529" customWidth="1"/>
    <col min="5160" max="5161" width="9.42578125" style="529" customWidth="1"/>
    <col min="5162" max="5162" width="7.5703125" style="529" customWidth="1"/>
    <col min="5163" max="5163" width="9.42578125" style="529" customWidth="1"/>
    <col min="5164" max="5164" width="1.140625" style="529" customWidth="1"/>
    <col min="5165" max="5376" width="9.140625" style="529"/>
    <col min="5377" max="5381" width="11.42578125" style="529" customWidth="1"/>
    <col min="5382" max="5382" width="13.42578125" style="529" customWidth="1"/>
    <col min="5383" max="5383" width="26.85546875" style="529" customWidth="1"/>
    <col min="5384" max="5384" width="9.42578125" style="529" customWidth="1"/>
    <col min="5385" max="5385" width="7.5703125" style="529" customWidth="1"/>
    <col min="5386" max="5386" width="10.7109375" style="529" customWidth="1"/>
    <col min="5387" max="5387" width="9.42578125" style="529" customWidth="1"/>
    <col min="5388" max="5388" width="8.42578125" style="529" customWidth="1"/>
    <col min="5389" max="5390" width="9.42578125" style="529" customWidth="1"/>
    <col min="5391" max="5391" width="8.42578125" style="529" customWidth="1"/>
    <col min="5392" max="5393" width="9.42578125" style="529" customWidth="1"/>
    <col min="5394" max="5394" width="8.42578125" style="529" customWidth="1"/>
    <col min="5395" max="5396" width="9.42578125" style="529" customWidth="1"/>
    <col min="5397" max="5397" width="8.42578125" style="529" customWidth="1"/>
    <col min="5398" max="5399" width="9.42578125" style="529" customWidth="1"/>
    <col min="5400" max="5400" width="8.42578125" style="529" customWidth="1"/>
    <col min="5401" max="5402" width="9.42578125" style="529" customWidth="1"/>
    <col min="5403" max="5403" width="8.42578125" style="529" customWidth="1"/>
    <col min="5404" max="5405" width="9.42578125" style="529" customWidth="1"/>
    <col min="5406" max="5406" width="8.42578125" style="529" customWidth="1"/>
    <col min="5407" max="5408" width="9.42578125" style="529" customWidth="1"/>
    <col min="5409" max="5409" width="8.42578125" style="529" customWidth="1"/>
    <col min="5410" max="5411" width="9.42578125" style="529" customWidth="1"/>
    <col min="5412" max="5412" width="8.42578125" style="529" customWidth="1"/>
    <col min="5413" max="5414" width="9.42578125" style="529" customWidth="1"/>
    <col min="5415" max="5415" width="7.5703125" style="529" customWidth="1"/>
    <col min="5416" max="5417" width="9.42578125" style="529" customWidth="1"/>
    <col min="5418" max="5418" width="7.5703125" style="529" customWidth="1"/>
    <col min="5419" max="5419" width="9.42578125" style="529" customWidth="1"/>
    <col min="5420" max="5420" width="1.140625" style="529" customWidth="1"/>
    <col min="5421" max="5632" width="9.140625" style="529"/>
    <col min="5633" max="5637" width="11.42578125" style="529" customWidth="1"/>
    <col min="5638" max="5638" width="13.42578125" style="529" customWidth="1"/>
    <col min="5639" max="5639" width="26.85546875" style="529" customWidth="1"/>
    <col min="5640" max="5640" width="9.42578125" style="529" customWidth="1"/>
    <col min="5641" max="5641" width="7.5703125" style="529" customWidth="1"/>
    <col min="5642" max="5642" width="10.7109375" style="529" customWidth="1"/>
    <col min="5643" max="5643" width="9.42578125" style="529" customWidth="1"/>
    <col min="5644" max="5644" width="8.42578125" style="529" customWidth="1"/>
    <col min="5645" max="5646" width="9.42578125" style="529" customWidth="1"/>
    <col min="5647" max="5647" width="8.42578125" style="529" customWidth="1"/>
    <col min="5648" max="5649" width="9.42578125" style="529" customWidth="1"/>
    <col min="5650" max="5650" width="8.42578125" style="529" customWidth="1"/>
    <col min="5651" max="5652" width="9.42578125" style="529" customWidth="1"/>
    <col min="5653" max="5653" width="8.42578125" style="529" customWidth="1"/>
    <col min="5654" max="5655" width="9.42578125" style="529" customWidth="1"/>
    <col min="5656" max="5656" width="8.42578125" style="529" customWidth="1"/>
    <col min="5657" max="5658" width="9.42578125" style="529" customWidth="1"/>
    <col min="5659" max="5659" width="8.42578125" style="529" customWidth="1"/>
    <col min="5660" max="5661" width="9.42578125" style="529" customWidth="1"/>
    <col min="5662" max="5662" width="8.42578125" style="529" customWidth="1"/>
    <col min="5663" max="5664" width="9.42578125" style="529" customWidth="1"/>
    <col min="5665" max="5665" width="8.42578125" style="529" customWidth="1"/>
    <col min="5666" max="5667" width="9.42578125" style="529" customWidth="1"/>
    <col min="5668" max="5668" width="8.42578125" style="529" customWidth="1"/>
    <col min="5669" max="5670" width="9.42578125" style="529" customWidth="1"/>
    <col min="5671" max="5671" width="7.5703125" style="529" customWidth="1"/>
    <col min="5672" max="5673" width="9.42578125" style="529" customWidth="1"/>
    <col min="5674" max="5674" width="7.5703125" style="529" customWidth="1"/>
    <col min="5675" max="5675" width="9.42578125" style="529" customWidth="1"/>
    <col min="5676" max="5676" width="1.140625" style="529" customWidth="1"/>
    <col min="5677" max="5888" width="9.140625" style="529"/>
    <col min="5889" max="5893" width="11.42578125" style="529" customWidth="1"/>
    <col min="5894" max="5894" width="13.42578125" style="529" customWidth="1"/>
    <col min="5895" max="5895" width="26.85546875" style="529" customWidth="1"/>
    <col min="5896" max="5896" width="9.42578125" style="529" customWidth="1"/>
    <col min="5897" max="5897" width="7.5703125" style="529" customWidth="1"/>
    <col min="5898" max="5898" width="10.7109375" style="529" customWidth="1"/>
    <col min="5899" max="5899" width="9.42578125" style="529" customWidth="1"/>
    <col min="5900" max="5900" width="8.42578125" style="529" customWidth="1"/>
    <col min="5901" max="5902" width="9.42578125" style="529" customWidth="1"/>
    <col min="5903" max="5903" width="8.42578125" style="529" customWidth="1"/>
    <col min="5904" max="5905" width="9.42578125" style="529" customWidth="1"/>
    <col min="5906" max="5906" width="8.42578125" style="529" customWidth="1"/>
    <col min="5907" max="5908" width="9.42578125" style="529" customWidth="1"/>
    <col min="5909" max="5909" width="8.42578125" style="529" customWidth="1"/>
    <col min="5910" max="5911" width="9.42578125" style="529" customWidth="1"/>
    <col min="5912" max="5912" width="8.42578125" style="529" customWidth="1"/>
    <col min="5913" max="5914" width="9.42578125" style="529" customWidth="1"/>
    <col min="5915" max="5915" width="8.42578125" style="529" customWidth="1"/>
    <col min="5916" max="5917" width="9.42578125" style="529" customWidth="1"/>
    <col min="5918" max="5918" width="8.42578125" style="529" customWidth="1"/>
    <col min="5919" max="5920" width="9.42578125" style="529" customWidth="1"/>
    <col min="5921" max="5921" width="8.42578125" style="529" customWidth="1"/>
    <col min="5922" max="5923" width="9.42578125" style="529" customWidth="1"/>
    <col min="5924" max="5924" width="8.42578125" style="529" customWidth="1"/>
    <col min="5925" max="5926" width="9.42578125" style="529" customWidth="1"/>
    <col min="5927" max="5927" width="7.5703125" style="529" customWidth="1"/>
    <col min="5928" max="5929" width="9.42578125" style="529" customWidth="1"/>
    <col min="5930" max="5930" width="7.5703125" style="529" customWidth="1"/>
    <col min="5931" max="5931" width="9.42578125" style="529" customWidth="1"/>
    <col min="5932" max="5932" width="1.140625" style="529" customWidth="1"/>
    <col min="5933" max="6144" width="9.140625" style="529"/>
    <col min="6145" max="6149" width="11.42578125" style="529" customWidth="1"/>
    <col min="6150" max="6150" width="13.42578125" style="529" customWidth="1"/>
    <col min="6151" max="6151" width="26.85546875" style="529" customWidth="1"/>
    <col min="6152" max="6152" width="9.42578125" style="529" customWidth="1"/>
    <col min="6153" max="6153" width="7.5703125" style="529" customWidth="1"/>
    <col min="6154" max="6154" width="10.7109375" style="529" customWidth="1"/>
    <col min="6155" max="6155" width="9.42578125" style="529" customWidth="1"/>
    <col min="6156" max="6156" width="8.42578125" style="529" customWidth="1"/>
    <col min="6157" max="6158" width="9.42578125" style="529" customWidth="1"/>
    <col min="6159" max="6159" width="8.42578125" style="529" customWidth="1"/>
    <col min="6160" max="6161" width="9.42578125" style="529" customWidth="1"/>
    <col min="6162" max="6162" width="8.42578125" style="529" customWidth="1"/>
    <col min="6163" max="6164" width="9.42578125" style="529" customWidth="1"/>
    <col min="6165" max="6165" width="8.42578125" style="529" customWidth="1"/>
    <col min="6166" max="6167" width="9.42578125" style="529" customWidth="1"/>
    <col min="6168" max="6168" width="8.42578125" style="529" customWidth="1"/>
    <col min="6169" max="6170" width="9.42578125" style="529" customWidth="1"/>
    <col min="6171" max="6171" width="8.42578125" style="529" customWidth="1"/>
    <col min="6172" max="6173" width="9.42578125" style="529" customWidth="1"/>
    <col min="6174" max="6174" width="8.42578125" style="529" customWidth="1"/>
    <col min="6175" max="6176" width="9.42578125" style="529" customWidth="1"/>
    <col min="6177" max="6177" width="8.42578125" style="529" customWidth="1"/>
    <col min="6178" max="6179" width="9.42578125" style="529" customWidth="1"/>
    <col min="6180" max="6180" width="8.42578125" style="529" customWidth="1"/>
    <col min="6181" max="6182" width="9.42578125" style="529" customWidth="1"/>
    <col min="6183" max="6183" width="7.5703125" style="529" customWidth="1"/>
    <col min="6184" max="6185" width="9.42578125" style="529" customWidth="1"/>
    <col min="6186" max="6186" width="7.5703125" style="529" customWidth="1"/>
    <col min="6187" max="6187" width="9.42578125" style="529" customWidth="1"/>
    <col min="6188" max="6188" width="1.140625" style="529" customWidth="1"/>
    <col min="6189" max="6400" width="9.140625" style="529"/>
    <col min="6401" max="6405" width="11.42578125" style="529" customWidth="1"/>
    <col min="6406" max="6406" width="13.42578125" style="529" customWidth="1"/>
    <col min="6407" max="6407" width="26.85546875" style="529" customWidth="1"/>
    <col min="6408" max="6408" width="9.42578125" style="529" customWidth="1"/>
    <col min="6409" max="6409" width="7.5703125" style="529" customWidth="1"/>
    <col min="6410" max="6410" width="10.7109375" style="529" customWidth="1"/>
    <col min="6411" max="6411" width="9.42578125" style="529" customWidth="1"/>
    <col min="6412" max="6412" width="8.42578125" style="529" customWidth="1"/>
    <col min="6413" max="6414" width="9.42578125" style="529" customWidth="1"/>
    <col min="6415" max="6415" width="8.42578125" style="529" customWidth="1"/>
    <col min="6416" max="6417" width="9.42578125" style="529" customWidth="1"/>
    <col min="6418" max="6418" width="8.42578125" style="529" customWidth="1"/>
    <col min="6419" max="6420" width="9.42578125" style="529" customWidth="1"/>
    <col min="6421" max="6421" width="8.42578125" style="529" customWidth="1"/>
    <col min="6422" max="6423" width="9.42578125" style="529" customWidth="1"/>
    <col min="6424" max="6424" width="8.42578125" style="529" customWidth="1"/>
    <col min="6425" max="6426" width="9.42578125" style="529" customWidth="1"/>
    <col min="6427" max="6427" width="8.42578125" style="529" customWidth="1"/>
    <col min="6428" max="6429" width="9.42578125" style="529" customWidth="1"/>
    <col min="6430" max="6430" width="8.42578125" style="529" customWidth="1"/>
    <col min="6431" max="6432" width="9.42578125" style="529" customWidth="1"/>
    <col min="6433" max="6433" width="8.42578125" style="529" customWidth="1"/>
    <col min="6434" max="6435" width="9.42578125" style="529" customWidth="1"/>
    <col min="6436" max="6436" width="8.42578125" style="529" customWidth="1"/>
    <col min="6437" max="6438" width="9.42578125" style="529" customWidth="1"/>
    <col min="6439" max="6439" width="7.5703125" style="529" customWidth="1"/>
    <col min="6440" max="6441" width="9.42578125" style="529" customWidth="1"/>
    <col min="6442" max="6442" width="7.5703125" style="529" customWidth="1"/>
    <col min="6443" max="6443" width="9.42578125" style="529" customWidth="1"/>
    <col min="6444" max="6444" width="1.140625" style="529" customWidth="1"/>
    <col min="6445" max="6656" width="9.140625" style="529"/>
    <col min="6657" max="6661" width="11.42578125" style="529" customWidth="1"/>
    <col min="6662" max="6662" width="13.42578125" style="529" customWidth="1"/>
    <col min="6663" max="6663" width="26.85546875" style="529" customWidth="1"/>
    <col min="6664" max="6664" width="9.42578125" style="529" customWidth="1"/>
    <col min="6665" max="6665" width="7.5703125" style="529" customWidth="1"/>
    <col min="6666" max="6666" width="10.7109375" style="529" customWidth="1"/>
    <col min="6667" max="6667" width="9.42578125" style="529" customWidth="1"/>
    <col min="6668" max="6668" width="8.42578125" style="529" customWidth="1"/>
    <col min="6669" max="6670" width="9.42578125" style="529" customWidth="1"/>
    <col min="6671" max="6671" width="8.42578125" style="529" customWidth="1"/>
    <col min="6672" max="6673" width="9.42578125" style="529" customWidth="1"/>
    <col min="6674" max="6674" width="8.42578125" style="529" customWidth="1"/>
    <col min="6675" max="6676" width="9.42578125" style="529" customWidth="1"/>
    <col min="6677" max="6677" width="8.42578125" style="529" customWidth="1"/>
    <col min="6678" max="6679" width="9.42578125" style="529" customWidth="1"/>
    <col min="6680" max="6680" width="8.42578125" style="529" customWidth="1"/>
    <col min="6681" max="6682" width="9.42578125" style="529" customWidth="1"/>
    <col min="6683" max="6683" width="8.42578125" style="529" customWidth="1"/>
    <col min="6684" max="6685" width="9.42578125" style="529" customWidth="1"/>
    <col min="6686" max="6686" width="8.42578125" style="529" customWidth="1"/>
    <col min="6687" max="6688" width="9.42578125" style="529" customWidth="1"/>
    <col min="6689" max="6689" width="8.42578125" style="529" customWidth="1"/>
    <col min="6690" max="6691" width="9.42578125" style="529" customWidth="1"/>
    <col min="6692" max="6692" width="8.42578125" style="529" customWidth="1"/>
    <col min="6693" max="6694" width="9.42578125" style="529" customWidth="1"/>
    <col min="6695" max="6695" width="7.5703125" style="529" customWidth="1"/>
    <col min="6696" max="6697" width="9.42578125" style="529" customWidth="1"/>
    <col min="6698" max="6698" width="7.5703125" style="529" customWidth="1"/>
    <col min="6699" max="6699" width="9.42578125" style="529" customWidth="1"/>
    <col min="6700" max="6700" width="1.140625" style="529" customWidth="1"/>
    <col min="6701" max="6912" width="9.140625" style="529"/>
    <col min="6913" max="6917" width="11.42578125" style="529" customWidth="1"/>
    <col min="6918" max="6918" width="13.42578125" style="529" customWidth="1"/>
    <col min="6919" max="6919" width="26.85546875" style="529" customWidth="1"/>
    <col min="6920" max="6920" width="9.42578125" style="529" customWidth="1"/>
    <col min="6921" max="6921" width="7.5703125" style="529" customWidth="1"/>
    <col min="6922" max="6922" width="10.7109375" style="529" customWidth="1"/>
    <col min="6923" max="6923" width="9.42578125" style="529" customWidth="1"/>
    <col min="6924" max="6924" width="8.42578125" style="529" customWidth="1"/>
    <col min="6925" max="6926" width="9.42578125" style="529" customWidth="1"/>
    <col min="6927" max="6927" width="8.42578125" style="529" customWidth="1"/>
    <col min="6928" max="6929" width="9.42578125" style="529" customWidth="1"/>
    <col min="6930" max="6930" width="8.42578125" style="529" customWidth="1"/>
    <col min="6931" max="6932" width="9.42578125" style="529" customWidth="1"/>
    <col min="6933" max="6933" width="8.42578125" style="529" customWidth="1"/>
    <col min="6934" max="6935" width="9.42578125" style="529" customWidth="1"/>
    <col min="6936" max="6936" width="8.42578125" style="529" customWidth="1"/>
    <col min="6937" max="6938" width="9.42578125" style="529" customWidth="1"/>
    <col min="6939" max="6939" width="8.42578125" style="529" customWidth="1"/>
    <col min="6940" max="6941" width="9.42578125" style="529" customWidth="1"/>
    <col min="6942" max="6942" width="8.42578125" style="529" customWidth="1"/>
    <col min="6943" max="6944" width="9.42578125" style="529" customWidth="1"/>
    <col min="6945" max="6945" width="8.42578125" style="529" customWidth="1"/>
    <col min="6946" max="6947" width="9.42578125" style="529" customWidth="1"/>
    <col min="6948" max="6948" width="8.42578125" style="529" customWidth="1"/>
    <col min="6949" max="6950" width="9.42578125" style="529" customWidth="1"/>
    <col min="6951" max="6951" width="7.5703125" style="529" customWidth="1"/>
    <col min="6952" max="6953" width="9.42578125" style="529" customWidth="1"/>
    <col min="6954" max="6954" width="7.5703125" style="529" customWidth="1"/>
    <col min="6955" max="6955" width="9.42578125" style="529" customWidth="1"/>
    <col min="6956" max="6956" width="1.140625" style="529" customWidth="1"/>
    <col min="6957" max="7168" width="9.140625" style="529"/>
    <col min="7169" max="7173" width="11.42578125" style="529" customWidth="1"/>
    <col min="7174" max="7174" width="13.42578125" style="529" customWidth="1"/>
    <col min="7175" max="7175" width="26.85546875" style="529" customWidth="1"/>
    <col min="7176" max="7176" width="9.42578125" style="529" customWidth="1"/>
    <col min="7177" max="7177" width="7.5703125" style="529" customWidth="1"/>
    <col min="7178" max="7178" width="10.7109375" style="529" customWidth="1"/>
    <col min="7179" max="7179" width="9.42578125" style="529" customWidth="1"/>
    <col min="7180" max="7180" width="8.42578125" style="529" customWidth="1"/>
    <col min="7181" max="7182" width="9.42578125" style="529" customWidth="1"/>
    <col min="7183" max="7183" width="8.42578125" style="529" customWidth="1"/>
    <col min="7184" max="7185" width="9.42578125" style="529" customWidth="1"/>
    <col min="7186" max="7186" width="8.42578125" style="529" customWidth="1"/>
    <col min="7187" max="7188" width="9.42578125" style="529" customWidth="1"/>
    <col min="7189" max="7189" width="8.42578125" style="529" customWidth="1"/>
    <col min="7190" max="7191" width="9.42578125" style="529" customWidth="1"/>
    <col min="7192" max="7192" width="8.42578125" style="529" customWidth="1"/>
    <col min="7193" max="7194" width="9.42578125" style="529" customWidth="1"/>
    <col min="7195" max="7195" width="8.42578125" style="529" customWidth="1"/>
    <col min="7196" max="7197" width="9.42578125" style="529" customWidth="1"/>
    <col min="7198" max="7198" width="8.42578125" style="529" customWidth="1"/>
    <col min="7199" max="7200" width="9.42578125" style="529" customWidth="1"/>
    <col min="7201" max="7201" width="8.42578125" style="529" customWidth="1"/>
    <col min="7202" max="7203" width="9.42578125" style="529" customWidth="1"/>
    <col min="7204" max="7204" width="8.42578125" style="529" customWidth="1"/>
    <col min="7205" max="7206" width="9.42578125" style="529" customWidth="1"/>
    <col min="7207" max="7207" width="7.5703125" style="529" customWidth="1"/>
    <col min="7208" max="7209" width="9.42578125" style="529" customWidth="1"/>
    <col min="7210" max="7210" width="7.5703125" style="529" customWidth="1"/>
    <col min="7211" max="7211" width="9.42578125" style="529" customWidth="1"/>
    <col min="7212" max="7212" width="1.140625" style="529" customWidth="1"/>
    <col min="7213" max="7424" width="9.140625" style="529"/>
    <col min="7425" max="7429" width="11.42578125" style="529" customWidth="1"/>
    <col min="7430" max="7430" width="13.42578125" style="529" customWidth="1"/>
    <col min="7431" max="7431" width="26.85546875" style="529" customWidth="1"/>
    <col min="7432" max="7432" width="9.42578125" style="529" customWidth="1"/>
    <col min="7433" max="7433" width="7.5703125" style="529" customWidth="1"/>
    <col min="7434" max="7434" width="10.7109375" style="529" customWidth="1"/>
    <col min="7435" max="7435" width="9.42578125" style="529" customWidth="1"/>
    <col min="7436" max="7436" width="8.42578125" style="529" customWidth="1"/>
    <col min="7437" max="7438" width="9.42578125" style="529" customWidth="1"/>
    <col min="7439" max="7439" width="8.42578125" style="529" customWidth="1"/>
    <col min="7440" max="7441" width="9.42578125" style="529" customWidth="1"/>
    <col min="7442" max="7442" width="8.42578125" style="529" customWidth="1"/>
    <col min="7443" max="7444" width="9.42578125" style="529" customWidth="1"/>
    <col min="7445" max="7445" width="8.42578125" style="529" customWidth="1"/>
    <col min="7446" max="7447" width="9.42578125" style="529" customWidth="1"/>
    <col min="7448" max="7448" width="8.42578125" style="529" customWidth="1"/>
    <col min="7449" max="7450" width="9.42578125" style="529" customWidth="1"/>
    <col min="7451" max="7451" width="8.42578125" style="529" customWidth="1"/>
    <col min="7452" max="7453" width="9.42578125" style="529" customWidth="1"/>
    <col min="7454" max="7454" width="8.42578125" style="529" customWidth="1"/>
    <col min="7455" max="7456" width="9.42578125" style="529" customWidth="1"/>
    <col min="7457" max="7457" width="8.42578125" style="529" customWidth="1"/>
    <col min="7458" max="7459" width="9.42578125" style="529" customWidth="1"/>
    <col min="7460" max="7460" width="8.42578125" style="529" customWidth="1"/>
    <col min="7461" max="7462" width="9.42578125" style="529" customWidth="1"/>
    <col min="7463" max="7463" width="7.5703125" style="529" customWidth="1"/>
    <col min="7464" max="7465" width="9.42578125" style="529" customWidth="1"/>
    <col min="7466" max="7466" width="7.5703125" style="529" customWidth="1"/>
    <col min="7467" max="7467" width="9.42578125" style="529" customWidth="1"/>
    <col min="7468" max="7468" width="1.140625" style="529" customWidth="1"/>
    <col min="7469" max="7680" width="9.140625" style="529"/>
    <col min="7681" max="7685" width="11.42578125" style="529" customWidth="1"/>
    <col min="7686" max="7686" width="13.42578125" style="529" customWidth="1"/>
    <col min="7687" max="7687" width="26.85546875" style="529" customWidth="1"/>
    <col min="7688" max="7688" width="9.42578125" style="529" customWidth="1"/>
    <col min="7689" max="7689" width="7.5703125" style="529" customWidth="1"/>
    <col min="7690" max="7690" width="10.7109375" style="529" customWidth="1"/>
    <col min="7691" max="7691" width="9.42578125" style="529" customWidth="1"/>
    <col min="7692" max="7692" width="8.42578125" style="529" customWidth="1"/>
    <col min="7693" max="7694" width="9.42578125" style="529" customWidth="1"/>
    <col min="7695" max="7695" width="8.42578125" style="529" customWidth="1"/>
    <col min="7696" max="7697" width="9.42578125" style="529" customWidth="1"/>
    <col min="7698" max="7698" width="8.42578125" style="529" customWidth="1"/>
    <col min="7699" max="7700" width="9.42578125" style="529" customWidth="1"/>
    <col min="7701" max="7701" width="8.42578125" style="529" customWidth="1"/>
    <col min="7702" max="7703" width="9.42578125" style="529" customWidth="1"/>
    <col min="7704" max="7704" width="8.42578125" style="529" customWidth="1"/>
    <col min="7705" max="7706" width="9.42578125" style="529" customWidth="1"/>
    <col min="7707" max="7707" width="8.42578125" style="529" customWidth="1"/>
    <col min="7708" max="7709" width="9.42578125" style="529" customWidth="1"/>
    <col min="7710" max="7710" width="8.42578125" style="529" customWidth="1"/>
    <col min="7711" max="7712" width="9.42578125" style="529" customWidth="1"/>
    <col min="7713" max="7713" width="8.42578125" style="529" customWidth="1"/>
    <col min="7714" max="7715" width="9.42578125" style="529" customWidth="1"/>
    <col min="7716" max="7716" width="8.42578125" style="529" customWidth="1"/>
    <col min="7717" max="7718" width="9.42578125" style="529" customWidth="1"/>
    <col min="7719" max="7719" width="7.5703125" style="529" customWidth="1"/>
    <col min="7720" max="7721" width="9.42578125" style="529" customWidth="1"/>
    <col min="7722" max="7722" width="7.5703125" style="529" customWidth="1"/>
    <col min="7723" max="7723" width="9.42578125" style="529" customWidth="1"/>
    <col min="7724" max="7724" width="1.140625" style="529" customWidth="1"/>
    <col min="7725" max="7936" width="9.140625" style="529"/>
    <col min="7937" max="7941" width="11.42578125" style="529" customWidth="1"/>
    <col min="7942" max="7942" width="13.42578125" style="529" customWidth="1"/>
    <col min="7943" max="7943" width="26.85546875" style="529" customWidth="1"/>
    <col min="7944" max="7944" width="9.42578125" style="529" customWidth="1"/>
    <col min="7945" max="7945" width="7.5703125" style="529" customWidth="1"/>
    <col min="7946" max="7946" width="10.7109375" style="529" customWidth="1"/>
    <col min="7947" max="7947" width="9.42578125" style="529" customWidth="1"/>
    <col min="7948" max="7948" width="8.42578125" style="529" customWidth="1"/>
    <col min="7949" max="7950" width="9.42578125" style="529" customWidth="1"/>
    <col min="7951" max="7951" width="8.42578125" style="529" customWidth="1"/>
    <col min="7952" max="7953" width="9.42578125" style="529" customWidth="1"/>
    <col min="7954" max="7954" width="8.42578125" style="529" customWidth="1"/>
    <col min="7955" max="7956" width="9.42578125" style="529" customWidth="1"/>
    <col min="7957" max="7957" width="8.42578125" style="529" customWidth="1"/>
    <col min="7958" max="7959" width="9.42578125" style="529" customWidth="1"/>
    <col min="7960" max="7960" width="8.42578125" style="529" customWidth="1"/>
    <col min="7961" max="7962" width="9.42578125" style="529" customWidth="1"/>
    <col min="7963" max="7963" width="8.42578125" style="529" customWidth="1"/>
    <col min="7964" max="7965" width="9.42578125" style="529" customWidth="1"/>
    <col min="7966" max="7966" width="8.42578125" style="529" customWidth="1"/>
    <col min="7967" max="7968" width="9.42578125" style="529" customWidth="1"/>
    <col min="7969" max="7969" width="8.42578125" style="529" customWidth="1"/>
    <col min="7970" max="7971" width="9.42578125" style="529" customWidth="1"/>
    <col min="7972" max="7972" width="8.42578125" style="529" customWidth="1"/>
    <col min="7973" max="7974" width="9.42578125" style="529" customWidth="1"/>
    <col min="7975" max="7975" width="7.5703125" style="529" customWidth="1"/>
    <col min="7976" max="7977" width="9.42578125" style="529" customWidth="1"/>
    <col min="7978" max="7978" width="7.5703125" style="529" customWidth="1"/>
    <col min="7979" max="7979" width="9.42578125" style="529" customWidth="1"/>
    <col min="7980" max="7980" width="1.140625" style="529" customWidth="1"/>
    <col min="7981" max="8192" width="9.140625" style="529"/>
    <col min="8193" max="8197" width="11.42578125" style="529" customWidth="1"/>
    <col min="8198" max="8198" width="13.42578125" style="529" customWidth="1"/>
    <col min="8199" max="8199" width="26.85546875" style="529" customWidth="1"/>
    <col min="8200" max="8200" width="9.42578125" style="529" customWidth="1"/>
    <col min="8201" max="8201" width="7.5703125" style="529" customWidth="1"/>
    <col min="8202" max="8202" width="10.7109375" style="529" customWidth="1"/>
    <col min="8203" max="8203" width="9.42578125" style="529" customWidth="1"/>
    <col min="8204" max="8204" width="8.42578125" style="529" customWidth="1"/>
    <col min="8205" max="8206" width="9.42578125" style="529" customWidth="1"/>
    <col min="8207" max="8207" width="8.42578125" style="529" customWidth="1"/>
    <col min="8208" max="8209" width="9.42578125" style="529" customWidth="1"/>
    <col min="8210" max="8210" width="8.42578125" style="529" customWidth="1"/>
    <col min="8211" max="8212" width="9.42578125" style="529" customWidth="1"/>
    <col min="8213" max="8213" width="8.42578125" style="529" customWidth="1"/>
    <col min="8214" max="8215" width="9.42578125" style="529" customWidth="1"/>
    <col min="8216" max="8216" width="8.42578125" style="529" customWidth="1"/>
    <col min="8217" max="8218" width="9.42578125" style="529" customWidth="1"/>
    <col min="8219" max="8219" width="8.42578125" style="529" customWidth="1"/>
    <col min="8220" max="8221" width="9.42578125" style="529" customWidth="1"/>
    <col min="8222" max="8222" width="8.42578125" style="529" customWidth="1"/>
    <col min="8223" max="8224" width="9.42578125" style="529" customWidth="1"/>
    <col min="8225" max="8225" width="8.42578125" style="529" customWidth="1"/>
    <col min="8226" max="8227" width="9.42578125" style="529" customWidth="1"/>
    <col min="8228" max="8228" width="8.42578125" style="529" customWidth="1"/>
    <col min="8229" max="8230" width="9.42578125" style="529" customWidth="1"/>
    <col min="8231" max="8231" width="7.5703125" style="529" customWidth="1"/>
    <col min="8232" max="8233" width="9.42578125" style="529" customWidth="1"/>
    <col min="8234" max="8234" width="7.5703125" style="529" customWidth="1"/>
    <col min="8235" max="8235" width="9.42578125" style="529" customWidth="1"/>
    <col min="8236" max="8236" width="1.140625" style="529" customWidth="1"/>
    <col min="8237" max="8448" width="9.140625" style="529"/>
    <col min="8449" max="8453" width="11.42578125" style="529" customWidth="1"/>
    <col min="8454" max="8454" width="13.42578125" style="529" customWidth="1"/>
    <col min="8455" max="8455" width="26.85546875" style="529" customWidth="1"/>
    <col min="8456" max="8456" width="9.42578125" style="529" customWidth="1"/>
    <col min="8457" max="8457" width="7.5703125" style="529" customWidth="1"/>
    <col min="8458" max="8458" width="10.7109375" style="529" customWidth="1"/>
    <col min="8459" max="8459" width="9.42578125" style="529" customWidth="1"/>
    <col min="8460" max="8460" width="8.42578125" style="529" customWidth="1"/>
    <col min="8461" max="8462" width="9.42578125" style="529" customWidth="1"/>
    <col min="8463" max="8463" width="8.42578125" style="529" customWidth="1"/>
    <col min="8464" max="8465" width="9.42578125" style="529" customWidth="1"/>
    <col min="8466" max="8466" width="8.42578125" style="529" customWidth="1"/>
    <col min="8467" max="8468" width="9.42578125" style="529" customWidth="1"/>
    <col min="8469" max="8469" width="8.42578125" style="529" customWidth="1"/>
    <col min="8470" max="8471" width="9.42578125" style="529" customWidth="1"/>
    <col min="8472" max="8472" width="8.42578125" style="529" customWidth="1"/>
    <col min="8473" max="8474" width="9.42578125" style="529" customWidth="1"/>
    <col min="8475" max="8475" width="8.42578125" style="529" customWidth="1"/>
    <col min="8476" max="8477" width="9.42578125" style="529" customWidth="1"/>
    <col min="8478" max="8478" width="8.42578125" style="529" customWidth="1"/>
    <col min="8479" max="8480" width="9.42578125" style="529" customWidth="1"/>
    <col min="8481" max="8481" width="8.42578125" style="529" customWidth="1"/>
    <col min="8482" max="8483" width="9.42578125" style="529" customWidth="1"/>
    <col min="8484" max="8484" width="8.42578125" style="529" customWidth="1"/>
    <col min="8485" max="8486" width="9.42578125" style="529" customWidth="1"/>
    <col min="8487" max="8487" width="7.5703125" style="529" customWidth="1"/>
    <col min="8488" max="8489" width="9.42578125" style="529" customWidth="1"/>
    <col min="8490" max="8490" width="7.5703125" style="529" customWidth="1"/>
    <col min="8491" max="8491" width="9.42578125" style="529" customWidth="1"/>
    <col min="8492" max="8492" width="1.140625" style="529" customWidth="1"/>
    <col min="8493" max="8704" width="9.140625" style="529"/>
    <col min="8705" max="8709" width="11.42578125" style="529" customWidth="1"/>
    <col min="8710" max="8710" width="13.42578125" style="529" customWidth="1"/>
    <col min="8711" max="8711" width="26.85546875" style="529" customWidth="1"/>
    <col min="8712" max="8712" width="9.42578125" style="529" customWidth="1"/>
    <col min="8713" max="8713" width="7.5703125" style="529" customWidth="1"/>
    <col min="8714" max="8714" width="10.7109375" style="529" customWidth="1"/>
    <col min="8715" max="8715" width="9.42578125" style="529" customWidth="1"/>
    <col min="8716" max="8716" width="8.42578125" style="529" customWidth="1"/>
    <col min="8717" max="8718" width="9.42578125" style="529" customWidth="1"/>
    <col min="8719" max="8719" width="8.42578125" style="529" customWidth="1"/>
    <col min="8720" max="8721" width="9.42578125" style="529" customWidth="1"/>
    <col min="8722" max="8722" width="8.42578125" style="529" customWidth="1"/>
    <col min="8723" max="8724" width="9.42578125" style="529" customWidth="1"/>
    <col min="8725" max="8725" width="8.42578125" style="529" customWidth="1"/>
    <col min="8726" max="8727" width="9.42578125" style="529" customWidth="1"/>
    <col min="8728" max="8728" width="8.42578125" style="529" customWidth="1"/>
    <col min="8729" max="8730" width="9.42578125" style="529" customWidth="1"/>
    <col min="8731" max="8731" width="8.42578125" style="529" customWidth="1"/>
    <col min="8732" max="8733" width="9.42578125" style="529" customWidth="1"/>
    <col min="8734" max="8734" width="8.42578125" style="529" customWidth="1"/>
    <col min="8735" max="8736" width="9.42578125" style="529" customWidth="1"/>
    <col min="8737" max="8737" width="8.42578125" style="529" customWidth="1"/>
    <col min="8738" max="8739" width="9.42578125" style="529" customWidth="1"/>
    <col min="8740" max="8740" width="8.42578125" style="529" customWidth="1"/>
    <col min="8741" max="8742" width="9.42578125" style="529" customWidth="1"/>
    <col min="8743" max="8743" width="7.5703125" style="529" customWidth="1"/>
    <col min="8744" max="8745" width="9.42578125" style="529" customWidth="1"/>
    <col min="8746" max="8746" width="7.5703125" style="529" customWidth="1"/>
    <col min="8747" max="8747" width="9.42578125" style="529" customWidth="1"/>
    <col min="8748" max="8748" width="1.140625" style="529" customWidth="1"/>
    <col min="8749" max="8960" width="9.140625" style="529"/>
    <col min="8961" max="8965" width="11.42578125" style="529" customWidth="1"/>
    <col min="8966" max="8966" width="13.42578125" style="529" customWidth="1"/>
    <col min="8967" max="8967" width="26.85546875" style="529" customWidth="1"/>
    <col min="8968" max="8968" width="9.42578125" style="529" customWidth="1"/>
    <col min="8969" max="8969" width="7.5703125" style="529" customWidth="1"/>
    <col min="8970" max="8970" width="10.7109375" style="529" customWidth="1"/>
    <col min="8971" max="8971" width="9.42578125" style="529" customWidth="1"/>
    <col min="8972" max="8972" width="8.42578125" style="529" customWidth="1"/>
    <col min="8973" max="8974" width="9.42578125" style="529" customWidth="1"/>
    <col min="8975" max="8975" width="8.42578125" style="529" customWidth="1"/>
    <col min="8976" max="8977" width="9.42578125" style="529" customWidth="1"/>
    <col min="8978" max="8978" width="8.42578125" style="529" customWidth="1"/>
    <col min="8979" max="8980" width="9.42578125" style="529" customWidth="1"/>
    <col min="8981" max="8981" width="8.42578125" style="529" customWidth="1"/>
    <col min="8982" max="8983" width="9.42578125" style="529" customWidth="1"/>
    <col min="8984" max="8984" width="8.42578125" style="529" customWidth="1"/>
    <col min="8985" max="8986" width="9.42578125" style="529" customWidth="1"/>
    <col min="8987" max="8987" width="8.42578125" style="529" customWidth="1"/>
    <col min="8988" max="8989" width="9.42578125" style="529" customWidth="1"/>
    <col min="8990" max="8990" width="8.42578125" style="529" customWidth="1"/>
    <col min="8991" max="8992" width="9.42578125" style="529" customWidth="1"/>
    <col min="8993" max="8993" width="8.42578125" style="529" customWidth="1"/>
    <col min="8994" max="8995" width="9.42578125" style="529" customWidth="1"/>
    <col min="8996" max="8996" width="8.42578125" style="529" customWidth="1"/>
    <col min="8997" max="8998" width="9.42578125" style="529" customWidth="1"/>
    <col min="8999" max="8999" width="7.5703125" style="529" customWidth="1"/>
    <col min="9000" max="9001" width="9.42578125" style="529" customWidth="1"/>
    <col min="9002" max="9002" width="7.5703125" style="529" customWidth="1"/>
    <col min="9003" max="9003" width="9.42578125" style="529" customWidth="1"/>
    <col min="9004" max="9004" width="1.140625" style="529" customWidth="1"/>
    <col min="9005" max="9216" width="9.140625" style="529"/>
    <col min="9217" max="9221" width="11.42578125" style="529" customWidth="1"/>
    <col min="9222" max="9222" width="13.42578125" style="529" customWidth="1"/>
    <col min="9223" max="9223" width="26.85546875" style="529" customWidth="1"/>
    <col min="9224" max="9224" width="9.42578125" style="529" customWidth="1"/>
    <col min="9225" max="9225" width="7.5703125" style="529" customWidth="1"/>
    <col min="9226" max="9226" width="10.7109375" style="529" customWidth="1"/>
    <col min="9227" max="9227" width="9.42578125" style="529" customWidth="1"/>
    <col min="9228" max="9228" width="8.42578125" style="529" customWidth="1"/>
    <col min="9229" max="9230" width="9.42578125" style="529" customWidth="1"/>
    <col min="9231" max="9231" width="8.42578125" style="529" customWidth="1"/>
    <col min="9232" max="9233" width="9.42578125" style="529" customWidth="1"/>
    <col min="9234" max="9234" width="8.42578125" style="529" customWidth="1"/>
    <col min="9235" max="9236" width="9.42578125" style="529" customWidth="1"/>
    <col min="9237" max="9237" width="8.42578125" style="529" customWidth="1"/>
    <col min="9238" max="9239" width="9.42578125" style="529" customWidth="1"/>
    <col min="9240" max="9240" width="8.42578125" style="529" customWidth="1"/>
    <col min="9241" max="9242" width="9.42578125" style="529" customWidth="1"/>
    <col min="9243" max="9243" width="8.42578125" style="529" customWidth="1"/>
    <col min="9244" max="9245" width="9.42578125" style="529" customWidth="1"/>
    <col min="9246" max="9246" width="8.42578125" style="529" customWidth="1"/>
    <col min="9247" max="9248" width="9.42578125" style="529" customWidth="1"/>
    <col min="9249" max="9249" width="8.42578125" style="529" customWidth="1"/>
    <col min="9250" max="9251" width="9.42578125" style="529" customWidth="1"/>
    <col min="9252" max="9252" width="8.42578125" style="529" customWidth="1"/>
    <col min="9253" max="9254" width="9.42578125" style="529" customWidth="1"/>
    <col min="9255" max="9255" width="7.5703125" style="529" customWidth="1"/>
    <col min="9256" max="9257" width="9.42578125" style="529" customWidth="1"/>
    <col min="9258" max="9258" width="7.5703125" style="529" customWidth="1"/>
    <col min="9259" max="9259" width="9.42578125" style="529" customWidth="1"/>
    <col min="9260" max="9260" width="1.140625" style="529" customWidth="1"/>
    <col min="9261" max="9472" width="9.140625" style="529"/>
    <col min="9473" max="9477" width="11.42578125" style="529" customWidth="1"/>
    <col min="9478" max="9478" width="13.42578125" style="529" customWidth="1"/>
    <col min="9479" max="9479" width="26.85546875" style="529" customWidth="1"/>
    <col min="9480" max="9480" width="9.42578125" style="529" customWidth="1"/>
    <col min="9481" max="9481" width="7.5703125" style="529" customWidth="1"/>
    <col min="9482" max="9482" width="10.7109375" style="529" customWidth="1"/>
    <col min="9483" max="9483" width="9.42578125" style="529" customWidth="1"/>
    <col min="9484" max="9484" width="8.42578125" style="529" customWidth="1"/>
    <col min="9485" max="9486" width="9.42578125" style="529" customWidth="1"/>
    <col min="9487" max="9487" width="8.42578125" style="529" customWidth="1"/>
    <col min="9488" max="9489" width="9.42578125" style="529" customWidth="1"/>
    <col min="9490" max="9490" width="8.42578125" style="529" customWidth="1"/>
    <col min="9491" max="9492" width="9.42578125" style="529" customWidth="1"/>
    <col min="9493" max="9493" width="8.42578125" style="529" customWidth="1"/>
    <col min="9494" max="9495" width="9.42578125" style="529" customWidth="1"/>
    <col min="9496" max="9496" width="8.42578125" style="529" customWidth="1"/>
    <col min="9497" max="9498" width="9.42578125" style="529" customWidth="1"/>
    <col min="9499" max="9499" width="8.42578125" style="529" customWidth="1"/>
    <col min="9500" max="9501" width="9.42578125" style="529" customWidth="1"/>
    <col min="9502" max="9502" width="8.42578125" style="529" customWidth="1"/>
    <col min="9503" max="9504" width="9.42578125" style="529" customWidth="1"/>
    <col min="9505" max="9505" width="8.42578125" style="529" customWidth="1"/>
    <col min="9506" max="9507" width="9.42578125" style="529" customWidth="1"/>
    <col min="9508" max="9508" width="8.42578125" style="529" customWidth="1"/>
    <col min="9509" max="9510" width="9.42578125" style="529" customWidth="1"/>
    <col min="9511" max="9511" width="7.5703125" style="529" customWidth="1"/>
    <col min="9512" max="9513" width="9.42578125" style="529" customWidth="1"/>
    <col min="9514" max="9514" width="7.5703125" style="529" customWidth="1"/>
    <col min="9515" max="9515" width="9.42578125" style="529" customWidth="1"/>
    <col min="9516" max="9516" width="1.140625" style="529" customWidth="1"/>
    <col min="9517" max="9728" width="9.140625" style="529"/>
    <col min="9729" max="9733" width="11.42578125" style="529" customWidth="1"/>
    <col min="9734" max="9734" width="13.42578125" style="529" customWidth="1"/>
    <col min="9735" max="9735" width="26.85546875" style="529" customWidth="1"/>
    <col min="9736" max="9736" width="9.42578125" style="529" customWidth="1"/>
    <col min="9737" max="9737" width="7.5703125" style="529" customWidth="1"/>
    <col min="9738" max="9738" width="10.7109375" style="529" customWidth="1"/>
    <col min="9739" max="9739" width="9.42578125" style="529" customWidth="1"/>
    <col min="9740" max="9740" width="8.42578125" style="529" customWidth="1"/>
    <col min="9741" max="9742" width="9.42578125" style="529" customWidth="1"/>
    <col min="9743" max="9743" width="8.42578125" style="529" customWidth="1"/>
    <col min="9744" max="9745" width="9.42578125" style="529" customWidth="1"/>
    <col min="9746" max="9746" width="8.42578125" style="529" customWidth="1"/>
    <col min="9747" max="9748" width="9.42578125" style="529" customWidth="1"/>
    <col min="9749" max="9749" width="8.42578125" style="529" customWidth="1"/>
    <col min="9750" max="9751" width="9.42578125" style="529" customWidth="1"/>
    <col min="9752" max="9752" width="8.42578125" style="529" customWidth="1"/>
    <col min="9753" max="9754" width="9.42578125" style="529" customWidth="1"/>
    <col min="9755" max="9755" width="8.42578125" style="529" customWidth="1"/>
    <col min="9756" max="9757" width="9.42578125" style="529" customWidth="1"/>
    <col min="9758" max="9758" width="8.42578125" style="529" customWidth="1"/>
    <col min="9759" max="9760" width="9.42578125" style="529" customWidth="1"/>
    <col min="9761" max="9761" width="8.42578125" style="529" customWidth="1"/>
    <col min="9762" max="9763" width="9.42578125" style="529" customWidth="1"/>
    <col min="9764" max="9764" width="8.42578125" style="529" customWidth="1"/>
    <col min="9765" max="9766" width="9.42578125" style="529" customWidth="1"/>
    <col min="9767" max="9767" width="7.5703125" style="529" customWidth="1"/>
    <col min="9768" max="9769" width="9.42578125" style="529" customWidth="1"/>
    <col min="9770" max="9770" width="7.5703125" style="529" customWidth="1"/>
    <col min="9771" max="9771" width="9.42578125" style="529" customWidth="1"/>
    <col min="9772" max="9772" width="1.140625" style="529" customWidth="1"/>
    <col min="9773" max="9984" width="9.140625" style="529"/>
    <col min="9985" max="9989" width="11.42578125" style="529" customWidth="1"/>
    <col min="9990" max="9990" width="13.42578125" style="529" customWidth="1"/>
    <col min="9991" max="9991" width="26.85546875" style="529" customWidth="1"/>
    <col min="9992" max="9992" width="9.42578125" style="529" customWidth="1"/>
    <col min="9993" max="9993" width="7.5703125" style="529" customWidth="1"/>
    <col min="9994" max="9994" width="10.7109375" style="529" customWidth="1"/>
    <col min="9995" max="9995" width="9.42578125" style="529" customWidth="1"/>
    <col min="9996" max="9996" width="8.42578125" style="529" customWidth="1"/>
    <col min="9997" max="9998" width="9.42578125" style="529" customWidth="1"/>
    <col min="9999" max="9999" width="8.42578125" style="529" customWidth="1"/>
    <col min="10000" max="10001" width="9.42578125" style="529" customWidth="1"/>
    <col min="10002" max="10002" width="8.42578125" style="529" customWidth="1"/>
    <col min="10003" max="10004" width="9.42578125" style="529" customWidth="1"/>
    <col min="10005" max="10005" width="8.42578125" style="529" customWidth="1"/>
    <col min="10006" max="10007" width="9.42578125" style="529" customWidth="1"/>
    <col min="10008" max="10008" width="8.42578125" style="529" customWidth="1"/>
    <col min="10009" max="10010" width="9.42578125" style="529" customWidth="1"/>
    <col min="10011" max="10011" width="8.42578125" style="529" customWidth="1"/>
    <col min="10012" max="10013" width="9.42578125" style="529" customWidth="1"/>
    <col min="10014" max="10014" width="8.42578125" style="529" customWidth="1"/>
    <col min="10015" max="10016" width="9.42578125" style="529" customWidth="1"/>
    <col min="10017" max="10017" width="8.42578125" style="529" customWidth="1"/>
    <col min="10018" max="10019" width="9.42578125" style="529" customWidth="1"/>
    <col min="10020" max="10020" width="8.42578125" style="529" customWidth="1"/>
    <col min="10021" max="10022" width="9.42578125" style="529" customWidth="1"/>
    <col min="10023" max="10023" width="7.5703125" style="529" customWidth="1"/>
    <col min="10024" max="10025" width="9.42578125" style="529" customWidth="1"/>
    <col min="10026" max="10026" width="7.5703125" style="529" customWidth="1"/>
    <col min="10027" max="10027" width="9.42578125" style="529" customWidth="1"/>
    <col min="10028" max="10028" width="1.140625" style="529" customWidth="1"/>
    <col min="10029" max="10240" width="9.140625" style="529"/>
    <col min="10241" max="10245" width="11.42578125" style="529" customWidth="1"/>
    <col min="10246" max="10246" width="13.42578125" style="529" customWidth="1"/>
    <col min="10247" max="10247" width="26.85546875" style="529" customWidth="1"/>
    <col min="10248" max="10248" width="9.42578125" style="529" customWidth="1"/>
    <col min="10249" max="10249" width="7.5703125" style="529" customWidth="1"/>
    <col min="10250" max="10250" width="10.7109375" style="529" customWidth="1"/>
    <col min="10251" max="10251" width="9.42578125" style="529" customWidth="1"/>
    <col min="10252" max="10252" width="8.42578125" style="529" customWidth="1"/>
    <col min="10253" max="10254" width="9.42578125" style="529" customWidth="1"/>
    <col min="10255" max="10255" width="8.42578125" style="529" customWidth="1"/>
    <col min="10256" max="10257" width="9.42578125" style="529" customWidth="1"/>
    <col min="10258" max="10258" width="8.42578125" style="529" customWidth="1"/>
    <col min="10259" max="10260" width="9.42578125" style="529" customWidth="1"/>
    <col min="10261" max="10261" width="8.42578125" style="529" customWidth="1"/>
    <col min="10262" max="10263" width="9.42578125" style="529" customWidth="1"/>
    <col min="10264" max="10264" width="8.42578125" style="529" customWidth="1"/>
    <col min="10265" max="10266" width="9.42578125" style="529" customWidth="1"/>
    <col min="10267" max="10267" width="8.42578125" style="529" customWidth="1"/>
    <col min="10268" max="10269" width="9.42578125" style="529" customWidth="1"/>
    <col min="10270" max="10270" width="8.42578125" style="529" customWidth="1"/>
    <col min="10271" max="10272" width="9.42578125" style="529" customWidth="1"/>
    <col min="10273" max="10273" width="8.42578125" style="529" customWidth="1"/>
    <col min="10274" max="10275" width="9.42578125" style="529" customWidth="1"/>
    <col min="10276" max="10276" width="8.42578125" style="529" customWidth="1"/>
    <col min="10277" max="10278" width="9.42578125" style="529" customWidth="1"/>
    <col min="10279" max="10279" width="7.5703125" style="529" customWidth="1"/>
    <col min="10280" max="10281" width="9.42578125" style="529" customWidth="1"/>
    <col min="10282" max="10282" width="7.5703125" style="529" customWidth="1"/>
    <col min="10283" max="10283" width="9.42578125" style="529" customWidth="1"/>
    <col min="10284" max="10284" width="1.140625" style="529" customWidth="1"/>
    <col min="10285" max="10496" width="9.140625" style="529"/>
    <col min="10497" max="10501" width="11.42578125" style="529" customWidth="1"/>
    <col min="10502" max="10502" width="13.42578125" style="529" customWidth="1"/>
    <col min="10503" max="10503" width="26.85546875" style="529" customWidth="1"/>
    <col min="10504" max="10504" width="9.42578125" style="529" customWidth="1"/>
    <col min="10505" max="10505" width="7.5703125" style="529" customWidth="1"/>
    <col min="10506" max="10506" width="10.7109375" style="529" customWidth="1"/>
    <col min="10507" max="10507" width="9.42578125" style="529" customWidth="1"/>
    <col min="10508" max="10508" width="8.42578125" style="529" customWidth="1"/>
    <col min="10509" max="10510" width="9.42578125" style="529" customWidth="1"/>
    <col min="10511" max="10511" width="8.42578125" style="529" customWidth="1"/>
    <col min="10512" max="10513" width="9.42578125" style="529" customWidth="1"/>
    <col min="10514" max="10514" width="8.42578125" style="529" customWidth="1"/>
    <col min="10515" max="10516" width="9.42578125" style="529" customWidth="1"/>
    <col min="10517" max="10517" width="8.42578125" style="529" customWidth="1"/>
    <col min="10518" max="10519" width="9.42578125" style="529" customWidth="1"/>
    <col min="10520" max="10520" width="8.42578125" style="529" customWidth="1"/>
    <col min="10521" max="10522" width="9.42578125" style="529" customWidth="1"/>
    <col min="10523" max="10523" width="8.42578125" style="529" customWidth="1"/>
    <col min="10524" max="10525" width="9.42578125" style="529" customWidth="1"/>
    <col min="10526" max="10526" width="8.42578125" style="529" customWidth="1"/>
    <col min="10527" max="10528" width="9.42578125" style="529" customWidth="1"/>
    <col min="10529" max="10529" width="8.42578125" style="529" customWidth="1"/>
    <col min="10530" max="10531" width="9.42578125" style="529" customWidth="1"/>
    <col min="10532" max="10532" width="8.42578125" style="529" customWidth="1"/>
    <col min="10533" max="10534" width="9.42578125" style="529" customWidth="1"/>
    <col min="10535" max="10535" width="7.5703125" style="529" customWidth="1"/>
    <col min="10536" max="10537" width="9.42578125" style="529" customWidth="1"/>
    <col min="10538" max="10538" width="7.5703125" style="529" customWidth="1"/>
    <col min="10539" max="10539" width="9.42578125" style="529" customWidth="1"/>
    <col min="10540" max="10540" width="1.140625" style="529" customWidth="1"/>
    <col min="10541" max="10752" width="9.140625" style="529"/>
    <col min="10753" max="10757" width="11.42578125" style="529" customWidth="1"/>
    <col min="10758" max="10758" width="13.42578125" style="529" customWidth="1"/>
    <col min="10759" max="10759" width="26.85546875" style="529" customWidth="1"/>
    <col min="10760" max="10760" width="9.42578125" style="529" customWidth="1"/>
    <col min="10761" max="10761" width="7.5703125" style="529" customWidth="1"/>
    <col min="10762" max="10762" width="10.7109375" style="529" customWidth="1"/>
    <col min="10763" max="10763" width="9.42578125" style="529" customWidth="1"/>
    <col min="10764" max="10764" width="8.42578125" style="529" customWidth="1"/>
    <col min="10765" max="10766" width="9.42578125" style="529" customWidth="1"/>
    <col min="10767" max="10767" width="8.42578125" style="529" customWidth="1"/>
    <col min="10768" max="10769" width="9.42578125" style="529" customWidth="1"/>
    <col min="10770" max="10770" width="8.42578125" style="529" customWidth="1"/>
    <col min="10771" max="10772" width="9.42578125" style="529" customWidth="1"/>
    <col min="10773" max="10773" width="8.42578125" style="529" customWidth="1"/>
    <col min="10774" max="10775" width="9.42578125" style="529" customWidth="1"/>
    <col min="10776" max="10776" width="8.42578125" style="529" customWidth="1"/>
    <col min="10777" max="10778" width="9.42578125" style="529" customWidth="1"/>
    <col min="10779" max="10779" width="8.42578125" style="529" customWidth="1"/>
    <col min="10780" max="10781" width="9.42578125" style="529" customWidth="1"/>
    <col min="10782" max="10782" width="8.42578125" style="529" customWidth="1"/>
    <col min="10783" max="10784" width="9.42578125" style="529" customWidth="1"/>
    <col min="10785" max="10785" width="8.42578125" style="529" customWidth="1"/>
    <col min="10786" max="10787" width="9.42578125" style="529" customWidth="1"/>
    <col min="10788" max="10788" width="8.42578125" style="529" customWidth="1"/>
    <col min="10789" max="10790" width="9.42578125" style="529" customWidth="1"/>
    <col min="10791" max="10791" width="7.5703125" style="529" customWidth="1"/>
    <col min="10792" max="10793" width="9.42578125" style="529" customWidth="1"/>
    <col min="10794" max="10794" width="7.5703125" style="529" customWidth="1"/>
    <col min="10795" max="10795" width="9.42578125" style="529" customWidth="1"/>
    <col min="10796" max="10796" width="1.140625" style="529" customWidth="1"/>
    <col min="10797" max="11008" width="9.140625" style="529"/>
    <col min="11009" max="11013" width="11.42578125" style="529" customWidth="1"/>
    <col min="11014" max="11014" width="13.42578125" style="529" customWidth="1"/>
    <col min="11015" max="11015" width="26.85546875" style="529" customWidth="1"/>
    <col min="11016" max="11016" width="9.42578125" style="529" customWidth="1"/>
    <col min="11017" max="11017" width="7.5703125" style="529" customWidth="1"/>
    <col min="11018" max="11018" width="10.7109375" style="529" customWidth="1"/>
    <col min="11019" max="11019" width="9.42578125" style="529" customWidth="1"/>
    <col min="11020" max="11020" width="8.42578125" style="529" customWidth="1"/>
    <col min="11021" max="11022" width="9.42578125" style="529" customWidth="1"/>
    <col min="11023" max="11023" width="8.42578125" style="529" customWidth="1"/>
    <col min="11024" max="11025" width="9.42578125" style="529" customWidth="1"/>
    <col min="11026" max="11026" width="8.42578125" style="529" customWidth="1"/>
    <col min="11027" max="11028" width="9.42578125" style="529" customWidth="1"/>
    <col min="11029" max="11029" width="8.42578125" style="529" customWidth="1"/>
    <col min="11030" max="11031" width="9.42578125" style="529" customWidth="1"/>
    <col min="11032" max="11032" width="8.42578125" style="529" customWidth="1"/>
    <col min="11033" max="11034" width="9.42578125" style="529" customWidth="1"/>
    <col min="11035" max="11035" width="8.42578125" style="529" customWidth="1"/>
    <col min="11036" max="11037" width="9.42578125" style="529" customWidth="1"/>
    <col min="11038" max="11038" width="8.42578125" style="529" customWidth="1"/>
    <col min="11039" max="11040" width="9.42578125" style="529" customWidth="1"/>
    <col min="11041" max="11041" width="8.42578125" style="529" customWidth="1"/>
    <col min="11042" max="11043" width="9.42578125" style="529" customWidth="1"/>
    <col min="11044" max="11044" width="8.42578125" style="529" customWidth="1"/>
    <col min="11045" max="11046" width="9.42578125" style="529" customWidth="1"/>
    <col min="11047" max="11047" width="7.5703125" style="529" customWidth="1"/>
    <col min="11048" max="11049" width="9.42578125" style="529" customWidth="1"/>
    <col min="11050" max="11050" width="7.5703125" style="529" customWidth="1"/>
    <col min="11051" max="11051" width="9.42578125" style="529" customWidth="1"/>
    <col min="11052" max="11052" width="1.140625" style="529" customWidth="1"/>
    <col min="11053" max="11264" width="9.140625" style="529"/>
    <col min="11265" max="11269" width="11.42578125" style="529" customWidth="1"/>
    <col min="11270" max="11270" width="13.42578125" style="529" customWidth="1"/>
    <col min="11271" max="11271" width="26.85546875" style="529" customWidth="1"/>
    <col min="11272" max="11272" width="9.42578125" style="529" customWidth="1"/>
    <col min="11273" max="11273" width="7.5703125" style="529" customWidth="1"/>
    <col min="11274" max="11274" width="10.7109375" style="529" customWidth="1"/>
    <col min="11275" max="11275" width="9.42578125" style="529" customWidth="1"/>
    <col min="11276" max="11276" width="8.42578125" style="529" customWidth="1"/>
    <col min="11277" max="11278" width="9.42578125" style="529" customWidth="1"/>
    <col min="11279" max="11279" width="8.42578125" style="529" customWidth="1"/>
    <col min="11280" max="11281" width="9.42578125" style="529" customWidth="1"/>
    <col min="11282" max="11282" width="8.42578125" style="529" customWidth="1"/>
    <col min="11283" max="11284" width="9.42578125" style="529" customWidth="1"/>
    <col min="11285" max="11285" width="8.42578125" style="529" customWidth="1"/>
    <col min="11286" max="11287" width="9.42578125" style="529" customWidth="1"/>
    <col min="11288" max="11288" width="8.42578125" style="529" customWidth="1"/>
    <col min="11289" max="11290" width="9.42578125" style="529" customWidth="1"/>
    <col min="11291" max="11291" width="8.42578125" style="529" customWidth="1"/>
    <col min="11292" max="11293" width="9.42578125" style="529" customWidth="1"/>
    <col min="11294" max="11294" width="8.42578125" style="529" customWidth="1"/>
    <col min="11295" max="11296" width="9.42578125" style="529" customWidth="1"/>
    <col min="11297" max="11297" width="8.42578125" style="529" customWidth="1"/>
    <col min="11298" max="11299" width="9.42578125" style="529" customWidth="1"/>
    <col min="11300" max="11300" width="8.42578125" style="529" customWidth="1"/>
    <col min="11301" max="11302" width="9.42578125" style="529" customWidth="1"/>
    <col min="11303" max="11303" width="7.5703125" style="529" customWidth="1"/>
    <col min="11304" max="11305" width="9.42578125" style="529" customWidth="1"/>
    <col min="11306" max="11306" width="7.5703125" style="529" customWidth="1"/>
    <col min="11307" max="11307" width="9.42578125" style="529" customWidth="1"/>
    <col min="11308" max="11308" width="1.140625" style="529" customWidth="1"/>
    <col min="11309" max="11520" width="9.140625" style="529"/>
    <col min="11521" max="11525" width="11.42578125" style="529" customWidth="1"/>
    <col min="11526" max="11526" width="13.42578125" style="529" customWidth="1"/>
    <col min="11527" max="11527" width="26.85546875" style="529" customWidth="1"/>
    <col min="11528" max="11528" width="9.42578125" style="529" customWidth="1"/>
    <col min="11529" max="11529" width="7.5703125" style="529" customWidth="1"/>
    <col min="11530" max="11530" width="10.7109375" style="529" customWidth="1"/>
    <col min="11531" max="11531" width="9.42578125" style="529" customWidth="1"/>
    <col min="11532" max="11532" width="8.42578125" style="529" customWidth="1"/>
    <col min="11533" max="11534" width="9.42578125" style="529" customWidth="1"/>
    <col min="11535" max="11535" width="8.42578125" style="529" customWidth="1"/>
    <col min="11536" max="11537" width="9.42578125" style="529" customWidth="1"/>
    <col min="11538" max="11538" width="8.42578125" style="529" customWidth="1"/>
    <col min="11539" max="11540" width="9.42578125" style="529" customWidth="1"/>
    <col min="11541" max="11541" width="8.42578125" style="529" customWidth="1"/>
    <col min="11542" max="11543" width="9.42578125" style="529" customWidth="1"/>
    <col min="11544" max="11544" width="8.42578125" style="529" customWidth="1"/>
    <col min="11545" max="11546" width="9.42578125" style="529" customWidth="1"/>
    <col min="11547" max="11547" width="8.42578125" style="529" customWidth="1"/>
    <col min="11548" max="11549" width="9.42578125" style="529" customWidth="1"/>
    <col min="11550" max="11550" width="8.42578125" style="529" customWidth="1"/>
    <col min="11551" max="11552" width="9.42578125" style="529" customWidth="1"/>
    <col min="11553" max="11553" width="8.42578125" style="529" customWidth="1"/>
    <col min="11554" max="11555" width="9.42578125" style="529" customWidth="1"/>
    <col min="11556" max="11556" width="8.42578125" style="529" customWidth="1"/>
    <col min="11557" max="11558" width="9.42578125" style="529" customWidth="1"/>
    <col min="11559" max="11559" width="7.5703125" style="529" customWidth="1"/>
    <col min="11560" max="11561" width="9.42578125" style="529" customWidth="1"/>
    <col min="11562" max="11562" width="7.5703125" style="529" customWidth="1"/>
    <col min="11563" max="11563" width="9.42578125" style="529" customWidth="1"/>
    <col min="11564" max="11564" width="1.140625" style="529" customWidth="1"/>
    <col min="11565" max="11776" width="9.140625" style="529"/>
    <col min="11777" max="11781" width="11.42578125" style="529" customWidth="1"/>
    <col min="11782" max="11782" width="13.42578125" style="529" customWidth="1"/>
    <col min="11783" max="11783" width="26.85546875" style="529" customWidth="1"/>
    <col min="11784" max="11784" width="9.42578125" style="529" customWidth="1"/>
    <col min="11785" max="11785" width="7.5703125" style="529" customWidth="1"/>
    <col min="11786" max="11786" width="10.7109375" style="529" customWidth="1"/>
    <col min="11787" max="11787" width="9.42578125" style="529" customWidth="1"/>
    <col min="11788" max="11788" width="8.42578125" style="529" customWidth="1"/>
    <col min="11789" max="11790" width="9.42578125" style="529" customWidth="1"/>
    <col min="11791" max="11791" width="8.42578125" style="529" customWidth="1"/>
    <col min="11792" max="11793" width="9.42578125" style="529" customWidth="1"/>
    <col min="11794" max="11794" width="8.42578125" style="529" customWidth="1"/>
    <col min="11795" max="11796" width="9.42578125" style="529" customWidth="1"/>
    <col min="11797" max="11797" width="8.42578125" style="529" customWidth="1"/>
    <col min="11798" max="11799" width="9.42578125" style="529" customWidth="1"/>
    <col min="11800" max="11800" width="8.42578125" style="529" customWidth="1"/>
    <col min="11801" max="11802" width="9.42578125" style="529" customWidth="1"/>
    <col min="11803" max="11803" width="8.42578125" style="529" customWidth="1"/>
    <col min="11804" max="11805" width="9.42578125" style="529" customWidth="1"/>
    <col min="11806" max="11806" width="8.42578125" style="529" customWidth="1"/>
    <col min="11807" max="11808" width="9.42578125" style="529" customWidth="1"/>
    <col min="11809" max="11809" width="8.42578125" style="529" customWidth="1"/>
    <col min="11810" max="11811" width="9.42578125" style="529" customWidth="1"/>
    <col min="11812" max="11812" width="8.42578125" style="529" customWidth="1"/>
    <col min="11813" max="11814" width="9.42578125" style="529" customWidth="1"/>
    <col min="11815" max="11815" width="7.5703125" style="529" customWidth="1"/>
    <col min="11816" max="11817" width="9.42578125" style="529" customWidth="1"/>
    <col min="11818" max="11818" width="7.5703125" style="529" customWidth="1"/>
    <col min="11819" max="11819" width="9.42578125" style="529" customWidth="1"/>
    <col min="11820" max="11820" width="1.140625" style="529" customWidth="1"/>
    <col min="11821" max="12032" width="9.140625" style="529"/>
    <col min="12033" max="12037" width="11.42578125" style="529" customWidth="1"/>
    <col min="12038" max="12038" width="13.42578125" style="529" customWidth="1"/>
    <col min="12039" max="12039" width="26.85546875" style="529" customWidth="1"/>
    <col min="12040" max="12040" width="9.42578125" style="529" customWidth="1"/>
    <col min="12041" max="12041" width="7.5703125" style="529" customWidth="1"/>
    <col min="12042" max="12042" width="10.7109375" style="529" customWidth="1"/>
    <col min="12043" max="12043" width="9.42578125" style="529" customWidth="1"/>
    <col min="12044" max="12044" width="8.42578125" style="529" customWidth="1"/>
    <col min="12045" max="12046" width="9.42578125" style="529" customWidth="1"/>
    <col min="12047" max="12047" width="8.42578125" style="529" customWidth="1"/>
    <col min="12048" max="12049" width="9.42578125" style="529" customWidth="1"/>
    <col min="12050" max="12050" width="8.42578125" style="529" customWidth="1"/>
    <col min="12051" max="12052" width="9.42578125" style="529" customWidth="1"/>
    <col min="12053" max="12053" width="8.42578125" style="529" customWidth="1"/>
    <col min="12054" max="12055" width="9.42578125" style="529" customWidth="1"/>
    <col min="12056" max="12056" width="8.42578125" style="529" customWidth="1"/>
    <col min="12057" max="12058" width="9.42578125" style="529" customWidth="1"/>
    <col min="12059" max="12059" width="8.42578125" style="529" customWidth="1"/>
    <col min="12060" max="12061" width="9.42578125" style="529" customWidth="1"/>
    <col min="12062" max="12062" width="8.42578125" style="529" customWidth="1"/>
    <col min="12063" max="12064" width="9.42578125" style="529" customWidth="1"/>
    <col min="12065" max="12065" width="8.42578125" style="529" customWidth="1"/>
    <col min="12066" max="12067" width="9.42578125" style="529" customWidth="1"/>
    <col min="12068" max="12068" width="8.42578125" style="529" customWidth="1"/>
    <col min="12069" max="12070" width="9.42578125" style="529" customWidth="1"/>
    <col min="12071" max="12071" width="7.5703125" style="529" customWidth="1"/>
    <col min="12072" max="12073" width="9.42578125" style="529" customWidth="1"/>
    <col min="12074" max="12074" width="7.5703125" style="529" customWidth="1"/>
    <col min="12075" max="12075" width="9.42578125" style="529" customWidth="1"/>
    <col min="12076" max="12076" width="1.140625" style="529" customWidth="1"/>
    <col min="12077" max="12288" width="9.140625" style="529"/>
    <col min="12289" max="12293" width="11.42578125" style="529" customWidth="1"/>
    <col min="12294" max="12294" width="13.42578125" style="529" customWidth="1"/>
    <col min="12295" max="12295" width="26.85546875" style="529" customWidth="1"/>
    <col min="12296" max="12296" width="9.42578125" style="529" customWidth="1"/>
    <col min="12297" max="12297" width="7.5703125" style="529" customWidth="1"/>
    <col min="12298" max="12298" width="10.7109375" style="529" customWidth="1"/>
    <col min="12299" max="12299" width="9.42578125" style="529" customWidth="1"/>
    <col min="12300" max="12300" width="8.42578125" style="529" customWidth="1"/>
    <col min="12301" max="12302" width="9.42578125" style="529" customWidth="1"/>
    <col min="12303" max="12303" width="8.42578125" style="529" customWidth="1"/>
    <col min="12304" max="12305" width="9.42578125" style="529" customWidth="1"/>
    <col min="12306" max="12306" width="8.42578125" style="529" customWidth="1"/>
    <col min="12307" max="12308" width="9.42578125" style="529" customWidth="1"/>
    <col min="12309" max="12309" width="8.42578125" style="529" customWidth="1"/>
    <col min="12310" max="12311" width="9.42578125" style="529" customWidth="1"/>
    <col min="12312" max="12312" width="8.42578125" style="529" customWidth="1"/>
    <col min="12313" max="12314" width="9.42578125" style="529" customWidth="1"/>
    <col min="12315" max="12315" width="8.42578125" style="529" customWidth="1"/>
    <col min="12316" max="12317" width="9.42578125" style="529" customWidth="1"/>
    <col min="12318" max="12318" width="8.42578125" style="529" customWidth="1"/>
    <col min="12319" max="12320" width="9.42578125" style="529" customWidth="1"/>
    <col min="12321" max="12321" width="8.42578125" style="529" customWidth="1"/>
    <col min="12322" max="12323" width="9.42578125" style="529" customWidth="1"/>
    <col min="12324" max="12324" width="8.42578125" style="529" customWidth="1"/>
    <col min="12325" max="12326" width="9.42578125" style="529" customWidth="1"/>
    <col min="12327" max="12327" width="7.5703125" style="529" customWidth="1"/>
    <col min="12328" max="12329" width="9.42578125" style="529" customWidth="1"/>
    <col min="12330" max="12330" width="7.5703125" style="529" customWidth="1"/>
    <col min="12331" max="12331" width="9.42578125" style="529" customWidth="1"/>
    <col min="12332" max="12332" width="1.140625" style="529" customWidth="1"/>
    <col min="12333" max="12544" width="9.140625" style="529"/>
    <col min="12545" max="12549" width="11.42578125" style="529" customWidth="1"/>
    <col min="12550" max="12550" width="13.42578125" style="529" customWidth="1"/>
    <col min="12551" max="12551" width="26.85546875" style="529" customWidth="1"/>
    <col min="12552" max="12552" width="9.42578125" style="529" customWidth="1"/>
    <col min="12553" max="12553" width="7.5703125" style="529" customWidth="1"/>
    <col min="12554" max="12554" width="10.7109375" style="529" customWidth="1"/>
    <col min="12555" max="12555" width="9.42578125" style="529" customWidth="1"/>
    <col min="12556" max="12556" width="8.42578125" style="529" customWidth="1"/>
    <col min="12557" max="12558" width="9.42578125" style="529" customWidth="1"/>
    <col min="12559" max="12559" width="8.42578125" style="529" customWidth="1"/>
    <col min="12560" max="12561" width="9.42578125" style="529" customWidth="1"/>
    <col min="12562" max="12562" width="8.42578125" style="529" customWidth="1"/>
    <col min="12563" max="12564" width="9.42578125" style="529" customWidth="1"/>
    <col min="12565" max="12565" width="8.42578125" style="529" customWidth="1"/>
    <col min="12566" max="12567" width="9.42578125" style="529" customWidth="1"/>
    <col min="12568" max="12568" width="8.42578125" style="529" customWidth="1"/>
    <col min="12569" max="12570" width="9.42578125" style="529" customWidth="1"/>
    <col min="12571" max="12571" width="8.42578125" style="529" customWidth="1"/>
    <col min="12572" max="12573" width="9.42578125" style="529" customWidth="1"/>
    <col min="12574" max="12574" width="8.42578125" style="529" customWidth="1"/>
    <col min="12575" max="12576" width="9.42578125" style="529" customWidth="1"/>
    <col min="12577" max="12577" width="8.42578125" style="529" customWidth="1"/>
    <col min="12578" max="12579" width="9.42578125" style="529" customWidth="1"/>
    <col min="12580" max="12580" width="8.42578125" style="529" customWidth="1"/>
    <col min="12581" max="12582" width="9.42578125" style="529" customWidth="1"/>
    <col min="12583" max="12583" width="7.5703125" style="529" customWidth="1"/>
    <col min="12584" max="12585" width="9.42578125" style="529" customWidth="1"/>
    <col min="12586" max="12586" width="7.5703125" style="529" customWidth="1"/>
    <col min="12587" max="12587" width="9.42578125" style="529" customWidth="1"/>
    <col min="12588" max="12588" width="1.140625" style="529" customWidth="1"/>
    <col min="12589" max="12800" width="9.140625" style="529"/>
    <col min="12801" max="12805" width="11.42578125" style="529" customWidth="1"/>
    <col min="12806" max="12806" width="13.42578125" style="529" customWidth="1"/>
    <col min="12807" max="12807" width="26.85546875" style="529" customWidth="1"/>
    <col min="12808" max="12808" width="9.42578125" style="529" customWidth="1"/>
    <col min="12809" max="12809" width="7.5703125" style="529" customWidth="1"/>
    <col min="12810" max="12810" width="10.7109375" style="529" customWidth="1"/>
    <col min="12811" max="12811" width="9.42578125" style="529" customWidth="1"/>
    <col min="12812" max="12812" width="8.42578125" style="529" customWidth="1"/>
    <col min="12813" max="12814" width="9.42578125" style="529" customWidth="1"/>
    <col min="12815" max="12815" width="8.42578125" style="529" customWidth="1"/>
    <col min="12816" max="12817" width="9.42578125" style="529" customWidth="1"/>
    <col min="12818" max="12818" width="8.42578125" style="529" customWidth="1"/>
    <col min="12819" max="12820" width="9.42578125" style="529" customWidth="1"/>
    <col min="12821" max="12821" width="8.42578125" style="529" customWidth="1"/>
    <col min="12822" max="12823" width="9.42578125" style="529" customWidth="1"/>
    <col min="12824" max="12824" width="8.42578125" style="529" customWidth="1"/>
    <col min="12825" max="12826" width="9.42578125" style="529" customWidth="1"/>
    <col min="12827" max="12827" width="8.42578125" style="529" customWidth="1"/>
    <col min="12828" max="12829" width="9.42578125" style="529" customWidth="1"/>
    <col min="12830" max="12830" width="8.42578125" style="529" customWidth="1"/>
    <col min="12831" max="12832" width="9.42578125" style="529" customWidth="1"/>
    <col min="12833" max="12833" width="8.42578125" style="529" customWidth="1"/>
    <col min="12834" max="12835" width="9.42578125" style="529" customWidth="1"/>
    <col min="12836" max="12836" width="8.42578125" style="529" customWidth="1"/>
    <col min="12837" max="12838" width="9.42578125" style="529" customWidth="1"/>
    <col min="12839" max="12839" width="7.5703125" style="529" customWidth="1"/>
    <col min="12840" max="12841" width="9.42578125" style="529" customWidth="1"/>
    <col min="12842" max="12842" width="7.5703125" style="529" customWidth="1"/>
    <col min="12843" max="12843" width="9.42578125" style="529" customWidth="1"/>
    <col min="12844" max="12844" width="1.140625" style="529" customWidth="1"/>
    <col min="12845" max="13056" width="9.140625" style="529"/>
    <col min="13057" max="13061" width="11.42578125" style="529" customWidth="1"/>
    <col min="13062" max="13062" width="13.42578125" style="529" customWidth="1"/>
    <col min="13063" max="13063" width="26.85546875" style="529" customWidth="1"/>
    <col min="13064" max="13064" width="9.42578125" style="529" customWidth="1"/>
    <col min="13065" max="13065" width="7.5703125" style="529" customWidth="1"/>
    <col min="13066" max="13066" width="10.7109375" style="529" customWidth="1"/>
    <col min="13067" max="13067" width="9.42578125" style="529" customWidth="1"/>
    <col min="13068" max="13068" width="8.42578125" style="529" customWidth="1"/>
    <col min="13069" max="13070" width="9.42578125" style="529" customWidth="1"/>
    <col min="13071" max="13071" width="8.42578125" style="529" customWidth="1"/>
    <col min="13072" max="13073" width="9.42578125" style="529" customWidth="1"/>
    <col min="13074" max="13074" width="8.42578125" style="529" customWidth="1"/>
    <col min="13075" max="13076" width="9.42578125" style="529" customWidth="1"/>
    <col min="13077" max="13077" width="8.42578125" style="529" customWidth="1"/>
    <col min="13078" max="13079" width="9.42578125" style="529" customWidth="1"/>
    <col min="13080" max="13080" width="8.42578125" style="529" customWidth="1"/>
    <col min="13081" max="13082" width="9.42578125" style="529" customWidth="1"/>
    <col min="13083" max="13083" width="8.42578125" style="529" customWidth="1"/>
    <col min="13084" max="13085" width="9.42578125" style="529" customWidth="1"/>
    <col min="13086" max="13086" width="8.42578125" style="529" customWidth="1"/>
    <col min="13087" max="13088" width="9.42578125" style="529" customWidth="1"/>
    <col min="13089" max="13089" width="8.42578125" style="529" customWidth="1"/>
    <col min="13090" max="13091" width="9.42578125" style="529" customWidth="1"/>
    <col min="13092" max="13092" width="8.42578125" style="529" customWidth="1"/>
    <col min="13093" max="13094" width="9.42578125" style="529" customWidth="1"/>
    <col min="13095" max="13095" width="7.5703125" style="529" customWidth="1"/>
    <col min="13096" max="13097" width="9.42578125" style="529" customWidth="1"/>
    <col min="13098" max="13098" width="7.5703125" style="529" customWidth="1"/>
    <col min="13099" max="13099" width="9.42578125" style="529" customWidth="1"/>
    <col min="13100" max="13100" width="1.140625" style="529" customWidth="1"/>
    <col min="13101" max="13312" width="9.140625" style="529"/>
    <col min="13313" max="13317" width="11.42578125" style="529" customWidth="1"/>
    <col min="13318" max="13318" width="13.42578125" style="529" customWidth="1"/>
    <col min="13319" max="13319" width="26.85546875" style="529" customWidth="1"/>
    <col min="13320" max="13320" width="9.42578125" style="529" customWidth="1"/>
    <col min="13321" max="13321" width="7.5703125" style="529" customWidth="1"/>
    <col min="13322" max="13322" width="10.7109375" style="529" customWidth="1"/>
    <col min="13323" max="13323" width="9.42578125" style="529" customWidth="1"/>
    <col min="13324" max="13324" width="8.42578125" style="529" customWidth="1"/>
    <col min="13325" max="13326" width="9.42578125" style="529" customWidth="1"/>
    <col min="13327" max="13327" width="8.42578125" style="529" customWidth="1"/>
    <col min="13328" max="13329" width="9.42578125" style="529" customWidth="1"/>
    <col min="13330" max="13330" width="8.42578125" style="529" customWidth="1"/>
    <col min="13331" max="13332" width="9.42578125" style="529" customWidth="1"/>
    <col min="13333" max="13333" width="8.42578125" style="529" customWidth="1"/>
    <col min="13334" max="13335" width="9.42578125" style="529" customWidth="1"/>
    <col min="13336" max="13336" width="8.42578125" style="529" customWidth="1"/>
    <col min="13337" max="13338" width="9.42578125" style="529" customWidth="1"/>
    <col min="13339" max="13339" width="8.42578125" style="529" customWidth="1"/>
    <col min="13340" max="13341" width="9.42578125" style="529" customWidth="1"/>
    <col min="13342" max="13342" width="8.42578125" style="529" customWidth="1"/>
    <col min="13343" max="13344" width="9.42578125" style="529" customWidth="1"/>
    <col min="13345" max="13345" width="8.42578125" style="529" customWidth="1"/>
    <col min="13346" max="13347" width="9.42578125" style="529" customWidth="1"/>
    <col min="13348" max="13348" width="8.42578125" style="529" customWidth="1"/>
    <col min="13349" max="13350" width="9.42578125" style="529" customWidth="1"/>
    <col min="13351" max="13351" width="7.5703125" style="529" customWidth="1"/>
    <col min="13352" max="13353" width="9.42578125" style="529" customWidth="1"/>
    <col min="13354" max="13354" width="7.5703125" style="529" customWidth="1"/>
    <col min="13355" max="13355" width="9.42578125" style="529" customWidth="1"/>
    <col min="13356" max="13356" width="1.140625" style="529" customWidth="1"/>
    <col min="13357" max="13568" width="9.140625" style="529"/>
    <col min="13569" max="13573" width="11.42578125" style="529" customWidth="1"/>
    <col min="13574" max="13574" width="13.42578125" style="529" customWidth="1"/>
    <col min="13575" max="13575" width="26.85546875" style="529" customWidth="1"/>
    <col min="13576" max="13576" width="9.42578125" style="529" customWidth="1"/>
    <col min="13577" max="13577" width="7.5703125" style="529" customWidth="1"/>
    <col min="13578" max="13578" width="10.7109375" style="529" customWidth="1"/>
    <col min="13579" max="13579" width="9.42578125" style="529" customWidth="1"/>
    <col min="13580" max="13580" width="8.42578125" style="529" customWidth="1"/>
    <col min="13581" max="13582" width="9.42578125" style="529" customWidth="1"/>
    <col min="13583" max="13583" width="8.42578125" style="529" customWidth="1"/>
    <col min="13584" max="13585" width="9.42578125" style="529" customWidth="1"/>
    <col min="13586" max="13586" width="8.42578125" style="529" customWidth="1"/>
    <col min="13587" max="13588" width="9.42578125" style="529" customWidth="1"/>
    <col min="13589" max="13589" width="8.42578125" style="529" customWidth="1"/>
    <col min="13590" max="13591" width="9.42578125" style="529" customWidth="1"/>
    <col min="13592" max="13592" width="8.42578125" style="529" customWidth="1"/>
    <col min="13593" max="13594" width="9.42578125" style="529" customWidth="1"/>
    <col min="13595" max="13595" width="8.42578125" style="529" customWidth="1"/>
    <col min="13596" max="13597" width="9.42578125" style="529" customWidth="1"/>
    <col min="13598" max="13598" width="8.42578125" style="529" customWidth="1"/>
    <col min="13599" max="13600" width="9.42578125" style="529" customWidth="1"/>
    <col min="13601" max="13601" width="8.42578125" style="529" customWidth="1"/>
    <col min="13602" max="13603" width="9.42578125" style="529" customWidth="1"/>
    <col min="13604" max="13604" width="8.42578125" style="529" customWidth="1"/>
    <col min="13605" max="13606" width="9.42578125" style="529" customWidth="1"/>
    <col min="13607" max="13607" width="7.5703125" style="529" customWidth="1"/>
    <col min="13608" max="13609" width="9.42578125" style="529" customWidth="1"/>
    <col min="13610" max="13610" width="7.5703125" style="529" customWidth="1"/>
    <col min="13611" max="13611" width="9.42578125" style="529" customWidth="1"/>
    <col min="13612" max="13612" width="1.140625" style="529" customWidth="1"/>
    <col min="13613" max="13824" width="9.140625" style="529"/>
    <col min="13825" max="13829" width="11.42578125" style="529" customWidth="1"/>
    <col min="13830" max="13830" width="13.42578125" style="529" customWidth="1"/>
    <col min="13831" max="13831" width="26.85546875" style="529" customWidth="1"/>
    <col min="13832" max="13832" width="9.42578125" style="529" customWidth="1"/>
    <col min="13833" max="13833" width="7.5703125" style="529" customWidth="1"/>
    <col min="13834" max="13834" width="10.7109375" style="529" customWidth="1"/>
    <col min="13835" max="13835" width="9.42578125" style="529" customWidth="1"/>
    <col min="13836" max="13836" width="8.42578125" style="529" customWidth="1"/>
    <col min="13837" max="13838" width="9.42578125" style="529" customWidth="1"/>
    <col min="13839" max="13839" width="8.42578125" style="529" customWidth="1"/>
    <col min="13840" max="13841" width="9.42578125" style="529" customWidth="1"/>
    <col min="13842" max="13842" width="8.42578125" style="529" customWidth="1"/>
    <col min="13843" max="13844" width="9.42578125" style="529" customWidth="1"/>
    <col min="13845" max="13845" width="8.42578125" style="529" customWidth="1"/>
    <col min="13846" max="13847" width="9.42578125" style="529" customWidth="1"/>
    <col min="13848" max="13848" width="8.42578125" style="529" customWidth="1"/>
    <col min="13849" max="13850" width="9.42578125" style="529" customWidth="1"/>
    <col min="13851" max="13851" width="8.42578125" style="529" customWidth="1"/>
    <col min="13852" max="13853" width="9.42578125" style="529" customWidth="1"/>
    <col min="13854" max="13854" width="8.42578125" style="529" customWidth="1"/>
    <col min="13855" max="13856" width="9.42578125" style="529" customWidth="1"/>
    <col min="13857" max="13857" width="8.42578125" style="529" customWidth="1"/>
    <col min="13858" max="13859" width="9.42578125" style="529" customWidth="1"/>
    <col min="13860" max="13860" width="8.42578125" style="529" customWidth="1"/>
    <col min="13861" max="13862" width="9.42578125" style="529" customWidth="1"/>
    <col min="13863" max="13863" width="7.5703125" style="529" customWidth="1"/>
    <col min="13864" max="13865" width="9.42578125" style="529" customWidth="1"/>
    <col min="13866" max="13866" width="7.5703125" style="529" customWidth="1"/>
    <col min="13867" max="13867" width="9.42578125" style="529" customWidth="1"/>
    <col min="13868" max="13868" width="1.140625" style="529" customWidth="1"/>
    <col min="13869" max="14080" width="9.140625" style="529"/>
    <col min="14081" max="14085" width="11.42578125" style="529" customWidth="1"/>
    <col min="14086" max="14086" width="13.42578125" style="529" customWidth="1"/>
    <col min="14087" max="14087" width="26.85546875" style="529" customWidth="1"/>
    <col min="14088" max="14088" width="9.42578125" style="529" customWidth="1"/>
    <col min="14089" max="14089" width="7.5703125" style="529" customWidth="1"/>
    <col min="14090" max="14090" width="10.7109375" style="529" customWidth="1"/>
    <col min="14091" max="14091" width="9.42578125" style="529" customWidth="1"/>
    <col min="14092" max="14092" width="8.42578125" style="529" customWidth="1"/>
    <col min="14093" max="14094" width="9.42578125" style="529" customWidth="1"/>
    <col min="14095" max="14095" width="8.42578125" style="529" customWidth="1"/>
    <col min="14096" max="14097" width="9.42578125" style="529" customWidth="1"/>
    <col min="14098" max="14098" width="8.42578125" style="529" customWidth="1"/>
    <col min="14099" max="14100" width="9.42578125" style="529" customWidth="1"/>
    <col min="14101" max="14101" width="8.42578125" style="529" customWidth="1"/>
    <col min="14102" max="14103" width="9.42578125" style="529" customWidth="1"/>
    <col min="14104" max="14104" width="8.42578125" style="529" customWidth="1"/>
    <col min="14105" max="14106" width="9.42578125" style="529" customWidth="1"/>
    <col min="14107" max="14107" width="8.42578125" style="529" customWidth="1"/>
    <col min="14108" max="14109" width="9.42578125" style="529" customWidth="1"/>
    <col min="14110" max="14110" width="8.42578125" style="529" customWidth="1"/>
    <col min="14111" max="14112" width="9.42578125" style="529" customWidth="1"/>
    <col min="14113" max="14113" width="8.42578125" style="529" customWidth="1"/>
    <col min="14114" max="14115" width="9.42578125" style="529" customWidth="1"/>
    <col min="14116" max="14116" width="8.42578125" style="529" customWidth="1"/>
    <col min="14117" max="14118" width="9.42578125" style="529" customWidth="1"/>
    <col min="14119" max="14119" width="7.5703125" style="529" customWidth="1"/>
    <col min="14120" max="14121" width="9.42578125" style="529" customWidth="1"/>
    <col min="14122" max="14122" width="7.5703125" style="529" customWidth="1"/>
    <col min="14123" max="14123" width="9.42578125" style="529" customWidth="1"/>
    <col min="14124" max="14124" width="1.140625" style="529" customWidth="1"/>
    <col min="14125" max="14336" width="9.140625" style="529"/>
    <col min="14337" max="14341" width="11.42578125" style="529" customWidth="1"/>
    <col min="14342" max="14342" width="13.42578125" style="529" customWidth="1"/>
    <col min="14343" max="14343" width="26.85546875" style="529" customWidth="1"/>
    <col min="14344" max="14344" width="9.42578125" style="529" customWidth="1"/>
    <col min="14345" max="14345" width="7.5703125" style="529" customWidth="1"/>
    <col min="14346" max="14346" width="10.7109375" style="529" customWidth="1"/>
    <col min="14347" max="14347" width="9.42578125" style="529" customWidth="1"/>
    <col min="14348" max="14348" width="8.42578125" style="529" customWidth="1"/>
    <col min="14349" max="14350" width="9.42578125" style="529" customWidth="1"/>
    <col min="14351" max="14351" width="8.42578125" style="529" customWidth="1"/>
    <col min="14352" max="14353" width="9.42578125" style="529" customWidth="1"/>
    <col min="14354" max="14354" width="8.42578125" style="529" customWidth="1"/>
    <col min="14355" max="14356" width="9.42578125" style="529" customWidth="1"/>
    <col min="14357" max="14357" width="8.42578125" style="529" customWidth="1"/>
    <col min="14358" max="14359" width="9.42578125" style="529" customWidth="1"/>
    <col min="14360" max="14360" width="8.42578125" style="529" customWidth="1"/>
    <col min="14361" max="14362" width="9.42578125" style="529" customWidth="1"/>
    <col min="14363" max="14363" width="8.42578125" style="529" customWidth="1"/>
    <col min="14364" max="14365" width="9.42578125" style="529" customWidth="1"/>
    <col min="14366" max="14366" width="8.42578125" style="529" customWidth="1"/>
    <col min="14367" max="14368" width="9.42578125" style="529" customWidth="1"/>
    <col min="14369" max="14369" width="8.42578125" style="529" customWidth="1"/>
    <col min="14370" max="14371" width="9.42578125" style="529" customWidth="1"/>
    <col min="14372" max="14372" width="8.42578125" style="529" customWidth="1"/>
    <col min="14373" max="14374" width="9.42578125" style="529" customWidth="1"/>
    <col min="14375" max="14375" width="7.5703125" style="529" customWidth="1"/>
    <col min="14376" max="14377" width="9.42578125" style="529" customWidth="1"/>
    <col min="14378" max="14378" width="7.5703125" style="529" customWidth="1"/>
    <col min="14379" max="14379" width="9.42578125" style="529" customWidth="1"/>
    <col min="14380" max="14380" width="1.140625" style="529" customWidth="1"/>
    <col min="14381" max="14592" width="9.140625" style="529"/>
    <col min="14593" max="14597" width="11.42578125" style="529" customWidth="1"/>
    <col min="14598" max="14598" width="13.42578125" style="529" customWidth="1"/>
    <col min="14599" max="14599" width="26.85546875" style="529" customWidth="1"/>
    <col min="14600" max="14600" width="9.42578125" style="529" customWidth="1"/>
    <col min="14601" max="14601" width="7.5703125" style="529" customWidth="1"/>
    <col min="14602" max="14602" width="10.7109375" style="529" customWidth="1"/>
    <col min="14603" max="14603" width="9.42578125" style="529" customWidth="1"/>
    <col min="14604" max="14604" width="8.42578125" style="529" customWidth="1"/>
    <col min="14605" max="14606" width="9.42578125" style="529" customWidth="1"/>
    <col min="14607" max="14607" width="8.42578125" style="529" customWidth="1"/>
    <col min="14608" max="14609" width="9.42578125" style="529" customWidth="1"/>
    <col min="14610" max="14610" width="8.42578125" style="529" customWidth="1"/>
    <col min="14611" max="14612" width="9.42578125" style="529" customWidth="1"/>
    <col min="14613" max="14613" width="8.42578125" style="529" customWidth="1"/>
    <col min="14614" max="14615" width="9.42578125" style="529" customWidth="1"/>
    <col min="14616" max="14616" width="8.42578125" style="529" customWidth="1"/>
    <col min="14617" max="14618" width="9.42578125" style="529" customWidth="1"/>
    <col min="14619" max="14619" width="8.42578125" style="529" customWidth="1"/>
    <col min="14620" max="14621" width="9.42578125" style="529" customWidth="1"/>
    <col min="14622" max="14622" width="8.42578125" style="529" customWidth="1"/>
    <col min="14623" max="14624" width="9.42578125" style="529" customWidth="1"/>
    <col min="14625" max="14625" width="8.42578125" style="529" customWidth="1"/>
    <col min="14626" max="14627" width="9.42578125" style="529" customWidth="1"/>
    <col min="14628" max="14628" width="8.42578125" style="529" customWidth="1"/>
    <col min="14629" max="14630" width="9.42578125" style="529" customWidth="1"/>
    <col min="14631" max="14631" width="7.5703125" style="529" customWidth="1"/>
    <col min="14632" max="14633" width="9.42578125" style="529" customWidth="1"/>
    <col min="14634" max="14634" width="7.5703125" style="529" customWidth="1"/>
    <col min="14635" max="14635" width="9.42578125" style="529" customWidth="1"/>
    <col min="14636" max="14636" width="1.140625" style="529" customWidth="1"/>
    <col min="14637" max="14848" width="9.140625" style="529"/>
    <col min="14849" max="14853" width="11.42578125" style="529" customWidth="1"/>
    <col min="14854" max="14854" width="13.42578125" style="529" customWidth="1"/>
    <col min="14855" max="14855" width="26.85546875" style="529" customWidth="1"/>
    <col min="14856" max="14856" width="9.42578125" style="529" customWidth="1"/>
    <col min="14857" max="14857" width="7.5703125" style="529" customWidth="1"/>
    <col min="14858" max="14858" width="10.7109375" style="529" customWidth="1"/>
    <col min="14859" max="14859" width="9.42578125" style="529" customWidth="1"/>
    <col min="14860" max="14860" width="8.42578125" style="529" customWidth="1"/>
    <col min="14861" max="14862" width="9.42578125" style="529" customWidth="1"/>
    <col min="14863" max="14863" width="8.42578125" style="529" customWidth="1"/>
    <col min="14864" max="14865" width="9.42578125" style="529" customWidth="1"/>
    <col min="14866" max="14866" width="8.42578125" style="529" customWidth="1"/>
    <col min="14867" max="14868" width="9.42578125" style="529" customWidth="1"/>
    <col min="14869" max="14869" width="8.42578125" style="529" customWidth="1"/>
    <col min="14870" max="14871" width="9.42578125" style="529" customWidth="1"/>
    <col min="14872" max="14872" width="8.42578125" style="529" customWidth="1"/>
    <col min="14873" max="14874" width="9.42578125" style="529" customWidth="1"/>
    <col min="14875" max="14875" width="8.42578125" style="529" customWidth="1"/>
    <col min="14876" max="14877" width="9.42578125" style="529" customWidth="1"/>
    <col min="14878" max="14878" width="8.42578125" style="529" customWidth="1"/>
    <col min="14879" max="14880" width="9.42578125" style="529" customWidth="1"/>
    <col min="14881" max="14881" width="8.42578125" style="529" customWidth="1"/>
    <col min="14882" max="14883" width="9.42578125" style="529" customWidth="1"/>
    <col min="14884" max="14884" width="8.42578125" style="529" customWidth="1"/>
    <col min="14885" max="14886" width="9.42578125" style="529" customWidth="1"/>
    <col min="14887" max="14887" width="7.5703125" style="529" customWidth="1"/>
    <col min="14888" max="14889" width="9.42578125" style="529" customWidth="1"/>
    <col min="14890" max="14890" width="7.5703125" style="529" customWidth="1"/>
    <col min="14891" max="14891" width="9.42578125" style="529" customWidth="1"/>
    <col min="14892" max="14892" width="1.140625" style="529" customWidth="1"/>
    <col min="14893" max="15104" width="9.140625" style="529"/>
    <col min="15105" max="15109" width="11.42578125" style="529" customWidth="1"/>
    <col min="15110" max="15110" width="13.42578125" style="529" customWidth="1"/>
    <col min="15111" max="15111" width="26.85546875" style="529" customWidth="1"/>
    <col min="15112" max="15112" width="9.42578125" style="529" customWidth="1"/>
    <col min="15113" max="15113" width="7.5703125" style="529" customWidth="1"/>
    <col min="15114" max="15114" width="10.7109375" style="529" customWidth="1"/>
    <col min="15115" max="15115" width="9.42578125" style="529" customWidth="1"/>
    <col min="15116" max="15116" width="8.42578125" style="529" customWidth="1"/>
    <col min="15117" max="15118" width="9.42578125" style="529" customWidth="1"/>
    <col min="15119" max="15119" width="8.42578125" style="529" customWidth="1"/>
    <col min="15120" max="15121" width="9.42578125" style="529" customWidth="1"/>
    <col min="15122" max="15122" width="8.42578125" style="529" customWidth="1"/>
    <col min="15123" max="15124" width="9.42578125" style="529" customWidth="1"/>
    <col min="15125" max="15125" width="8.42578125" style="529" customWidth="1"/>
    <col min="15126" max="15127" width="9.42578125" style="529" customWidth="1"/>
    <col min="15128" max="15128" width="8.42578125" style="529" customWidth="1"/>
    <col min="15129" max="15130" width="9.42578125" style="529" customWidth="1"/>
    <col min="15131" max="15131" width="8.42578125" style="529" customWidth="1"/>
    <col min="15132" max="15133" width="9.42578125" style="529" customWidth="1"/>
    <col min="15134" max="15134" width="8.42578125" style="529" customWidth="1"/>
    <col min="15135" max="15136" width="9.42578125" style="529" customWidth="1"/>
    <col min="15137" max="15137" width="8.42578125" style="529" customWidth="1"/>
    <col min="15138" max="15139" width="9.42578125" style="529" customWidth="1"/>
    <col min="15140" max="15140" width="8.42578125" style="529" customWidth="1"/>
    <col min="15141" max="15142" width="9.42578125" style="529" customWidth="1"/>
    <col min="15143" max="15143" width="7.5703125" style="529" customWidth="1"/>
    <col min="15144" max="15145" width="9.42578125" style="529" customWidth="1"/>
    <col min="15146" max="15146" width="7.5703125" style="529" customWidth="1"/>
    <col min="15147" max="15147" width="9.42578125" style="529" customWidth="1"/>
    <col min="15148" max="15148" width="1.140625" style="529" customWidth="1"/>
    <col min="15149" max="15360" width="9.140625" style="529"/>
    <col min="15361" max="15365" width="11.42578125" style="529" customWidth="1"/>
    <col min="15366" max="15366" width="13.42578125" style="529" customWidth="1"/>
    <col min="15367" max="15367" width="26.85546875" style="529" customWidth="1"/>
    <col min="15368" max="15368" width="9.42578125" style="529" customWidth="1"/>
    <col min="15369" max="15369" width="7.5703125" style="529" customWidth="1"/>
    <col min="15370" max="15370" width="10.7109375" style="529" customWidth="1"/>
    <col min="15371" max="15371" width="9.42578125" style="529" customWidth="1"/>
    <col min="15372" max="15372" width="8.42578125" style="529" customWidth="1"/>
    <col min="15373" max="15374" width="9.42578125" style="529" customWidth="1"/>
    <col min="15375" max="15375" width="8.42578125" style="529" customWidth="1"/>
    <col min="15376" max="15377" width="9.42578125" style="529" customWidth="1"/>
    <col min="15378" max="15378" width="8.42578125" style="529" customWidth="1"/>
    <col min="15379" max="15380" width="9.42578125" style="529" customWidth="1"/>
    <col min="15381" max="15381" width="8.42578125" style="529" customWidth="1"/>
    <col min="15382" max="15383" width="9.42578125" style="529" customWidth="1"/>
    <col min="15384" max="15384" width="8.42578125" style="529" customWidth="1"/>
    <col min="15385" max="15386" width="9.42578125" style="529" customWidth="1"/>
    <col min="15387" max="15387" width="8.42578125" style="529" customWidth="1"/>
    <col min="15388" max="15389" width="9.42578125" style="529" customWidth="1"/>
    <col min="15390" max="15390" width="8.42578125" style="529" customWidth="1"/>
    <col min="15391" max="15392" width="9.42578125" style="529" customWidth="1"/>
    <col min="15393" max="15393" width="8.42578125" style="529" customWidth="1"/>
    <col min="15394" max="15395" width="9.42578125" style="529" customWidth="1"/>
    <col min="15396" max="15396" width="8.42578125" style="529" customWidth="1"/>
    <col min="15397" max="15398" width="9.42578125" style="529" customWidth="1"/>
    <col min="15399" max="15399" width="7.5703125" style="529" customWidth="1"/>
    <col min="15400" max="15401" width="9.42578125" style="529" customWidth="1"/>
    <col min="15402" max="15402" width="7.5703125" style="529" customWidth="1"/>
    <col min="15403" max="15403" width="9.42578125" style="529" customWidth="1"/>
    <col min="15404" max="15404" width="1.140625" style="529" customWidth="1"/>
    <col min="15405" max="15616" width="9.140625" style="529"/>
    <col min="15617" max="15621" width="11.42578125" style="529" customWidth="1"/>
    <col min="15622" max="15622" width="13.42578125" style="529" customWidth="1"/>
    <col min="15623" max="15623" width="26.85546875" style="529" customWidth="1"/>
    <col min="15624" max="15624" width="9.42578125" style="529" customWidth="1"/>
    <col min="15625" max="15625" width="7.5703125" style="529" customWidth="1"/>
    <col min="15626" max="15626" width="10.7109375" style="529" customWidth="1"/>
    <col min="15627" max="15627" width="9.42578125" style="529" customWidth="1"/>
    <col min="15628" max="15628" width="8.42578125" style="529" customWidth="1"/>
    <col min="15629" max="15630" width="9.42578125" style="529" customWidth="1"/>
    <col min="15631" max="15631" width="8.42578125" style="529" customWidth="1"/>
    <col min="15632" max="15633" width="9.42578125" style="529" customWidth="1"/>
    <col min="15634" max="15634" width="8.42578125" style="529" customWidth="1"/>
    <col min="15635" max="15636" width="9.42578125" style="529" customWidth="1"/>
    <col min="15637" max="15637" width="8.42578125" style="529" customWidth="1"/>
    <col min="15638" max="15639" width="9.42578125" style="529" customWidth="1"/>
    <col min="15640" max="15640" width="8.42578125" style="529" customWidth="1"/>
    <col min="15641" max="15642" width="9.42578125" style="529" customWidth="1"/>
    <col min="15643" max="15643" width="8.42578125" style="529" customWidth="1"/>
    <col min="15644" max="15645" width="9.42578125" style="529" customWidth="1"/>
    <col min="15646" max="15646" width="8.42578125" style="529" customWidth="1"/>
    <col min="15647" max="15648" width="9.42578125" style="529" customWidth="1"/>
    <col min="15649" max="15649" width="8.42578125" style="529" customWidth="1"/>
    <col min="15650" max="15651" width="9.42578125" style="529" customWidth="1"/>
    <col min="15652" max="15652" width="8.42578125" style="529" customWidth="1"/>
    <col min="15653" max="15654" width="9.42578125" style="529" customWidth="1"/>
    <col min="15655" max="15655" width="7.5703125" style="529" customWidth="1"/>
    <col min="15656" max="15657" width="9.42578125" style="529" customWidth="1"/>
    <col min="15658" max="15658" width="7.5703125" style="529" customWidth="1"/>
    <col min="15659" max="15659" width="9.42578125" style="529" customWidth="1"/>
    <col min="15660" max="15660" width="1.140625" style="529" customWidth="1"/>
    <col min="15661" max="15872" width="9.140625" style="529"/>
    <col min="15873" max="15877" width="11.42578125" style="529" customWidth="1"/>
    <col min="15878" max="15878" width="13.42578125" style="529" customWidth="1"/>
    <col min="15879" max="15879" width="26.85546875" style="529" customWidth="1"/>
    <col min="15880" max="15880" width="9.42578125" style="529" customWidth="1"/>
    <col min="15881" max="15881" width="7.5703125" style="529" customWidth="1"/>
    <col min="15882" max="15882" width="10.7109375" style="529" customWidth="1"/>
    <col min="15883" max="15883" width="9.42578125" style="529" customWidth="1"/>
    <col min="15884" max="15884" width="8.42578125" style="529" customWidth="1"/>
    <col min="15885" max="15886" width="9.42578125" style="529" customWidth="1"/>
    <col min="15887" max="15887" width="8.42578125" style="529" customWidth="1"/>
    <col min="15888" max="15889" width="9.42578125" style="529" customWidth="1"/>
    <col min="15890" max="15890" width="8.42578125" style="529" customWidth="1"/>
    <col min="15891" max="15892" width="9.42578125" style="529" customWidth="1"/>
    <col min="15893" max="15893" width="8.42578125" style="529" customWidth="1"/>
    <col min="15894" max="15895" width="9.42578125" style="529" customWidth="1"/>
    <col min="15896" max="15896" width="8.42578125" style="529" customWidth="1"/>
    <col min="15897" max="15898" width="9.42578125" style="529" customWidth="1"/>
    <col min="15899" max="15899" width="8.42578125" style="529" customWidth="1"/>
    <col min="15900" max="15901" width="9.42578125" style="529" customWidth="1"/>
    <col min="15902" max="15902" width="8.42578125" style="529" customWidth="1"/>
    <col min="15903" max="15904" width="9.42578125" style="529" customWidth="1"/>
    <col min="15905" max="15905" width="8.42578125" style="529" customWidth="1"/>
    <col min="15906" max="15907" width="9.42578125" style="529" customWidth="1"/>
    <col min="15908" max="15908" width="8.42578125" style="529" customWidth="1"/>
    <col min="15909" max="15910" width="9.42578125" style="529" customWidth="1"/>
    <col min="15911" max="15911" width="7.5703125" style="529" customWidth="1"/>
    <col min="15912" max="15913" width="9.42578125" style="529" customWidth="1"/>
    <col min="15914" max="15914" width="7.5703125" style="529" customWidth="1"/>
    <col min="15915" max="15915" width="9.42578125" style="529" customWidth="1"/>
    <col min="15916" max="15916" width="1.140625" style="529" customWidth="1"/>
    <col min="15917" max="16128" width="9.140625" style="529"/>
    <col min="16129" max="16133" width="11.42578125" style="529" customWidth="1"/>
    <col min="16134" max="16134" width="13.42578125" style="529" customWidth="1"/>
    <col min="16135" max="16135" width="26.85546875" style="529" customWidth="1"/>
    <col min="16136" max="16136" width="9.42578125" style="529" customWidth="1"/>
    <col min="16137" max="16137" width="7.5703125" style="529" customWidth="1"/>
    <col min="16138" max="16138" width="10.7109375" style="529" customWidth="1"/>
    <col min="16139" max="16139" width="9.42578125" style="529" customWidth="1"/>
    <col min="16140" max="16140" width="8.42578125" style="529" customWidth="1"/>
    <col min="16141" max="16142" width="9.42578125" style="529" customWidth="1"/>
    <col min="16143" max="16143" width="8.42578125" style="529" customWidth="1"/>
    <col min="16144" max="16145" width="9.42578125" style="529" customWidth="1"/>
    <col min="16146" max="16146" width="8.42578125" style="529" customWidth="1"/>
    <col min="16147" max="16148" width="9.42578125" style="529" customWidth="1"/>
    <col min="16149" max="16149" width="8.42578125" style="529" customWidth="1"/>
    <col min="16150" max="16151" width="9.42578125" style="529" customWidth="1"/>
    <col min="16152" max="16152" width="8.42578125" style="529" customWidth="1"/>
    <col min="16153" max="16154" width="9.42578125" style="529" customWidth="1"/>
    <col min="16155" max="16155" width="8.42578125" style="529" customWidth="1"/>
    <col min="16156" max="16157" width="9.42578125" style="529" customWidth="1"/>
    <col min="16158" max="16158" width="8.42578125" style="529" customWidth="1"/>
    <col min="16159" max="16160" width="9.42578125" style="529" customWidth="1"/>
    <col min="16161" max="16161" width="8.42578125" style="529" customWidth="1"/>
    <col min="16162" max="16163" width="9.42578125" style="529" customWidth="1"/>
    <col min="16164" max="16164" width="8.42578125" style="529" customWidth="1"/>
    <col min="16165" max="16166" width="9.42578125" style="529" customWidth="1"/>
    <col min="16167" max="16167" width="7.5703125" style="529" customWidth="1"/>
    <col min="16168" max="16169" width="9.42578125" style="529" customWidth="1"/>
    <col min="16170" max="16170" width="7.5703125" style="529" customWidth="1"/>
    <col min="16171" max="16171" width="9.42578125" style="529" customWidth="1"/>
    <col min="16172" max="16172" width="1.140625" style="529" customWidth="1"/>
    <col min="16173" max="16384" width="9.140625" style="529"/>
  </cols>
  <sheetData>
    <row r="1" spans="1:44" ht="50.25" customHeight="1" x14ac:dyDescent="0.2">
      <c r="D1" s="937" t="s">
        <v>749</v>
      </c>
      <c r="E1" s="937"/>
      <c r="F1" s="937"/>
      <c r="G1" s="937"/>
      <c r="H1" s="937"/>
      <c r="I1" s="937"/>
      <c r="J1" s="937"/>
      <c r="K1" s="937"/>
      <c r="L1" s="937"/>
      <c r="M1" s="937"/>
      <c r="N1" s="937"/>
      <c r="O1" s="937"/>
      <c r="P1" s="937"/>
      <c r="Q1" s="564"/>
      <c r="R1" s="564"/>
      <c r="S1" s="564"/>
      <c r="T1" s="531"/>
      <c r="U1" s="531"/>
      <c r="V1" s="531"/>
      <c r="W1" s="531"/>
      <c r="X1" s="531"/>
      <c r="Y1" s="531"/>
      <c r="Z1" s="531"/>
      <c r="AA1" s="531"/>
      <c r="AB1" s="531"/>
    </row>
    <row r="2" spans="1:44" s="532" customFormat="1" ht="30" customHeight="1" x14ac:dyDescent="0.25">
      <c r="B2" s="533"/>
      <c r="C2" s="565"/>
      <c r="D2" s="534"/>
      <c r="H2" s="936">
        <v>41091</v>
      </c>
      <c r="I2" s="936"/>
      <c r="J2" s="936"/>
      <c r="K2" s="936">
        <v>41122</v>
      </c>
      <c r="L2" s="936"/>
      <c r="M2" s="936"/>
      <c r="N2" s="936">
        <v>41153</v>
      </c>
      <c r="O2" s="936"/>
      <c r="P2" s="936"/>
      <c r="Q2" s="936">
        <v>41183</v>
      </c>
      <c r="R2" s="936"/>
      <c r="S2" s="936"/>
      <c r="T2" s="936">
        <v>41214</v>
      </c>
      <c r="U2" s="936"/>
      <c r="V2" s="936"/>
      <c r="W2" s="936">
        <v>41244</v>
      </c>
      <c r="X2" s="936"/>
      <c r="Y2" s="936"/>
      <c r="Z2" s="936">
        <v>41275</v>
      </c>
      <c r="AA2" s="936"/>
      <c r="AB2" s="936"/>
      <c r="AC2" s="936">
        <v>41306</v>
      </c>
      <c r="AD2" s="936"/>
      <c r="AE2" s="936"/>
      <c r="AF2" s="936">
        <v>41334</v>
      </c>
      <c r="AG2" s="936"/>
      <c r="AH2" s="936"/>
      <c r="AI2" s="936">
        <v>41365</v>
      </c>
      <c r="AJ2" s="936"/>
      <c r="AK2" s="936"/>
      <c r="AL2" s="936">
        <v>41395</v>
      </c>
      <c r="AM2" s="936"/>
      <c r="AN2" s="936"/>
      <c r="AO2" s="936">
        <v>41426</v>
      </c>
      <c r="AP2" s="936"/>
      <c r="AQ2" s="936"/>
    </row>
    <row r="3" spans="1:44" s="532" customFormat="1" ht="30" customHeight="1" x14ac:dyDescent="0.25">
      <c r="B3" s="533"/>
      <c r="C3" s="565"/>
      <c r="D3" s="534"/>
      <c r="H3" s="936" t="s">
        <v>750</v>
      </c>
      <c r="I3" s="936"/>
      <c r="J3" s="936"/>
      <c r="K3" s="936" t="s">
        <v>750</v>
      </c>
      <c r="L3" s="936"/>
      <c r="M3" s="936"/>
      <c r="N3" s="936" t="s">
        <v>750</v>
      </c>
      <c r="O3" s="936"/>
      <c r="P3" s="936"/>
      <c r="Q3" s="936" t="s">
        <v>750</v>
      </c>
      <c r="R3" s="936"/>
      <c r="S3" s="936"/>
      <c r="T3" s="936" t="s">
        <v>750</v>
      </c>
      <c r="U3" s="936"/>
      <c r="V3" s="936"/>
      <c r="W3" s="936" t="s">
        <v>750</v>
      </c>
      <c r="X3" s="936"/>
      <c r="Y3" s="936"/>
      <c r="Z3" s="936" t="s">
        <v>750</v>
      </c>
      <c r="AA3" s="936"/>
      <c r="AB3" s="936"/>
      <c r="AC3" s="936" t="s">
        <v>750</v>
      </c>
      <c r="AD3" s="936"/>
      <c r="AE3" s="936"/>
      <c r="AF3" s="936" t="s">
        <v>750</v>
      </c>
      <c r="AG3" s="936"/>
      <c r="AH3" s="936"/>
      <c r="AI3" s="936" t="s">
        <v>750</v>
      </c>
      <c r="AJ3" s="936"/>
      <c r="AK3" s="936"/>
      <c r="AL3" s="936" t="s">
        <v>750</v>
      </c>
      <c r="AM3" s="936"/>
      <c r="AN3" s="936"/>
      <c r="AO3" s="936" t="s">
        <v>750</v>
      </c>
      <c r="AP3" s="936"/>
      <c r="AQ3" s="936"/>
    </row>
    <row r="4" spans="1:44" s="535" customFormat="1" ht="30" customHeight="1" x14ac:dyDescent="0.25">
      <c r="C4" s="533"/>
      <c r="D4" s="536"/>
      <c r="F4" s="533"/>
      <c r="H4" s="537" t="s">
        <v>751</v>
      </c>
      <c r="I4" s="537" t="s">
        <v>752</v>
      </c>
      <c r="J4" s="537" t="s">
        <v>753</v>
      </c>
      <c r="K4" s="537" t="s">
        <v>751</v>
      </c>
      <c r="L4" s="537" t="s">
        <v>752</v>
      </c>
      <c r="M4" s="537" t="s">
        <v>753</v>
      </c>
      <c r="N4" s="537" t="s">
        <v>751</v>
      </c>
      <c r="O4" s="537" t="s">
        <v>752</v>
      </c>
      <c r="P4" s="537" t="s">
        <v>753</v>
      </c>
      <c r="Q4" s="537" t="s">
        <v>751</v>
      </c>
      <c r="R4" s="537" t="s">
        <v>752</v>
      </c>
      <c r="S4" s="537" t="s">
        <v>753</v>
      </c>
      <c r="T4" s="537" t="s">
        <v>751</v>
      </c>
      <c r="U4" s="537" t="s">
        <v>752</v>
      </c>
      <c r="V4" s="537" t="s">
        <v>753</v>
      </c>
      <c r="W4" s="537" t="s">
        <v>751</v>
      </c>
      <c r="X4" s="537" t="s">
        <v>752</v>
      </c>
      <c r="Y4" s="537" t="s">
        <v>753</v>
      </c>
      <c r="Z4" s="537" t="s">
        <v>751</v>
      </c>
      <c r="AA4" s="537" t="s">
        <v>752</v>
      </c>
      <c r="AB4" s="537" t="s">
        <v>753</v>
      </c>
      <c r="AC4" s="537" t="s">
        <v>751</v>
      </c>
      <c r="AD4" s="537" t="s">
        <v>752</v>
      </c>
      <c r="AE4" s="537" t="s">
        <v>753</v>
      </c>
      <c r="AF4" s="537" t="s">
        <v>751</v>
      </c>
      <c r="AG4" s="537" t="s">
        <v>752</v>
      </c>
      <c r="AH4" s="537" t="s">
        <v>753</v>
      </c>
      <c r="AI4" s="537" t="s">
        <v>751</v>
      </c>
      <c r="AJ4" s="537" t="s">
        <v>752</v>
      </c>
      <c r="AK4" s="537" t="s">
        <v>753</v>
      </c>
      <c r="AL4" s="537" t="s">
        <v>751</v>
      </c>
      <c r="AM4" s="537" t="s">
        <v>752</v>
      </c>
      <c r="AN4" s="537" t="s">
        <v>753</v>
      </c>
      <c r="AO4" s="537" t="s">
        <v>751</v>
      </c>
      <c r="AP4" s="537" t="s">
        <v>752</v>
      </c>
      <c r="AQ4" s="537" t="s">
        <v>753</v>
      </c>
    </row>
    <row r="5" spans="1:44" s="535" customFormat="1" ht="22.5" customHeight="1" x14ac:dyDescent="0.25">
      <c r="C5" s="533"/>
      <c r="D5" s="536"/>
      <c r="F5" s="533"/>
      <c r="H5" s="537" t="s">
        <v>754</v>
      </c>
      <c r="I5" s="537" t="s">
        <v>754</v>
      </c>
      <c r="J5" s="537" t="s">
        <v>754</v>
      </c>
      <c r="K5" s="537" t="s">
        <v>754</v>
      </c>
      <c r="L5" s="537" t="s">
        <v>754</v>
      </c>
      <c r="M5" s="537" t="s">
        <v>754</v>
      </c>
      <c r="N5" s="537" t="s">
        <v>754</v>
      </c>
      <c r="O5" s="537" t="s">
        <v>754</v>
      </c>
      <c r="P5" s="537" t="s">
        <v>754</v>
      </c>
      <c r="Q5" s="537" t="s">
        <v>754</v>
      </c>
      <c r="R5" s="537" t="s">
        <v>754</v>
      </c>
      <c r="S5" s="537" t="s">
        <v>754</v>
      </c>
      <c r="T5" s="537" t="s">
        <v>754</v>
      </c>
      <c r="U5" s="537" t="s">
        <v>754</v>
      </c>
      <c r="V5" s="537" t="s">
        <v>754</v>
      </c>
      <c r="W5" s="537" t="s">
        <v>754</v>
      </c>
      <c r="X5" s="537" t="s">
        <v>754</v>
      </c>
      <c r="Y5" s="537" t="s">
        <v>754</v>
      </c>
      <c r="Z5" s="537" t="s">
        <v>754</v>
      </c>
      <c r="AA5" s="537" t="s">
        <v>754</v>
      </c>
      <c r="AB5" s="537" t="s">
        <v>754</v>
      </c>
      <c r="AC5" s="537" t="s">
        <v>754</v>
      </c>
      <c r="AD5" s="537" t="s">
        <v>754</v>
      </c>
      <c r="AE5" s="537" t="s">
        <v>754</v>
      </c>
      <c r="AF5" s="537" t="s">
        <v>754</v>
      </c>
      <c r="AG5" s="537" t="s">
        <v>754</v>
      </c>
      <c r="AH5" s="537" t="s">
        <v>754</v>
      </c>
      <c r="AI5" s="537" t="s">
        <v>754</v>
      </c>
      <c r="AJ5" s="537" t="s">
        <v>754</v>
      </c>
      <c r="AK5" s="537" t="s">
        <v>754</v>
      </c>
      <c r="AL5" s="537" t="s">
        <v>754</v>
      </c>
      <c r="AM5" s="537" t="s">
        <v>754</v>
      </c>
      <c r="AN5" s="537" t="s">
        <v>754</v>
      </c>
      <c r="AO5" s="537" t="s">
        <v>754</v>
      </c>
      <c r="AP5" s="537" t="s">
        <v>754</v>
      </c>
      <c r="AQ5" s="537" t="s">
        <v>754</v>
      </c>
      <c r="AR5" s="537"/>
    </row>
    <row r="6" spans="1:44" ht="30" customHeight="1" x14ac:dyDescent="0.2">
      <c r="D6" s="538"/>
      <c r="E6" s="934" t="s">
        <v>755</v>
      </c>
      <c r="F6" s="934"/>
      <c r="G6" s="934"/>
    </row>
    <row r="7" spans="1:44" ht="17.25" customHeight="1" x14ac:dyDescent="0.2">
      <c r="D7" s="538"/>
      <c r="E7" s="934" t="s">
        <v>756</v>
      </c>
      <c r="F7" s="934"/>
      <c r="G7" s="93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row>
    <row r="8" spans="1:44" ht="22.5" x14ac:dyDescent="0.2">
      <c r="A8" s="529" t="s">
        <v>757</v>
      </c>
      <c r="B8" s="530">
        <v>1</v>
      </c>
      <c r="C8" s="561" t="s">
        <v>882</v>
      </c>
      <c r="D8" s="540">
        <v>204</v>
      </c>
      <c r="E8" s="541" t="s">
        <v>758</v>
      </c>
      <c r="F8" s="542" t="s">
        <v>759</v>
      </c>
      <c r="G8" s="541" t="s">
        <v>760</v>
      </c>
      <c r="H8" s="539">
        <v>245</v>
      </c>
      <c r="I8" s="539"/>
      <c r="J8" s="539">
        <v>151</v>
      </c>
      <c r="K8" s="539">
        <v>245</v>
      </c>
      <c r="L8" s="539"/>
      <c r="M8" s="539">
        <v>151</v>
      </c>
      <c r="N8" s="539">
        <v>245</v>
      </c>
      <c r="O8" s="539"/>
      <c r="P8" s="539">
        <v>151</v>
      </c>
      <c r="Q8" s="539">
        <v>245</v>
      </c>
      <c r="R8" s="539"/>
      <c r="S8" s="539">
        <v>151</v>
      </c>
      <c r="T8" s="539">
        <v>245</v>
      </c>
      <c r="U8" s="539"/>
      <c r="V8" s="539">
        <v>151</v>
      </c>
      <c r="W8" s="539">
        <v>245</v>
      </c>
      <c r="X8" s="539"/>
      <c r="Y8" s="539">
        <v>151</v>
      </c>
      <c r="Z8" s="539">
        <v>245</v>
      </c>
      <c r="AA8" s="539"/>
      <c r="AB8" s="539">
        <v>151</v>
      </c>
      <c r="AC8" s="539">
        <v>245</v>
      </c>
      <c r="AD8" s="539"/>
      <c r="AE8" s="539">
        <v>151</v>
      </c>
      <c r="AF8" s="539">
        <v>245</v>
      </c>
      <c r="AG8" s="539"/>
      <c r="AH8" s="539">
        <v>151</v>
      </c>
      <c r="AI8" s="539">
        <v>245</v>
      </c>
      <c r="AJ8" s="539"/>
      <c r="AK8" s="539">
        <v>151</v>
      </c>
      <c r="AL8" s="539">
        <v>245</v>
      </c>
      <c r="AM8" s="539"/>
      <c r="AN8" s="539">
        <v>151</v>
      </c>
      <c r="AO8" s="539">
        <v>245</v>
      </c>
      <c r="AP8" s="539"/>
      <c r="AQ8" s="539">
        <v>151</v>
      </c>
      <c r="AR8" s="543"/>
    </row>
    <row r="9" spans="1:44" ht="31.5" customHeight="1" x14ac:dyDescent="0.2">
      <c r="A9" s="529" t="s">
        <v>761</v>
      </c>
      <c r="B9" s="530">
        <v>2</v>
      </c>
      <c r="C9" s="560" t="s">
        <v>762</v>
      </c>
      <c r="D9" s="538">
        <v>205</v>
      </c>
      <c r="E9" s="541" t="s">
        <v>758</v>
      </c>
      <c r="F9" s="542" t="s">
        <v>759</v>
      </c>
      <c r="G9" s="541" t="s">
        <v>763</v>
      </c>
      <c r="H9" s="539">
        <v>217</v>
      </c>
      <c r="I9" s="539"/>
      <c r="J9" s="539">
        <v>0</v>
      </c>
      <c r="K9" s="539">
        <v>217</v>
      </c>
      <c r="L9" s="539"/>
      <c r="M9" s="539">
        <v>0</v>
      </c>
      <c r="N9" s="539">
        <v>217</v>
      </c>
      <c r="O9" s="539"/>
      <c r="P9" s="539">
        <v>0</v>
      </c>
      <c r="Q9" s="539">
        <v>217</v>
      </c>
      <c r="R9" s="539"/>
      <c r="S9" s="539">
        <v>0</v>
      </c>
      <c r="T9" s="539">
        <v>217</v>
      </c>
      <c r="U9" s="539"/>
      <c r="V9" s="539">
        <v>0</v>
      </c>
      <c r="W9" s="539">
        <v>217</v>
      </c>
      <c r="X9" s="539"/>
      <c r="Y9" s="539">
        <v>0</v>
      </c>
      <c r="Z9" s="539">
        <v>217</v>
      </c>
      <c r="AA9" s="539"/>
      <c r="AB9" s="539">
        <v>0</v>
      </c>
      <c r="AC9" s="539">
        <v>217</v>
      </c>
      <c r="AD9" s="539"/>
      <c r="AE9" s="539">
        <v>0</v>
      </c>
      <c r="AF9" s="539">
        <v>217</v>
      </c>
      <c r="AG9" s="539"/>
      <c r="AH9" s="539">
        <v>0</v>
      </c>
      <c r="AI9" s="539">
        <v>217</v>
      </c>
      <c r="AJ9" s="539"/>
      <c r="AK9" s="539">
        <v>0</v>
      </c>
      <c r="AL9" s="539">
        <v>217</v>
      </c>
      <c r="AM9" s="539"/>
      <c r="AN9" s="539">
        <v>0</v>
      </c>
      <c r="AO9" s="539">
        <v>217</v>
      </c>
      <c r="AP9" s="539"/>
      <c r="AQ9" s="539">
        <v>0</v>
      </c>
      <c r="AR9" s="543"/>
    </row>
    <row r="10" spans="1:44" ht="22.5" customHeight="1" x14ac:dyDescent="0.2">
      <c r="A10" s="529" t="s">
        <v>764</v>
      </c>
      <c r="B10" s="530">
        <v>4</v>
      </c>
      <c r="C10" s="560">
        <v>19</v>
      </c>
      <c r="D10" s="538">
        <v>503</v>
      </c>
      <c r="E10" s="541" t="s">
        <v>758</v>
      </c>
      <c r="F10" s="542" t="s">
        <v>765</v>
      </c>
      <c r="G10" s="541" t="s">
        <v>766</v>
      </c>
      <c r="H10" s="539">
        <v>103</v>
      </c>
      <c r="I10" s="539"/>
      <c r="J10" s="539">
        <v>41</v>
      </c>
      <c r="K10" s="539">
        <v>103</v>
      </c>
      <c r="L10" s="539"/>
      <c r="M10" s="539">
        <v>41</v>
      </c>
      <c r="N10" s="539">
        <v>103</v>
      </c>
      <c r="O10" s="539">
        <v>238</v>
      </c>
      <c r="P10" s="539">
        <v>41</v>
      </c>
      <c r="Q10" s="539">
        <v>103</v>
      </c>
      <c r="R10" s="539">
        <v>749</v>
      </c>
      <c r="S10" s="539">
        <v>41</v>
      </c>
      <c r="T10" s="539">
        <v>103</v>
      </c>
      <c r="U10" s="539">
        <v>450</v>
      </c>
      <c r="V10" s="539">
        <v>41</v>
      </c>
      <c r="W10" s="539">
        <v>103</v>
      </c>
      <c r="X10" s="539">
        <v>80</v>
      </c>
      <c r="Y10" s="539">
        <v>41</v>
      </c>
      <c r="Z10" s="539">
        <v>103</v>
      </c>
      <c r="AA10" s="539">
        <v>320</v>
      </c>
      <c r="AB10" s="539">
        <v>41</v>
      </c>
      <c r="AC10" s="539">
        <v>103</v>
      </c>
      <c r="AD10" s="539">
        <v>360</v>
      </c>
      <c r="AE10" s="539">
        <v>41</v>
      </c>
      <c r="AF10" s="539">
        <v>103</v>
      </c>
      <c r="AG10" s="539"/>
      <c r="AH10" s="539">
        <v>41</v>
      </c>
      <c r="AI10" s="539">
        <v>103</v>
      </c>
      <c r="AJ10" s="539"/>
      <c r="AK10" s="539">
        <v>41</v>
      </c>
      <c r="AL10" s="539">
        <v>103</v>
      </c>
      <c r="AM10" s="539"/>
      <c r="AN10" s="539">
        <v>41</v>
      </c>
      <c r="AO10" s="539">
        <v>103</v>
      </c>
      <c r="AP10" s="539"/>
      <c r="AQ10" s="539">
        <v>41</v>
      </c>
      <c r="AR10" s="543"/>
    </row>
    <row r="11" spans="1:44" ht="22.5" customHeight="1" x14ac:dyDescent="0.2">
      <c r="A11" s="529" t="s">
        <v>767</v>
      </c>
      <c r="B11" s="530">
        <v>6</v>
      </c>
      <c r="C11" s="560">
        <v>58</v>
      </c>
      <c r="D11" s="538">
        <v>1401</v>
      </c>
      <c r="E11" s="541" t="s">
        <v>758</v>
      </c>
      <c r="F11" s="542" t="s">
        <v>768</v>
      </c>
      <c r="G11" s="541" t="s">
        <v>769</v>
      </c>
      <c r="H11" s="539">
        <v>6</v>
      </c>
      <c r="I11" s="539"/>
      <c r="J11" s="539">
        <v>37</v>
      </c>
      <c r="K11" s="539">
        <v>6</v>
      </c>
      <c r="L11" s="539"/>
      <c r="M11" s="539">
        <v>37</v>
      </c>
      <c r="N11" s="539">
        <v>6</v>
      </c>
      <c r="O11" s="539"/>
      <c r="P11" s="539">
        <v>37</v>
      </c>
      <c r="Q11" s="539">
        <v>6</v>
      </c>
      <c r="R11" s="539"/>
      <c r="S11" s="539">
        <v>37</v>
      </c>
      <c r="T11" s="539">
        <v>6</v>
      </c>
      <c r="U11" s="539"/>
      <c r="V11" s="539">
        <v>37</v>
      </c>
      <c r="W11" s="539">
        <v>6</v>
      </c>
      <c r="X11" s="539"/>
      <c r="Y11" s="539">
        <v>37</v>
      </c>
      <c r="Z11" s="539">
        <v>6</v>
      </c>
      <c r="AA11" s="539"/>
      <c r="AB11" s="539">
        <v>37</v>
      </c>
      <c r="AC11" s="539">
        <v>6</v>
      </c>
      <c r="AD11" s="539"/>
      <c r="AE11" s="539">
        <v>37</v>
      </c>
      <c r="AF11" s="539">
        <v>6</v>
      </c>
      <c r="AG11" s="539"/>
      <c r="AH11" s="539">
        <v>37</v>
      </c>
      <c r="AI11" s="539">
        <v>6</v>
      </c>
      <c r="AJ11" s="539"/>
      <c r="AK11" s="539">
        <v>37</v>
      </c>
      <c r="AL11" s="539">
        <v>6</v>
      </c>
      <c r="AM11" s="539"/>
      <c r="AN11" s="539">
        <v>37</v>
      </c>
      <c r="AO11" s="539">
        <v>6</v>
      </c>
      <c r="AP11" s="539"/>
      <c r="AQ11" s="539">
        <v>37</v>
      </c>
      <c r="AR11" s="543"/>
    </row>
    <row r="12" spans="1:44" ht="15" customHeight="1" x14ac:dyDescent="0.2">
      <c r="D12" s="538"/>
      <c r="E12" s="541"/>
      <c r="F12" s="542"/>
      <c r="G12" s="541"/>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43"/>
    </row>
    <row r="13" spans="1:44" ht="38.25" customHeight="1" x14ac:dyDescent="0.2">
      <c r="A13" s="529" t="s">
        <v>770</v>
      </c>
      <c r="B13" s="530">
        <v>36</v>
      </c>
      <c r="C13" s="560" t="s">
        <v>771</v>
      </c>
      <c r="D13" s="538">
        <v>202</v>
      </c>
      <c r="E13" s="541" t="s">
        <v>758</v>
      </c>
      <c r="F13" s="542" t="s">
        <v>759</v>
      </c>
      <c r="G13" s="541" t="s">
        <v>772</v>
      </c>
      <c r="H13" s="539">
        <v>125</v>
      </c>
      <c r="I13" s="539"/>
      <c r="J13" s="539">
        <v>0</v>
      </c>
      <c r="K13" s="539">
        <v>125</v>
      </c>
      <c r="L13" s="539"/>
      <c r="M13" s="539">
        <v>0</v>
      </c>
      <c r="N13" s="539">
        <v>125</v>
      </c>
      <c r="O13" s="539"/>
      <c r="P13" s="539">
        <v>0</v>
      </c>
      <c r="Q13" s="539">
        <v>125</v>
      </c>
      <c r="R13" s="539"/>
      <c r="S13" s="539">
        <v>0</v>
      </c>
      <c r="T13" s="539">
        <v>125</v>
      </c>
      <c r="U13" s="539"/>
      <c r="V13" s="539">
        <v>0</v>
      </c>
      <c r="W13" s="539">
        <v>125</v>
      </c>
      <c r="X13" s="539"/>
      <c r="Y13" s="539">
        <v>0</v>
      </c>
      <c r="Z13" s="539">
        <v>125</v>
      </c>
      <c r="AA13" s="539"/>
      <c r="AB13" s="539">
        <v>0</v>
      </c>
      <c r="AC13" s="539">
        <v>125</v>
      </c>
      <c r="AD13" s="539"/>
      <c r="AE13" s="539">
        <v>0</v>
      </c>
      <c r="AF13" s="539">
        <v>125</v>
      </c>
      <c r="AG13" s="539"/>
      <c r="AH13" s="539">
        <v>0</v>
      </c>
      <c r="AI13" s="539">
        <v>125</v>
      </c>
      <c r="AJ13" s="539"/>
      <c r="AK13" s="539">
        <v>0</v>
      </c>
      <c r="AL13" s="539">
        <v>125</v>
      </c>
      <c r="AM13" s="539"/>
      <c r="AN13" s="539">
        <v>0</v>
      </c>
      <c r="AO13" s="539">
        <v>125</v>
      </c>
      <c r="AP13" s="539"/>
      <c r="AQ13" s="539">
        <v>0</v>
      </c>
      <c r="AR13" s="543"/>
    </row>
    <row r="14" spans="1:44" ht="30" customHeight="1" x14ac:dyDescent="0.2">
      <c r="A14" s="529" t="s">
        <v>773</v>
      </c>
      <c r="B14" s="530">
        <v>37</v>
      </c>
      <c r="C14" s="560" t="s">
        <v>774</v>
      </c>
      <c r="D14" s="538">
        <v>205</v>
      </c>
      <c r="E14" s="541" t="s">
        <v>758</v>
      </c>
      <c r="F14" s="542" t="s">
        <v>759</v>
      </c>
      <c r="G14" s="541" t="s">
        <v>763</v>
      </c>
      <c r="H14" s="539">
        <v>108</v>
      </c>
      <c r="I14" s="539">
        <v>2562</v>
      </c>
      <c r="J14" s="539">
        <v>97</v>
      </c>
      <c r="K14" s="539">
        <v>108</v>
      </c>
      <c r="L14" s="539">
        <v>1593</v>
      </c>
      <c r="M14" s="539">
        <v>97</v>
      </c>
      <c r="N14" s="539">
        <v>108</v>
      </c>
      <c r="O14" s="539">
        <v>141</v>
      </c>
      <c r="P14" s="539">
        <v>97</v>
      </c>
      <c r="Q14" s="539">
        <v>108</v>
      </c>
      <c r="R14" s="539">
        <v>93</v>
      </c>
      <c r="S14" s="539">
        <v>97</v>
      </c>
      <c r="T14" s="539">
        <v>108</v>
      </c>
      <c r="U14" s="539">
        <v>783</v>
      </c>
      <c r="V14" s="539">
        <v>97</v>
      </c>
      <c r="W14" s="539">
        <v>108</v>
      </c>
      <c r="X14" s="539">
        <v>773</v>
      </c>
      <c r="Y14" s="539">
        <v>97</v>
      </c>
      <c r="Z14" s="539">
        <v>108</v>
      </c>
      <c r="AA14" s="539">
        <v>422</v>
      </c>
      <c r="AB14" s="539">
        <v>97</v>
      </c>
      <c r="AC14" s="539">
        <v>108</v>
      </c>
      <c r="AD14" s="539">
        <v>407</v>
      </c>
      <c r="AE14" s="539">
        <v>97</v>
      </c>
      <c r="AF14" s="539">
        <v>108</v>
      </c>
      <c r="AG14" s="539">
        <v>93</v>
      </c>
      <c r="AH14" s="539">
        <v>97</v>
      </c>
      <c r="AI14" s="539">
        <v>108</v>
      </c>
      <c r="AJ14" s="539">
        <v>93</v>
      </c>
      <c r="AK14" s="539">
        <v>97</v>
      </c>
      <c r="AL14" s="539">
        <v>108</v>
      </c>
      <c r="AM14" s="539">
        <v>2893</v>
      </c>
      <c r="AN14" s="539">
        <v>97</v>
      </c>
      <c r="AO14" s="539">
        <v>108</v>
      </c>
      <c r="AP14" s="539">
        <v>94</v>
      </c>
      <c r="AQ14" s="539">
        <v>97</v>
      </c>
      <c r="AR14" s="543"/>
    </row>
    <row r="15" spans="1:44" ht="15" customHeight="1" x14ac:dyDescent="0.2">
      <c r="D15" s="538"/>
      <c r="E15" s="541"/>
      <c r="F15" s="542"/>
      <c r="G15" s="541"/>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43"/>
    </row>
    <row r="16" spans="1:44" ht="42" customHeight="1" x14ac:dyDescent="0.2">
      <c r="D16" s="538"/>
      <c r="E16" s="935" t="s">
        <v>775</v>
      </c>
      <c r="F16" s="935"/>
      <c r="G16" s="935"/>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43"/>
    </row>
    <row r="17" spans="1:44 16384:16384" ht="15" customHeight="1" x14ac:dyDescent="0.2">
      <c r="D17" s="538"/>
      <c r="E17" s="563" t="s">
        <v>776</v>
      </c>
      <c r="F17" s="563"/>
      <c r="G17" s="563"/>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43"/>
    </row>
    <row r="18" spans="1:44 16384:16384" ht="25.5" customHeight="1" x14ac:dyDescent="0.2">
      <c r="A18" s="529" t="s">
        <v>777</v>
      </c>
      <c r="B18" s="530">
        <v>7</v>
      </c>
      <c r="C18" s="560">
        <v>9</v>
      </c>
      <c r="D18" s="538">
        <v>401</v>
      </c>
      <c r="E18" s="541" t="s">
        <v>758</v>
      </c>
      <c r="F18" s="542" t="s">
        <v>778</v>
      </c>
      <c r="G18" s="541" t="s">
        <v>779</v>
      </c>
      <c r="H18" s="539">
        <v>1351</v>
      </c>
      <c r="I18" s="539"/>
      <c r="J18" s="539">
        <v>776</v>
      </c>
      <c r="K18" s="539">
        <v>1351</v>
      </c>
      <c r="L18" s="539"/>
      <c r="M18" s="539">
        <v>776</v>
      </c>
      <c r="N18" s="539">
        <v>1351</v>
      </c>
      <c r="O18" s="539"/>
      <c r="P18" s="539">
        <v>776</v>
      </c>
      <c r="Q18" s="539">
        <v>1351</v>
      </c>
      <c r="R18" s="539"/>
      <c r="S18" s="539">
        <v>776</v>
      </c>
      <c r="T18" s="539">
        <v>1351</v>
      </c>
      <c r="U18" s="539">
        <v>40</v>
      </c>
      <c r="V18" s="539">
        <v>776</v>
      </c>
      <c r="W18" s="539">
        <v>1351</v>
      </c>
      <c r="X18" s="539">
        <v>210</v>
      </c>
      <c r="Y18" s="539">
        <v>776</v>
      </c>
      <c r="Z18" s="539">
        <v>1351</v>
      </c>
      <c r="AA18" s="539"/>
      <c r="AB18" s="539">
        <v>776</v>
      </c>
      <c r="AC18" s="539">
        <v>1351</v>
      </c>
      <c r="AD18" s="539"/>
      <c r="AE18" s="539">
        <v>776</v>
      </c>
      <c r="AF18" s="539">
        <v>1351</v>
      </c>
      <c r="AG18" s="539"/>
      <c r="AH18" s="539">
        <v>776</v>
      </c>
      <c r="AI18" s="539">
        <v>1351</v>
      </c>
      <c r="AJ18" s="539"/>
      <c r="AK18" s="539">
        <v>776</v>
      </c>
      <c r="AL18" s="539">
        <v>1351</v>
      </c>
      <c r="AM18" s="539"/>
      <c r="AN18" s="539">
        <v>776</v>
      </c>
      <c r="AO18" s="539">
        <v>1351</v>
      </c>
      <c r="AP18" s="539"/>
      <c r="AQ18" s="539">
        <v>776</v>
      </c>
      <c r="AR18" s="543"/>
    </row>
    <row r="19" spans="1:44 16384:16384" ht="24.75" customHeight="1" x14ac:dyDescent="0.2">
      <c r="A19" s="529" t="s">
        <v>780</v>
      </c>
      <c r="B19" s="530">
        <v>8</v>
      </c>
      <c r="C19" s="560">
        <v>8</v>
      </c>
      <c r="D19" s="538">
        <v>402</v>
      </c>
      <c r="E19" s="541" t="s">
        <v>758</v>
      </c>
      <c r="F19" s="542" t="s">
        <v>778</v>
      </c>
      <c r="G19" s="541" t="s">
        <v>781</v>
      </c>
      <c r="H19" s="539">
        <v>629</v>
      </c>
      <c r="I19" s="539"/>
      <c r="J19" s="539">
        <v>384</v>
      </c>
      <c r="K19" s="539">
        <v>629</v>
      </c>
      <c r="L19" s="539"/>
      <c r="M19" s="539">
        <v>384</v>
      </c>
      <c r="N19" s="539">
        <v>629</v>
      </c>
      <c r="O19" s="539"/>
      <c r="P19" s="539">
        <v>384</v>
      </c>
      <c r="Q19" s="539">
        <v>629</v>
      </c>
      <c r="R19" s="539"/>
      <c r="S19" s="539">
        <v>384</v>
      </c>
      <c r="T19" s="539">
        <v>629</v>
      </c>
      <c r="U19" s="539">
        <v>70</v>
      </c>
      <c r="V19" s="539">
        <v>384</v>
      </c>
      <c r="W19" s="539">
        <v>629</v>
      </c>
      <c r="X19" s="539"/>
      <c r="Y19" s="539">
        <v>384</v>
      </c>
      <c r="Z19" s="539">
        <v>629</v>
      </c>
      <c r="AA19" s="539"/>
      <c r="AB19" s="539">
        <v>384</v>
      </c>
      <c r="AC19" s="539">
        <v>629</v>
      </c>
      <c r="AD19" s="539"/>
      <c r="AE19" s="539">
        <v>384</v>
      </c>
      <c r="AF19" s="539">
        <v>629</v>
      </c>
      <c r="AG19" s="539"/>
      <c r="AH19" s="539">
        <v>384</v>
      </c>
      <c r="AI19" s="539">
        <v>629</v>
      </c>
      <c r="AJ19" s="539"/>
      <c r="AK19" s="539">
        <v>384</v>
      </c>
      <c r="AL19" s="539">
        <v>629</v>
      </c>
      <c r="AM19" s="539"/>
      <c r="AN19" s="539">
        <v>384</v>
      </c>
      <c r="AO19" s="539">
        <v>629</v>
      </c>
      <c r="AP19" s="539"/>
      <c r="AQ19" s="539">
        <v>384</v>
      </c>
      <c r="AR19" s="543"/>
    </row>
    <row r="20" spans="1:44 16384:16384" ht="22.5" customHeight="1" x14ac:dyDescent="0.2">
      <c r="A20" s="529" t="s">
        <v>782</v>
      </c>
      <c r="B20" s="530">
        <v>9</v>
      </c>
      <c r="C20" s="560">
        <v>29</v>
      </c>
      <c r="D20" s="538">
        <v>503</v>
      </c>
      <c r="E20" s="541" t="s">
        <v>758</v>
      </c>
      <c r="F20" s="542" t="s">
        <v>765</v>
      </c>
      <c r="G20" s="541" t="s">
        <v>766</v>
      </c>
      <c r="H20" s="539">
        <v>81</v>
      </c>
      <c r="I20" s="539"/>
      <c r="J20" s="539">
        <v>1</v>
      </c>
      <c r="K20" s="539">
        <v>81</v>
      </c>
      <c r="L20" s="539"/>
      <c r="M20" s="539">
        <v>1</v>
      </c>
      <c r="N20" s="539">
        <v>81</v>
      </c>
      <c r="O20" s="539"/>
      <c r="P20" s="539">
        <v>1</v>
      </c>
      <c r="Q20" s="539">
        <v>81</v>
      </c>
      <c r="R20" s="539"/>
      <c r="S20" s="539">
        <v>1</v>
      </c>
      <c r="T20" s="539">
        <v>81</v>
      </c>
      <c r="U20" s="539"/>
      <c r="V20" s="539">
        <v>1</v>
      </c>
      <c r="W20" s="539">
        <v>81</v>
      </c>
      <c r="X20" s="539"/>
      <c r="Y20" s="539">
        <v>1</v>
      </c>
      <c r="Z20" s="539">
        <v>81</v>
      </c>
      <c r="AA20" s="539"/>
      <c r="AB20" s="539">
        <v>1</v>
      </c>
      <c r="AC20" s="539">
        <v>81</v>
      </c>
      <c r="AD20" s="539"/>
      <c r="AE20" s="539">
        <v>1</v>
      </c>
      <c r="AF20" s="539">
        <v>81</v>
      </c>
      <c r="AG20" s="539"/>
      <c r="AH20" s="539">
        <v>1</v>
      </c>
      <c r="AI20" s="539">
        <v>81</v>
      </c>
      <c r="AJ20" s="539"/>
      <c r="AK20" s="539">
        <v>1</v>
      </c>
      <c r="AL20" s="539">
        <v>81</v>
      </c>
      <c r="AM20" s="539"/>
      <c r="AN20" s="539">
        <v>1</v>
      </c>
      <c r="AO20" s="539">
        <v>81</v>
      </c>
      <c r="AP20" s="539"/>
      <c r="AQ20" s="539">
        <v>1</v>
      </c>
      <c r="AR20" s="543"/>
    </row>
    <row r="21" spans="1:44 16384:16384" ht="22.5" customHeight="1" x14ac:dyDescent="0.2">
      <c r="A21" s="529" t="s">
        <v>783</v>
      </c>
      <c r="B21" s="530">
        <v>10</v>
      </c>
      <c r="C21" s="560">
        <v>6</v>
      </c>
      <c r="D21" s="538">
        <v>701</v>
      </c>
      <c r="E21" s="541" t="s">
        <v>758</v>
      </c>
      <c r="F21" s="542" t="s">
        <v>784</v>
      </c>
      <c r="G21" s="541" t="s">
        <v>785</v>
      </c>
      <c r="H21" s="539">
        <v>1892</v>
      </c>
      <c r="I21" s="539"/>
      <c r="J21" s="539">
        <v>218</v>
      </c>
      <c r="K21" s="539">
        <v>1892</v>
      </c>
      <c r="L21" s="539"/>
      <c r="M21" s="539">
        <v>218</v>
      </c>
      <c r="N21" s="539">
        <v>1892</v>
      </c>
      <c r="O21" s="539">
        <v>136</v>
      </c>
      <c r="P21" s="539">
        <v>218</v>
      </c>
      <c r="Q21" s="539">
        <v>1892</v>
      </c>
      <c r="R21" s="539"/>
      <c r="S21" s="539">
        <v>218</v>
      </c>
      <c r="T21" s="539">
        <v>1892</v>
      </c>
      <c r="U21" s="539"/>
      <c r="V21" s="539">
        <v>218</v>
      </c>
      <c r="W21" s="539">
        <v>1892</v>
      </c>
      <c r="X21" s="539"/>
      <c r="Y21" s="539">
        <v>218</v>
      </c>
      <c r="Z21" s="539">
        <v>1892</v>
      </c>
      <c r="AA21" s="539"/>
      <c r="AB21" s="539">
        <v>218</v>
      </c>
      <c r="AC21" s="539">
        <v>1892</v>
      </c>
      <c r="AD21" s="539"/>
      <c r="AE21" s="539">
        <v>218</v>
      </c>
      <c r="AF21" s="539">
        <v>1892</v>
      </c>
      <c r="AG21" s="539"/>
      <c r="AH21" s="539">
        <v>218</v>
      </c>
      <c r="AI21" s="539">
        <v>1892</v>
      </c>
      <c r="AJ21" s="539"/>
      <c r="AK21" s="539">
        <v>218</v>
      </c>
      <c r="AL21" s="539">
        <v>1892</v>
      </c>
      <c r="AM21" s="539"/>
      <c r="AN21" s="539">
        <v>218</v>
      </c>
      <c r="AO21" s="539">
        <v>1892</v>
      </c>
      <c r="AP21" s="539"/>
      <c r="AQ21" s="539">
        <v>218</v>
      </c>
      <c r="AR21" s="543"/>
    </row>
    <row r="22" spans="1:44 16384:16384" ht="22.5" customHeight="1" x14ac:dyDescent="0.2">
      <c r="A22" s="529" t="s">
        <v>786</v>
      </c>
      <c r="B22" s="530">
        <v>11</v>
      </c>
      <c r="C22" s="560" t="s">
        <v>787</v>
      </c>
      <c r="D22" s="538">
        <v>702</v>
      </c>
      <c r="E22" s="541" t="s">
        <v>758</v>
      </c>
      <c r="F22" s="542" t="s">
        <v>784</v>
      </c>
      <c r="G22" s="541" t="s">
        <v>788</v>
      </c>
      <c r="H22" s="539">
        <v>2932</v>
      </c>
      <c r="I22" s="539"/>
      <c r="J22" s="539">
        <v>59</v>
      </c>
      <c r="K22" s="539">
        <v>2932</v>
      </c>
      <c r="L22" s="539"/>
      <c r="M22" s="539">
        <v>59</v>
      </c>
      <c r="N22" s="539">
        <v>2932</v>
      </c>
      <c r="O22" s="539">
        <v>1</v>
      </c>
      <c r="P22" s="539">
        <v>59</v>
      </c>
      <c r="Q22" s="539">
        <v>2932</v>
      </c>
      <c r="R22" s="539"/>
      <c r="S22" s="539">
        <v>59</v>
      </c>
      <c r="T22" s="539">
        <v>2932</v>
      </c>
      <c r="U22" s="539"/>
      <c r="V22" s="539">
        <v>59</v>
      </c>
      <c r="W22" s="539">
        <v>2932</v>
      </c>
      <c r="X22" s="539">
        <v>1028</v>
      </c>
      <c r="Y22" s="539">
        <v>59</v>
      </c>
      <c r="Z22" s="539">
        <v>2932</v>
      </c>
      <c r="AA22" s="539"/>
      <c r="AB22" s="539">
        <v>59</v>
      </c>
      <c r="AC22" s="539">
        <v>2932</v>
      </c>
      <c r="AD22" s="539"/>
      <c r="AE22" s="539">
        <v>59</v>
      </c>
      <c r="AF22" s="539">
        <v>2932</v>
      </c>
      <c r="AG22" s="539"/>
      <c r="AH22" s="539">
        <v>59</v>
      </c>
      <c r="AI22" s="539">
        <v>2932</v>
      </c>
      <c r="AJ22" s="539"/>
      <c r="AK22" s="539">
        <v>59</v>
      </c>
      <c r="AL22" s="539">
        <v>2932</v>
      </c>
      <c r="AM22" s="539"/>
      <c r="AN22" s="539">
        <v>59</v>
      </c>
      <c r="AO22" s="539">
        <v>2932</v>
      </c>
      <c r="AP22" s="539"/>
      <c r="AQ22" s="539">
        <v>59</v>
      </c>
      <c r="AR22" s="543"/>
    </row>
    <row r="23" spans="1:44 16384:16384" ht="31.5" customHeight="1" x14ac:dyDescent="0.2">
      <c r="A23" s="529" t="s">
        <v>789</v>
      </c>
      <c r="B23" s="530">
        <v>12</v>
      </c>
      <c r="C23" s="560">
        <v>31</v>
      </c>
      <c r="D23" s="538">
        <v>1001</v>
      </c>
      <c r="E23" s="541" t="s">
        <v>758</v>
      </c>
      <c r="F23" s="542" t="s">
        <v>790</v>
      </c>
      <c r="G23" s="541" t="s">
        <v>791</v>
      </c>
      <c r="H23" s="539">
        <v>0</v>
      </c>
      <c r="I23" s="539"/>
      <c r="J23" s="539">
        <v>0</v>
      </c>
      <c r="K23" s="539">
        <v>0</v>
      </c>
      <c r="L23" s="539"/>
      <c r="M23" s="539">
        <v>0</v>
      </c>
      <c r="N23" s="539">
        <v>0</v>
      </c>
      <c r="O23" s="539"/>
      <c r="P23" s="539">
        <v>0</v>
      </c>
      <c r="Q23" s="539">
        <v>0</v>
      </c>
      <c r="R23" s="539"/>
      <c r="S23" s="539">
        <v>0</v>
      </c>
      <c r="T23" s="539">
        <v>0</v>
      </c>
      <c r="U23" s="539"/>
      <c r="V23" s="539">
        <v>0</v>
      </c>
      <c r="W23" s="539">
        <v>0</v>
      </c>
      <c r="X23" s="539"/>
      <c r="Y23" s="539">
        <v>0</v>
      </c>
      <c r="Z23" s="539">
        <v>0</v>
      </c>
      <c r="AA23" s="539"/>
      <c r="AB23" s="539">
        <v>0</v>
      </c>
      <c r="AC23" s="539">
        <v>0</v>
      </c>
      <c r="AD23" s="539"/>
      <c r="AE23" s="539">
        <v>0</v>
      </c>
      <c r="AF23" s="539">
        <v>0</v>
      </c>
      <c r="AG23" s="539"/>
      <c r="AH23" s="539">
        <v>0</v>
      </c>
      <c r="AI23" s="539">
        <v>0</v>
      </c>
      <c r="AJ23" s="539"/>
      <c r="AK23" s="539">
        <v>0</v>
      </c>
      <c r="AL23" s="539">
        <v>0</v>
      </c>
      <c r="AM23" s="539"/>
      <c r="AN23" s="539">
        <v>0</v>
      </c>
      <c r="AO23" s="539">
        <v>0</v>
      </c>
      <c r="AP23" s="539"/>
      <c r="AQ23" s="539">
        <v>0</v>
      </c>
      <c r="AR23" s="543"/>
    </row>
    <row r="24" spans="1:44 16384:16384" ht="32.25" customHeight="1" x14ac:dyDescent="0.2">
      <c r="A24" s="529" t="s">
        <v>792</v>
      </c>
      <c r="B24" s="530">
        <v>13</v>
      </c>
      <c r="C24" s="560">
        <v>37</v>
      </c>
      <c r="D24" s="538">
        <v>1003</v>
      </c>
      <c r="E24" s="541" t="s">
        <v>758</v>
      </c>
      <c r="F24" s="542" t="s">
        <v>790</v>
      </c>
      <c r="G24" s="541" t="s">
        <v>793</v>
      </c>
      <c r="H24" s="539">
        <v>97</v>
      </c>
      <c r="I24" s="539"/>
      <c r="J24" s="539">
        <v>0</v>
      </c>
      <c r="K24" s="539">
        <v>97</v>
      </c>
      <c r="L24" s="539"/>
      <c r="M24" s="539">
        <v>0</v>
      </c>
      <c r="N24" s="539">
        <v>97</v>
      </c>
      <c r="O24" s="539"/>
      <c r="P24" s="539">
        <v>0</v>
      </c>
      <c r="Q24" s="539">
        <v>97</v>
      </c>
      <c r="R24" s="539"/>
      <c r="S24" s="539">
        <v>0</v>
      </c>
      <c r="T24" s="539">
        <v>97</v>
      </c>
      <c r="U24" s="539"/>
      <c r="V24" s="539">
        <v>0</v>
      </c>
      <c r="W24" s="539">
        <v>97</v>
      </c>
      <c r="X24" s="539"/>
      <c r="Y24" s="539">
        <v>0</v>
      </c>
      <c r="Z24" s="539">
        <v>97</v>
      </c>
      <c r="AA24" s="539"/>
      <c r="AB24" s="539">
        <v>0</v>
      </c>
      <c r="AC24" s="539">
        <v>97</v>
      </c>
      <c r="AD24" s="539"/>
      <c r="AE24" s="539">
        <v>0</v>
      </c>
      <c r="AF24" s="539">
        <v>97</v>
      </c>
      <c r="AG24" s="539"/>
      <c r="AH24" s="539">
        <v>0</v>
      </c>
      <c r="AI24" s="539">
        <v>97</v>
      </c>
      <c r="AJ24" s="539"/>
      <c r="AK24" s="539">
        <v>0</v>
      </c>
      <c r="AL24" s="539">
        <v>97</v>
      </c>
      <c r="AM24" s="539"/>
      <c r="AN24" s="539">
        <v>0</v>
      </c>
      <c r="AO24" s="539">
        <v>97</v>
      </c>
      <c r="AP24" s="539"/>
      <c r="AQ24" s="539">
        <v>0</v>
      </c>
      <c r="AR24" s="543"/>
      <c r="XFD24" s="539">
        <v>0</v>
      </c>
    </row>
    <row r="25" spans="1:44 16384:16384" ht="30" customHeight="1" x14ac:dyDescent="0.2">
      <c r="A25" s="529" t="s">
        <v>794</v>
      </c>
      <c r="B25" s="530">
        <v>14</v>
      </c>
      <c r="C25" s="560" t="s">
        <v>795</v>
      </c>
      <c r="D25" s="538">
        <v>1011</v>
      </c>
      <c r="E25" s="541" t="s">
        <v>758</v>
      </c>
      <c r="F25" s="542" t="s">
        <v>790</v>
      </c>
      <c r="G25" s="541" t="s">
        <v>796</v>
      </c>
      <c r="H25" s="539">
        <v>5951</v>
      </c>
      <c r="I25" s="539"/>
      <c r="J25" s="539">
        <v>5648</v>
      </c>
      <c r="K25" s="539">
        <v>5951</v>
      </c>
      <c r="L25" s="539"/>
      <c r="M25" s="539">
        <v>5648</v>
      </c>
      <c r="N25" s="539">
        <v>5951</v>
      </c>
      <c r="O25" s="539"/>
      <c r="P25" s="539">
        <v>5648</v>
      </c>
      <c r="Q25" s="539">
        <v>5951</v>
      </c>
      <c r="R25" s="539">
        <v>20</v>
      </c>
      <c r="S25" s="539">
        <v>5648</v>
      </c>
      <c r="T25" s="539">
        <v>5951</v>
      </c>
      <c r="U25" s="539">
        <v>0</v>
      </c>
      <c r="V25" s="539">
        <v>5648</v>
      </c>
      <c r="W25" s="539">
        <v>5951</v>
      </c>
      <c r="X25" s="539">
        <v>250</v>
      </c>
      <c r="Y25" s="539">
        <v>5648</v>
      </c>
      <c r="Z25" s="539">
        <v>5951</v>
      </c>
      <c r="AA25" s="539">
        <v>250</v>
      </c>
      <c r="AB25" s="539">
        <v>5648</v>
      </c>
      <c r="AC25" s="539">
        <v>5951</v>
      </c>
      <c r="AD25" s="539">
        <v>250</v>
      </c>
      <c r="AE25" s="539">
        <v>5648</v>
      </c>
      <c r="AF25" s="539">
        <v>5951</v>
      </c>
      <c r="AG25" s="539">
        <v>250</v>
      </c>
      <c r="AH25" s="539">
        <v>5648</v>
      </c>
      <c r="AI25" s="539">
        <v>5951</v>
      </c>
      <c r="AJ25" s="539">
        <v>200</v>
      </c>
      <c r="AK25" s="539">
        <v>5648</v>
      </c>
      <c r="AL25" s="539">
        <v>5951</v>
      </c>
      <c r="AM25" s="539"/>
      <c r="AN25" s="539">
        <v>5648</v>
      </c>
      <c r="AO25" s="539">
        <v>5951</v>
      </c>
      <c r="AP25" s="539"/>
      <c r="AQ25" s="539">
        <v>5648</v>
      </c>
      <c r="AR25" s="543"/>
    </row>
    <row r="26" spans="1:44 16384:16384" ht="24" customHeight="1" x14ac:dyDescent="0.2">
      <c r="A26" s="529" t="s">
        <v>797</v>
      </c>
      <c r="B26" s="530">
        <v>15</v>
      </c>
      <c r="C26" s="560">
        <v>12</v>
      </c>
      <c r="D26" s="538">
        <v>1104</v>
      </c>
      <c r="E26" s="541" t="s">
        <v>758</v>
      </c>
      <c r="F26" s="542" t="s">
        <v>798</v>
      </c>
      <c r="G26" s="541" t="s">
        <v>799</v>
      </c>
      <c r="H26" s="539">
        <v>602</v>
      </c>
      <c r="I26" s="539"/>
      <c r="J26" s="539">
        <v>701</v>
      </c>
      <c r="K26" s="539">
        <v>602</v>
      </c>
      <c r="L26" s="539"/>
      <c r="M26" s="539">
        <v>701</v>
      </c>
      <c r="N26" s="539">
        <v>602</v>
      </c>
      <c r="O26" s="539"/>
      <c r="P26" s="539">
        <v>701</v>
      </c>
      <c r="Q26" s="539">
        <v>602</v>
      </c>
      <c r="R26" s="539"/>
      <c r="S26" s="539">
        <v>701</v>
      </c>
      <c r="T26" s="539">
        <v>602</v>
      </c>
      <c r="U26" s="539"/>
      <c r="V26" s="539">
        <v>701</v>
      </c>
      <c r="W26" s="539">
        <v>602</v>
      </c>
      <c r="X26" s="539"/>
      <c r="Y26" s="539">
        <v>701</v>
      </c>
      <c r="Z26" s="539">
        <v>602</v>
      </c>
      <c r="AA26" s="539"/>
      <c r="AB26" s="539">
        <v>701</v>
      </c>
      <c r="AC26" s="539">
        <v>602</v>
      </c>
      <c r="AD26" s="539"/>
      <c r="AE26" s="539">
        <v>701</v>
      </c>
      <c r="AF26" s="539">
        <v>602</v>
      </c>
      <c r="AG26" s="539"/>
      <c r="AH26" s="539">
        <v>701</v>
      </c>
      <c r="AI26" s="539">
        <v>602</v>
      </c>
      <c r="AJ26" s="539"/>
      <c r="AK26" s="539">
        <v>701</v>
      </c>
      <c r="AL26" s="539">
        <v>602</v>
      </c>
      <c r="AM26" s="539"/>
      <c r="AN26" s="539">
        <v>701</v>
      </c>
      <c r="AO26" s="539">
        <v>602</v>
      </c>
      <c r="AP26" s="539"/>
      <c r="AQ26" s="539">
        <v>701</v>
      </c>
      <c r="AR26" s="543"/>
    </row>
    <row r="27" spans="1:44 16384:16384" ht="29.25" customHeight="1" x14ac:dyDescent="0.2">
      <c r="A27" s="529" t="s">
        <v>800</v>
      </c>
      <c r="B27" s="530">
        <v>16</v>
      </c>
      <c r="C27" s="560" t="s">
        <v>880</v>
      </c>
      <c r="D27" s="538">
        <v>1004</v>
      </c>
      <c r="E27" s="541" t="s">
        <v>758</v>
      </c>
      <c r="F27" s="542" t="s">
        <v>790</v>
      </c>
      <c r="G27" s="541" t="s">
        <v>801</v>
      </c>
      <c r="H27" s="539">
        <v>420</v>
      </c>
      <c r="I27" s="539"/>
      <c r="J27" s="539">
        <v>346</v>
      </c>
      <c r="K27" s="539">
        <v>420</v>
      </c>
      <c r="L27" s="539"/>
      <c r="M27" s="539">
        <v>346</v>
      </c>
      <c r="N27" s="539">
        <v>420</v>
      </c>
      <c r="O27" s="539">
        <v>2</v>
      </c>
      <c r="P27" s="539">
        <v>346</v>
      </c>
      <c r="Q27" s="539">
        <v>420</v>
      </c>
      <c r="R27" s="539">
        <v>15</v>
      </c>
      <c r="S27" s="539">
        <v>346</v>
      </c>
      <c r="T27" s="539">
        <v>420</v>
      </c>
      <c r="U27" s="539">
        <v>294</v>
      </c>
      <c r="V27" s="539">
        <v>346</v>
      </c>
      <c r="W27" s="539">
        <v>420</v>
      </c>
      <c r="X27" s="539">
        <v>200</v>
      </c>
      <c r="Y27" s="539">
        <v>346</v>
      </c>
      <c r="Z27" s="539">
        <v>420</v>
      </c>
      <c r="AA27" s="539">
        <v>725</v>
      </c>
      <c r="AB27" s="539">
        <v>346</v>
      </c>
      <c r="AC27" s="539">
        <v>420</v>
      </c>
      <c r="AD27" s="539">
        <v>200</v>
      </c>
      <c r="AE27" s="539">
        <v>346</v>
      </c>
      <c r="AF27" s="539">
        <v>420</v>
      </c>
      <c r="AG27" s="539">
        <v>300</v>
      </c>
      <c r="AH27" s="539">
        <v>346</v>
      </c>
      <c r="AI27" s="539">
        <v>420</v>
      </c>
      <c r="AJ27" s="539"/>
      <c r="AK27" s="539">
        <v>346</v>
      </c>
      <c r="AL27" s="539">
        <v>420</v>
      </c>
      <c r="AM27" s="539"/>
      <c r="AN27" s="539">
        <v>346</v>
      </c>
      <c r="AO27" s="539">
        <v>420</v>
      </c>
      <c r="AP27" s="539"/>
      <c r="AQ27" s="539">
        <v>346</v>
      </c>
      <c r="AR27" s="543"/>
    </row>
    <row r="28" spans="1:44 16384:16384" ht="15" customHeight="1" x14ac:dyDescent="0.2">
      <c r="D28" s="538"/>
      <c r="E28" s="541"/>
      <c r="F28" s="542"/>
      <c r="G28" s="541"/>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43"/>
    </row>
    <row r="29" spans="1:44 16384:16384" ht="24.75" customHeight="1" x14ac:dyDescent="0.2">
      <c r="D29" s="538"/>
      <c r="E29" s="934" t="s">
        <v>802</v>
      </c>
      <c r="F29" s="934"/>
      <c r="G29" s="93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43"/>
    </row>
    <row r="30" spans="1:44 16384:16384" ht="18.75" customHeight="1" x14ac:dyDescent="0.2">
      <c r="A30" s="529" t="s">
        <v>803</v>
      </c>
      <c r="B30" s="530">
        <v>33</v>
      </c>
      <c r="C30" s="560">
        <v>2</v>
      </c>
      <c r="D30" s="538">
        <v>504</v>
      </c>
      <c r="E30" s="541" t="s">
        <v>758</v>
      </c>
      <c r="F30" s="542" t="s">
        <v>765</v>
      </c>
      <c r="G30" s="541" t="s">
        <v>804</v>
      </c>
      <c r="H30" s="539">
        <v>510</v>
      </c>
      <c r="I30" s="539"/>
      <c r="J30" s="539">
        <v>28</v>
      </c>
      <c r="K30" s="539">
        <v>510</v>
      </c>
      <c r="L30" s="539"/>
      <c r="M30" s="539">
        <v>28</v>
      </c>
      <c r="N30" s="539">
        <v>510</v>
      </c>
      <c r="O30" s="539">
        <v>3</v>
      </c>
      <c r="P30" s="539">
        <v>28</v>
      </c>
      <c r="Q30" s="539">
        <v>510</v>
      </c>
      <c r="R30" s="539">
        <v>500</v>
      </c>
      <c r="S30" s="539">
        <v>28</v>
      </c>
      <c r="T30" s="539">
        <v>510</v>
      </c>
      <c r="U30" s="539">
        <v>300</v>
      </c>
      <c r="V30" s="539">
        <v>28</v>
      </c>
      <c r="W30" s="539">
        <v>510</v>
      </c>
      <c r="X30" s="539">
        <v>100</v>
      </c>
      <c r="Y30" s="539">
        <v>28</v>
      </c>
      <c r="Z30" s="539">
        <v>510</v>
      </c>
      <c r="AA30" s="539"/>
      <c r="AB30" s="539">
        <v>28</v>
      </c>
      <c r="AC30" s="539">
        <v>510</v>
      </c>
      <c r="AD30" s="539"/>
      <c r="AE30" s="539">
        <v>28</v>
      </c>
      <c r="AF30" s="539">
        <v>510</v>
      </c>
      <c r="AG30" s="539"/>
      <c r="AH30" s="539">
        <v>28</v>
      </c>
      <c r="AI30" s="539">
        <v>510</v>
      </c>
      <c r="AJ30" s="539"/>
      <c r="AK30" s="539">
        <v>28</v>
      </c>
      <c r="AL30" s="539">
        <v>510</v>
      </c>
      <c r="AM30" s="539"/>
      <c r="AN30" s="539">
        <v>28</v>
      </c>
      <c r="AO30" s="539">
        <v>510</v>
      </c>
      <c r="AP30" s="539"/>
      <c r="AQ30" s="539">
        <v>28</v>
      </c>
      <c r="AR30" s="543"/>
    </row>
    <row r="31" spans="1:44 16384:16384" ht="23.25" customHeight="1" x14ac:dyDescent="0.2">
      <c r="A31" s="529" t="s">
        <v>805</v>
      </c>
      <c r="B31" s="530">
        <v>3</v>
      </c>
      <c r="C31" s="560">
        <v>4</v>
      </c>
      <c r="D31" s="538">
        <v>501</v>
      </c>
      <c r="E31" s="541" t="s">
        <v>758</v>
      </c>
      <c r="F31" s="542" t="s">
        <v>765</v>
      </c>
      <c r="G31" s="541" t="s">
        <v>806</v>
      </c>
      <c r="H31" s="539">
        <v>975</v>
      </c>
      <c r="I31" s="539"/>
      <c r="J31" s="539">
        <v>306</v>
      </c>
      <c r="K31" s="539">
        <v>975</v>
      </c>
      <c r="L31" s="539"/>
      <c r="M31" s="539">
        <v>306</v>
      </c>
      <c r="N31" s="539">
        <v>975</v>
      </c>
      <c r="O31" s="539">
        <v>100</v>
      </c>
      <c r="P31" s="539">
        <v>306</v>
      </c>
      <c r="Q31" s="539">
        <v>975</v>
      </c>
      <c r="R31" s="539">
        <v>0</v>
      </c>
      <c r="S31" s="539">
        <v>306</v>
      </c>
      <c r="T31" s="539">
        <v>975</v>
      </c>
      <c r="U31" s="539">
        <v>135</v>
      </c>
      <c r="V31" s="539">
        <v>306</v>
      </c>
      <c r="W31" s="539">
        <v>975</v>
      </c>
      <c r="X31" s="539">
        <v>305</v>
      </c>
      <c r="Y31" s="539">
        <v>306</v>
      </c>
      <c r="Z31" s="539">
        <v>975</v>
      </c>
      <c r="AA31" s="539">
        <v>460</v>
      </c>
      <c r="AB31" s="539">
        <v>306</v>
      </c>
      <c r="AC31" s="539">
        <v>975</v>
      </c>
      <c r="AD31" s="539"/>
      <c r="AE31" s="539">
        <v>306</v>
      </c>
      <c r="AF31" s="539">
        <v>975</v>
      </c>
      <c r="AG31" s="539"/>
      <c r="AH31" s="539">
        <v>306</v>
      </c>
      <c r="AI31" s="539">
        <v>975</v>
      </c>
      <c r="AJ31" s="539"/>
      <c r="AK31" s="539">
        <v>306</v>
      </c>
      <c r="AL31" s="539">
        <v>975</v>
      </c>
      <c r="AM31" s="539"/>
      <c r="AN31" s="539">
        <v>306</v>
      </c>
      <c r="AO31" s="539">
        <v>975</v>
      </c>
      <c r="AP31" s="539"/>
      <c r="AQ31" s="539">
        <v>306</v>
      </c>
      <c r="AR31" s="543"/>
    </row>
    <row r="32" spans="1:44 16384:16384" ht="18" customHeight="1" x14ac:dyDescent="0.2">
      <c r="A32" s="529" t="s">
        <v>807</v>
      </c>
      <c r="B32" s="530" t="s">
        <v>808</v>
      </c>
      <c r="C32" s="560">
        <v>16</v>
      </c>
      <c r="D32" s="538">
        <v>503</v>
      </c>
      <c r="E32" s="541" t="s">
        <v>758</v>
      </c>
      <c r="F32" s="542" t="s">
        <v>765</v>
      </c>
      <c r="G32" s="541" t="s">
        <v>766</v>
      </c>
      <c r="H32" s="539">
        <v>825</v>
      </c>
      <c r="I32" s="539"/>
      <c r="J32" s="539">
        <v>48</v>
      </c>
      <c r="K32" s="539">
        <v>825</v>
      </c>
      <c r="L32" s="539"/>
      <c r="M32" s="539">
        <v>48</v>
      </c>
      <c r="N32" s="539">
        <v>825</v>
      </c>
      <c r="O32" s="539"/>
      <c r="P32" s="539">
        <v>48</v>
      </c>
      <c r="Q32" s="539">
        <v>825</v>
      </c>
      <c r="R32" s="539">
        <v>750</v>
      </c>
      <c r="S32" s="539">
        <v>48</v>
      </c>
      <c r="T32" s="539">
        <v>825</v>
      </c>
      <c r="U32" s="539">
        <v>750</v>
      </c>
      <c r="V32" s="539">
        <v>48</v>
      </c>
      <c r="W32" s="539">
        <v>825</v>
      </c>
      <c r="X32" s="539">
        <v>750</v>
      </c>
      <c r="Y32" s="539">
        <v>48</v>
      </c>
      <c r="Z32" s="539">
        <v>825</v>
      </c>
      <c r="AA32" s="539">
        <v>750</v>
      </c>
      <c r="AB32" s="539">
        <v>48</v>
      </c>
      <c r="AC32" s="539">
        <v>825</v>
      </c>
      <c r="AD32" s="539"/>
      <c r="AE32" s="539">
        <v>48</v>
      </c>
      <c r="AF32" s="539">
        <v>825</v>
      </c>
      <c r="AG32" s="539"/>
      <c r="AH32" s="539">
        <v>48</v>
      </c>
      <c r="AI32" s="539">
        <v>825</v>
      </c>
      <c r="AJ32" s="539"/>
      <c r="AK32" s="539">
        <v>48</v>
      </c>
      <c r="AL32" s="539">
        <v>825</v>
      </c>
      <c r="AM32" s="539"/>
      <c r="AN32" s="539">
        <v>48</v>
      </c>
      <c r="AO32" s="539">
        <v>825</v>
      </c>
      <c r="AP32" s="539"/>
      <c r="AQ32" s="539">
        <v>48</v>
      </c>
      <c r="AR32" s="543"/>
    </row>
    <row r="33" spans="1:44" ht="20.25" customHeight="1" x14ac:dyDescent="0.2">
      <c r="A33" s="529" t="s">
        <v>809</v>
      </c>
      <c r="B33" s="530">
        <v>18</v>
      </c>
      <c r="C33" s="560">
        <v>64</v>
      </c>
      <c r="D33" s="538">
        <v>502</v>
      </c>
      <c r="E33" s="541" t="s">
        <v>758</v>
      </c>
      <c r="F33" s="542" t="s">
        <v>765</v>
      </c>
      <c r="G33" s="541" t="s">
        <v>810</v>
      </c>
      <c r="H33" s="539">
        <v>108</v>
      </c>
      <c r="I33" s="539"/>
      <c r="J33" s="539">
        <v>12</v>
      </c>
      <c r="K33" s="539">
        <v>108</v>
      </c>
      <c r="L33" s="539"/>
      <c r="M33" s="539">
        <v>12</v>
      </c>
      <c r="N33" s="539">
        <v>108</v>
      </c>
      <c r="O33" s="539"/>
      <c r="P33" s="539">
        <v>12</v>
      </c>
      <c r="Q33" s="539">
        <v>108</v>
      </c>
      <c r="R33" s="539"/>
      <c r="S33" s="539">
        <v>12</v>
      </c>
      <c r="T33" s="539">
        <v>108</v>
      </c>
      <c r="U33" s="539"/>
      <c r="V33" s="539">
        <v>12</v>
      </c>
      <c r="W33" s="539">
        <v>108</v>
      </c>
      <c r="X33" s="539"/>
      <c r="Y33" s="539">
        <v>12</v>
      </c>
      <c r="Z33" s="539">
        <v>108</v>
      </c>
      <c r="AA33" s="539"/>
      <c r="AB33" s="539">
        <v>12</v>
      </c>
      <c r="AC33" s="539">
        <v>108</v>
      </c>
      <c r="AD33" s="539"/>
      <c r="AE33" s="539">
        <v>12</v>
      </c>
      <c r="AF33" s="539">
        <v>108</v>
      </c>
      <c r="AG33" s="539"/>
      <c r="AH33" s="539">
        <v>12</v>
      </c>
      <c r="AI33" s="539">
        <v>108</v>
      </c>
      <c r="AJ33" s="539"/>
      <c r="AK33" s="539">
        <v>12</v>
      </c>
      <c r="AL33" s="539">
        <v>108</v>
      </c>
      <c r="AM33" s="539"/>
      <c r="AN33" s="539">
        <v>12</v>
      </c>
      <c r="AO33" s="539">
        <v>108</v>
      </c>
      <c r="AP33" s="539"/>
      <c r="AQ33" s="539">
        <v>12</v>
      </c>
      <c r="AR33" s="543"/>
    </row>
    <row r="34" spans="1:44" ht="31.5" customHeight="1" x14ac:dyDescent="0.2">
      <c r="A34" s="529" t="s">
        <v>811</v>
      </c>
      <c r="B34" s="530">
        <v>34</v>
      </c>
      <c r="C34" s="560" t="s">
        <v>812</v>
      </c>
      <c r="D34" s="538">
        <v>801</v>
      </c>
      <c r="E34" s="541" t="s">
        <v>758</v>
      </c>
      <c r="F34" s="542" t="s">
        <v>813</v>
      </c>
      <c r="G34" s="541" t="s">
        <v>813</v>
      </c>
      <c r="H34" s="539">
        <v>7188</v>
      </c>
      <c r="I34" s="539"/>
      <c r="J34" s="539">
        <v>115</v>
      </c>
      <c r="K34" s="539">
        <v>7188</v>
      </c>
      <c r="L34" s="539"/>
      <c r="M34" s="539">
        <v>115</v>
      </c>
      <c r="N34" s="539">
        <v>7188</v>
      </c>
      <c r="O34" s="539">
        <v>994</v>
      </c>
      <c r="P34" s="539">
        <v>115</v>
      </c>
      <c r="Q34" s="539">
        <v>7188</v>
      </c>
      <c r="R34" s="539">
        <v>249</v>
      </c>
      <c r="S34" s="539">
        <v>115</v>
      </c>
      <c r="T34" s="539">
        <v>7188</v>
      </c>
      <c r="U34" s="539">
        <v>338</v>
      </c>
      <c r="V34" s="539">
        <v>115</v>
      </c>
      <c r="W34" s="539">
        <v>7188</v>
      </c>
      <c r="X34" s="539">
        <v>799</v>
      </c>
      <c r="Y34" s="539">
        <v>115</v>
      </c>
      <c r="Z34" s="539">
        <v>7188</v>
      </c>
      <c r="AA34" s="539">
        <v>1104</v>
      </c>
      <c r="AB34" s="539">
        <v>115</v>
      </c>
      <c r="AC34" s="539">
        <v>7188</v>
      </c>
      <c r="AD34" s="539">
        <v>553</v>
      </c>
      <c r="AE34" s="539">
        <v>115</v>
      </c>
      <c r="AF34" s="539">
        <v>7188</v>
      </c>
      <c r="AG34" s="539">
        <v>162</v>
      </c>
      <c r="AH34" s="539">
        <v>115</v>
      </c>
      <c r="AI34" s="539">
        <v>7188</v>
      </c>
      <c r="AJ34" s="539"/>
      <c r="AK34" s="539">
        <v>115</v>
      </c>
      <c r="AL34" s="539">
        <v>7188</v>
      </c>
      <c r="AM34" s="539"/>
      <c r="AN34" s="539">
        <v>115</v>
      </c>
      <c r="AO34" s="539">
        <v>7188</v>
      </c>
      <c r="AP34" s="539"/>
      <c r="AQ34" s="539">
        <v>115</v>
      </c>
      <c r="AR34" s="543"/>
    </row>
    <row r="35" spans="1:44" ht="15" customHeight="1" x14ac:dyDescent="0.2">
      <c r="D35" s="538"/>
      <c r="E35" s="541"/>
      <c r="F35" s="542"/>
      <c r="G35" s="541"/>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43"/>
    </row>
    <row r="36" spans="1:44" ht="29.25" customHeight="1" x14ac:dyDescent="0.2">
      <c r="D36" s="538"/>
      <c r="E36" s="934" t="s">
        <v>814</v>
      </c>
      <c r="F36" s="934"/>
      <c r="G36" s="93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43"/>
    </row>
    <row r="37" spans="1:44" ht="33" customHeight="1" x14ac:dyDescent="0.2">
      <c r="A37" s="529" t="s">
        <v>815</v>
      </c>
      <c r="B37" s="530">
        <v>20</v>
      </c>
      <c r="C37" s="560" t="s">
        <v>816</v>
      </c>
      <c r="D37" s="538">
        <v>201</v>
      </c>
      <c r="E37" s="541" t="s">
        <v>758</v>
      </c>
      <c r="F37" s="542" t="s">
        <v>817</v>
      </c>
      <c r="G37" s="541" t="s">
        <v>818</v>
      </c>
      <c r="H37" s="539">
        <v>1785</v>
      </c>
      <c r="I37" s="539"/>
      <c r="J37" s="539">
        <v>20126</v>
      </c>
      <c r="K37" s="539">
        <v>1785</v>
      </c>
      <c r="L37" s="539"/>
      <c r="M37" s="539">
        <v>20126</v>
      </c>
      <c r="N37" s="539">
        <v>1785</v>
      </c>
      <c r="O37" s="539">
        <v>9</v>
      </c>
      <c r="P37" s="539">
        <v>20126</v>
      </c>
      <c r="Q37" s="539">
        <v>1785</v>
      </c>
      <c r="R37" s="539"/>
      <c r="S37" s="539">
        <v>20126</v>
      </c>
      <c r="T37" s="539">
        <v>1785</v>
      </c>
      <c r="U37" s="539"/>
      <c r="V37" s="539">
        <v>20126</v>
      </c>
      <c r="W37" s="539">
        <v>1785</v>
      </c>
      <c r="X37" s="539">
        <v>250</v>
      </c>
      <c r="Y37" s="539">
        <v>20126</v>
      </c>
      <c r="Z37" s="539">
        <v>1785</v>
      </c>
      <c r="AA37" s="539">
        <v>150</v>
      </c>
      <c r="AB37" s="539">
        <v>20126</v>
      </c>
      <c r="AC37" s="539">
        <v>1785</v>
      </c>
      <c r="AD37" s="539"/>
      <c r="AE37" s="539">
        <v>20126</v>
      </c>
      <c r="AF37" s="539">
        <v>1785</v>
      </c>
      <c r="AG37" s="539"/>
      <c r="AH37" s="539">
        <v>20126</v>
      </c>
      <c r="AI37" s="539">
        <v>1785</v>
      </c>
      <c r="AJ37" s="539"/>
      <c r="AK37" s="539">
        <v>20126</v>
      </c>
      <c r="AL37" s="539">
        <v>1785</v>
      </c>
      <c r="AM37" s="539"/>
      <c r="AN37" s="539">
        <v>20126</v>
      </c>
      <c r="AO37" s="539">
        <v>1785</v>
      </c>
      <c r="AP37" s="539"/>
      <c r="AQ37" s="539">
        <v>20126</v>
      </c>
      <c r="AR37" s="543"/>
    </row>
    <row r="38" spans="1:44" ht="32.25" customHeight="1" x14ac:dyDescent="0.2">
      <c r="A38" s="529" t="s">
        <v>819</v>
      </c>
      <c r="B38" s="530">
        <v>21</v>
      </c>
      <c r="C38" s="560" t="s">
        <v>820</v>
      </c>
      <c r="D38" s="538">
        <v>205</v>
      </c>
      <c r="E38" s="541" t="s">
        <v>758</v>
      </c>
      <c r="F38" s="542" t="s">
        <v>759</v>
      </c>
      <c r="G38" s="541" t="s">
        <v>763</v>
      </c>
      <c r="H38" s="539">
        <v>23</v>
      </c>
      <c r="I38" s="539"/>
      <c r="J38" s="539">
        <v>22</v>
      </c>
      <c r="K38" s="539">
        <v>23</v>
      </c>
      <c r="L38" s="539"/>
      <c r="M38" s="539">
        <v>22</v>
      </c>
      <c r="N38" s="539">
        <v>23</v>
      </c>
      <c r="O38" s="539"/>
      <c r="P38" s="539">
        <v>22</v>
      </c>
      <c r="Q38" s="539">
        <v>23</v>
      </c>
      <c r="R38" s="539"/>
      <c r="S38" s="539">
        <v>22</v>
      </c>
      <c r="T38" s="539">
        <v>23</v>
      </c>
      <c r="U38" s="539"/>
      <c r="V38" s="539">
        <v>22</v>
      </c>
      <c r="W38" s="539">
        <v>23</v>
      </c>
      <c r="X38" s="539"/>
      <c r="Y38" s="539">
        <v>22</v>
      </c>
      <c r="Z38" s="539">
        <v>23</v>
      </c>
      <c r="AA38" s="539"/>
      <c r="AB38" s="539">
        <v>22</v>
      </c>
      <c r="AC38" s="539">
        <v>23</v>
      </c>
      <c r="AD38" s="539"/>
      <c r="AE38" s="539">
        <v>22</v>
      </c>
      <c r="AF38" s="539">
        <v>23</v>
      </c>
      <c r="AG38" s="539"/>
      <c r="AH38" s="539">
        <v>22</v>
      </c>
      <c r="AI38" s="539">
        <v>23</v>
      </c>
      <c r="AJ38" s="539"/>
      <c r="AK38" s="539">
        <v>22</v>
      </c>
      <c r="AL38" s="539">
        <v>23</v>
      </c>
      <c r="AM38" s="539"/>
      <c r="AN38" s="539">
        <v>22</v>
      </c>
      <c r="AO38" s="539">
        <v>23</v>
      </c>
      <c r="AP38" s="539"/>
      <c r="AQ38" s="539">
        <v>22</v>
      </c>
      <c r="AR38" s="543"/>
    </row>
    <row r="39" spans="1:44" ht="15" customHeight="1" x14ac:dyDescent="0.2">
      <c r="D39" s="538"/>
      <c r="E39" s="541"/>
      <c r="F39" s="542"/>
      <c r="G39" s="541"/>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43"/>
    </row>
    <row r="40" spans="1:44" ht="38.25" customHeight="1" x14ac:dyDescent="0.2">
      <c r="D40" s="538"/>
      <c r="E40" s="935" t="s">
        <v>821</v>
      </c>
      <c r="F40" s="935"/>
      <c r="G40" s="935"/>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43"/>
    </row>
    <row r="41" spans="1:44" ht="29.25" customHeight="1" x14ac:dyDescent="0.2">
      <c r="D41" s="538"/>
      <c r="E41" s="934" t="s">
        <v>822</v>
      </c>
      <c r="F41" s="934"/>
      <c r="G41" s="93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43"/>
    </row>
    <row r="42" spans="1:44" ht="27.75" customHeight="1" x14ac:dyDescent="0.2">
      <c r="A42" s="529" t="s">
        <v>823</v>
      </c>
      <c r="B42" s="530">
        <v>22</v>
      </c>
      <c r="C42" s="560" t="s">
        <v>881</v>
      </c>
      <c r="D42" s="538">
        <v>205</v>
      </c>
      <c r="E42" s="541" t="s">
        <v>758</v>
      </c>
      <c r="F42" s="542" t="s">
        <v>759</v>
      </c>
      <c r="G42" s="541" t="s">
        <v>763</v>
      </c>
      <c r="H42" s="539">
        <v>1682</v>
      </c>
      <c r="I42" s="539"/>
      <c r="J42" s="539">
        <v>126</v>
      </c>
      <c r="K42" s="539">
        <v>1682</v>
      </c>
      <c r="L42" s="539"/>
      <c r="M42" s="539">
        <v>126</v>
      </c>
      <c r="N42" s="539">
        <v>1682</v>
      </c>
      <c r="O42" s="539"/>
      <c r="P42" s="539">
        <v>126</v>
      </c>
      <c r="Q42" s="539">
        <v>1682</v>
      </c>
      <c r="R42" s="539"/>
      <c r="S42" s="539">
        <v>126</v>
      </c>
      <c r="T42" s="539">
        <v>1682</v>
      </c>
      <c r="U42" s="539"/>
      <c r="V42" s="539">
        <v>126</v>
      </c>
      <c r="W42" s="539">
        <v>1682</v>
      </c>
      <c r="X42" s="539"/>
      <c r="Y42" s="539">
        <v>126</v>
      </c>
      <c r="Z42" s="539">
        <v>1682</v>
      </c>
      <c r="AA42" s="539"/>
      <c r="AB42" s="539">
        <v>126</v>
      </c>
      <c r="AC42" s="539">
        <v>1682</v>
      </c>
      <c r="AD42" s="539"/>
      <c r="AE42" s="539">
        <v>126</v>
      </c>
      <c r="AF42" s="539">
        <v>1682</v>
      </c>
      <c r="AG42" s="539"/>
      <c r="AH42" s="539">
        <v>126</v>
      </c>
      <c r="AI42" s="539">
        <v>1682</v>
      </c>
      <c r="AJ42" s="539"/>
      <c r="AK42" s="539">
        <v>126</v>
      </c>
      <c r="AL42" s="539">
        <v>1682</v>
      </c>
      <c r="AM42" s="539"/>
      <c r="AN42" s="539">
        <v>126</v>
      </c>
      <c r="AO42" s="539">
        <v>1682</v>
      </c>
      <c r="AP42" s="539"/>
      <c r="AQ42" s="539">
        <v>126</v>
      </c>
      <c r="AR42" s="543"/>
    </row>
    <row r="43" spans="1:44" ht="30.75" customHeight="1" x14ac:dyDescent="0.2">
      <c r="A43" s="529" t="s">
        <v>824</v>
      </c>
      <c r="B43" s="530">
        <v>23</v>
      </c>
      <c r="C43" s="560" t="s">
        <v>825</v>
      </c>
      <c r="D43" s="538">
        <v>1001</v>
      </c>
      <c r="E43" s="541" t="s">
        <v>758</v>
      </c>
      <c r="F43" s="542" t="s">
        <v>790</v>
      </c>
      <c r="G43" s="541" t="s">
        <v>791</v>
      </c>
      <c r="H43" s="539">
        <v>7735</v>
      </c>
      <c r="I43" s="539"/>
      <c r="J43" s="539">
        <v>12225</v>
      </c>
      <c r="K43" s="539">
        <v>7735</v>
      </c>
      <c r="L43" s="539">
        <v>5200</v>
      </c>
      <c r="M43" s="539">
        <v>12225</v>
      </c>
      <c r="N43" s="539">
        <v>7735</v>
      </c>
      <c r="O43" s="539">
        <v>6093</v>
      </c>
      <c r="P43" s="539">
        <v>12225</v>
      </c>
      <c r="Q43" s="539">
        <v>7735</v>
      </c>
      <c r="R43" s="539">
        <v>9900</v>
      </c>
      <c r="S43" s="539">
        <v>12225</v>
      </c>
      <c r="T43" s="539">
        <v>7735</v>
      </c>
      <c r="U43" s="539">
        <v>10059</v>
      </c>
      <c r="V43" s="539">
        <v>12225</v>
      </c>
      <c r="W43" s="539">
        <v>7735</v>
      </c>
      <c r="X43" s="539">
        <v>10650</v>
      </c>
      <c r="Y43" s="539">
        <v>12225</v>
      </c>
      <c r="Z43" s="539">
        <v>7735</v>
      </c>
      <c r="AA43" s="539">
        <v>7967</v>
      </c>
      <c r="AB43" s="539">
        <v>12225</v>
      </c>
      <c r="AC43" s="539">
        <v>7735</v>
      </c>
      <c r="AD43" s="539">
        <v>7744</v>
      </c>
      <c r="AE43" s="539">
        <v>12225</v>
      </c>
      <c r="AF43" s="539">
        <v>7735</v>
      </c>
      <c r="AG43" s="539">
        <v>5450</v>
      </c>
      <c r="AH43" s="539">
        <v>12225</v>
      </c>
      <c r="AI43" s="539">
        <v>7735</v>
      </c>
      <c r="AJ43" s="539">
        <v>4188</v>
      </c>
      <c r="AK43" s="539">
        <v>12225</v>
      </c>
      <c r="AL43" s="539">
        <v>7735</v>
      </c>
      <c r="AM43" s="539"/>
      <c r="AN43" s="539">
        <v>12225</v>
      </c>
      <c r="AO43" s="539">
        <v>7735</v>
      </c>
      <c r="AP43" s="539"/>
      <c r="AQ43" s="539">
        <v>12225</v>
      </c>
      <c r="AR43" s="543"/>
    </row>
    <row r="44" spans="1:44" ht="21.75" customHeight="1" x14ac:dyDescent="0.2">
      <c r="A44" s="529" t="s">
        <v>826</v>
      </c>
      <c r="B44" s="530">
        <v>24</v>
      </c>
      <c r="C44" s="560" t="s">
        <v>878</v>
      </c>
      <c r="D44" s="538">
        <v>1101</v>
      </c>
      <c r="E44" s="541" t="s">
        <v>758</v>
      </c>
      <c r="F44" s="542" t="s">
        <v>798</v>
      </c>
      <c r="G44" s="541" t="s">
        <v>827</v>
      </c>
      <c r="H44" s="539">
        <v>8854</v>
      </c>
      <c r="I44" s="539"/>
      <c r="J44" s="539">
        <v>105</v>
      </c>
      <c r="K44" s="539">
        <v>8854</v>
      </c>
      <c r="L44" s="539"/>
      <c r="M44" s="539">
        <v>105</v>
      </c>
      <c r="N44" s="539">
        <v>8854</v>
      </c>
      <c r="O44" s="539">
        <v>1300</v>
      </c>
      <c r="P44" s="539">
        <v>105</v>
      </c>
      <c r="Q44" s="539">
        <v>8854</v>
      </c>
      <c r="R44" s="539">
        <v>5700</v>
      </c>
      <c r="S44" s="539">
        <v>105</v>
      </c>
      <c r="T44" s="539">
        <v>8854</v>
      </c>
      <c r="U44" s="539">
        <v>5000</v>
      </c>
      <c r="V44" s="539">
        <v>105</v>
      </c>
      <c r="W44" s="539">
        <v>8854</v>
      </c>
      <c r="X44" s="539">
        <v>6210</v>
      </c>
      <c r="Y44" s="539">
        <v>105</v>
      </c>
      <c r="Z44" s="539">
        <v>8854</v>
      </c>
      <c r="AA44" s="539">
        <v>2650</v>
      </c>
      <c r="AB44" s="539">
        <v>105</v>
      </c>
      <c r="AC44" s="539">
        <v>8854</v>
      </c>
      <c r="AD44" s="539">
        <v>2300</v>
      </c>
      <c r="AE44" s="539">
        <v>105</v>
      </c>
      <c r="AF44" s="539">
        <v>8854</v>
      </c>
      <c r="AG44" s="539"/>
      <c r="AH44" s="539">
        <v>105</v>
      </c>
      <c r="AI44" s="539">
        <v>8854</v>
      </c>
      <c r="AJ44" s="539"/>
      <c r="AK44" s="539">
        <v>105</v>
      </c>
      <c r="AL44" s="539">
        <v>8854</v>
      </c>
      <c r="AM44" s="539"/>
      <c r="AN44" s="539">
        <v>105</v>
      </c>
      <c r="AO44" s="539">
        <v>8854</v>
      </c>
      <c r="AP44" s="539"/>
      <c r="AQ44" s="539">
        <v>105</v>
      </c>
      <c r="AR44" s="543"/>
    </row>
    <row r="45" spans="1:44" ht="18" customHeight="1" x14ac:dyDescent="0.2">
      <c r="A45" s="529" t="s">
        <v>828</v>
      </c>
      <c r="B45" s="530">
        <v>25</v>
      </c>
      <c r="C45" s="560" t="s">
        <v>829</v>
      </c>
      <c r="D45" s="538">
        <v>1201</v>
      </c>
      <c r="E45" s="541" t="s">
        <v>758</v>
      </c>
      <c r="F45" s="542" t="s">
        <v>830</v>
      </c>
      <c r="G45" s="541" t="s">
        <v>831</v>
      </c>
      <c r="H45" s="539">
        <v>21823</v>
      </c>
      <c r="I45" s="539"/>
      <c r="J45" s="539">
        <v>27424</v>
      </c>
      <c r="K45" s="539">
        <v>21823</v>
      </c>
      <c r="L45" s="539">
        <v>3500</v>
      </c>
      <c r="M45" s="539">
        <v>27424</v>
      </c>
      <c r="N45" s="539">
        <v>21823</v>
      </c>
      <c r="O45" s="539">
        <v>4302</v>
      </c>
      <c r="P45" s="539">
        <v>27424</v>
      </c>
      <c r="Q45" s="539">
        <v>21823</v>
      </c>
      <c r="R45" s="539">
        <v>3525</v>
      </c>
      <c r="S45" s="539">
        <v>27424</v>
      </c>
      <c r="T45" s="539">
        <v>21823</v>
      </c>
      <c r="U45" s="539">
        <v>3750</v>
      </c>
      <c r="V45" s="539">
        <v>27424</v>
      </c>
      <c r="W45" s="539">
        <v>21823</v>
      </c>
      <c r="X45" s="539">
        <v>4590</v>
      </c>
      <c r="Y45" s="539">
        <v>27424</v>
      </c>
      <c r="Z45" s="539">
        <v>21823</v>
      </c>
      <c r="AA45" s="539">
        <v>4050</v>
      </c>
      <c r="AB45" s="539">
        <v>27424</v>
      </c>
      <c r="AC45" s="539">
        <v>21823</v>
      </c>
      <c r="AD45" s="539">
        <v>3500</v>
      </c>
      <c r="AE45" s="539">
        <v>27424</v>
      </c>
      <c r="AF45" s="539">
        <v>21823</v>
      </c>
      <c r="AG45" s="539">
        <v>3500</v>
      </c>
      <c r="AH45" s="539">
        <v>27424</v>
      </c>
      <c r="AI45" s="539">
        <v>21823</v>
      </c>
      <c r="AJ45" s="539">
        <v>2950</v>
      </c>
      <c r="AK45" s="539">
        <v>27424</v>
      </c>
      <c r="AL45" s="539">
        <v>21823</v>
      </c>
      <c r="AM45" s="539">
        <v>2500</v>
      </c>
      <c r="AN45" s="539">
        <v>27424</v>
      </c>
      <c r="AO45" s="539">
        <v>21823</v>
      </c>
      <c r="AP45" s="539">
        <v>3113</v>
      </c>
      <c r="AQ45" s="539">
        <v>27424</v>
      </c>
      <c r="AR45" s="543"/>
    </row>
    <row r="46" spans="1:44" ht="22.5" x14ac:dyDescent="0.2">
      <c r="A46" s="529" t="s">
        <v>832</v>
      </c>
      <c r="B46" s="530">
        <v>26</v>
      </c>
      <c r="C46" s="560" t="s">
        <v>879</v>
      </c>
      <c r="D46" s="538">
        <v>1204</v>
      </c>
      <c r="E46" s="541" t="s">
        <v>758</v>
      </c>
      <c r="F46" s="542" t="s">
        <v>830</v>
      </c>
      <c r="G46" s="541" t="s">
        <v>801</v>
      </c>
      <c r="H46" s="539">
        <v>781</v>
      </c>
      <c r="I46" s="539"/>
      <c r="J46" s="539">
        <v>346</v>
      </c>
      <c r="K46" s="539">
        <v>781</v>
      </c>
      <c r="L46" s="539"/>
      <c r="M46" s="539">
        <v>346</v>
      </c>
      <c r="N46" s="539">
        <v>781</v>
      </c>
      <c r="O46" s="539">
        <v>2</v>
      </c>
      <c r="P46" s="539">
        <v>346</v>
      </c>
      <c r="Q46" s="539">
        <v>781</v>
      </c>
      <c r="R46" s="539">
        <v>15</v>
      </c>
      <c r="S46" s="539">
        <v>346</v>
      </c>
      <c r="T46" s="539">
        <v>781</v>
      </c>
      <c r="U46" s="539">
        <v>293</v>
      </c>
      <c r="V46" s="539">
        <v>346</v>
      </c>
      <c r="W46" s="539">
        <v>781</v>
      </c>
      <c r="X46" s="539">
        <v>200</v>
      </c>
      <c r="Y46" s="539">
        <v>346</v>
      </c>
      <c r="Z46" s="539">
        <v>781</v>
      </c>
      <c r="AA46" s="539">
        <v>725</v>
      </c>
      <c r="AB46" s="539">
        <v>346</v>
      </c>
      <c r="AC46" s="539">
        <v>781</v>
      </c>
      <c r="AD46" s="539">
        <v>200</v>
      </c>
      <c r="AE46" s="539">
        <v>346</v>
      </c>
      <c r="AF46" s="539">
        <v>781</v>
      </c>
      <c r="AG46" s="539">
        <v>300</v>
      </c>
      <c r="AH46" s="539">
        <v>346</v>
      </c>
      <c r="AI46" s="539">
        <v>781</v>
      </c>
      <c r="AJ46" s="539"/>
      <c r="AK46" s="539">
        <v>346</v>
      </c>
      <c r="AL46" s="539">
        <v>781</v>
      </c>
      <c r="AM46" s="539"/>
      <c r="AN46" s="539">
        <v>346</v>
      </c>
      <c r="AO46" s="539">
        <v>781</v>
      </c>
      <c r="AP46" s="539"/>
      <c r="AQ46" s="539">
        <v>346</v>
      </c>
      <c r="AR46" s="543"/>
    </row>
    <row r="47" spans="1:44" ht="24" customHeight="1" x14ac:dyDescent="0.2">
      <c r="A47" s="529" t="s">
        <v>833</v>
      </c>
      <c r="B47" s="530">
        <v>27</v>
      </c>
      <c r="C47" s="562"/>
      <c r="D47" s="538">
        <v>1106</v>
      </c>
      <c r="E47" s="541" t="s">
        <v>758</v>
      </c>
      <c r="F47" s="542" t="s">
        <v>798</v>
      </c>
      <c r="G47" s="541" t="s">
        <v>801</v>
      </c>
      <c r="H47" s="539">
        <v>0</v>
      </c>
      <c r="I47" s="539"/>
      <c r="J47" s="539">
        <v>0</v>
      </c>
      <c r="K47" s="539">
        <v>0</v>
      </c>
      <c r="L47" s="539"/>
      <c r="M47" s="539">
        <v>0</v>
      </c>
      <c r="N47" s="539">
        <v>0</v>
      </c>
      <c r="O47" s="539"/>
      <c r="P47" s="539">
        <v>0</v>
      </c>
      <c r="Q47" s="539">
        <v>0</v>
      </c>
      <c r="R47" s="539"/>
      <c r="S47" s="539">
        <v>0</v>
      </c>
      <c r="T47" s="539">
        <v>0</v>
      </c>
      <c r="U47" s="539"/>
      <c r="V47" s="539">
        <v>0</v>
      </c>
      <c r="W47" s="539">
        <v>0</v>
      </c>
      <c r="X47" s="539"/>
      <c r="Y47" s="539">
        <v>0</v>
      </c>
      <c r="Z47" s="539">
        <v>0</v>
      </c>
      <c r="AA47" s="539"/>
      <c r="AB47" s="539">
        <v>0</v>
      </c>
      <c r="AC47" s="539">
        <v>0</v>
      </c>
      <c r="AD47" s="539"/>
      <c r="AE47" s="539">
        <v>0</v>
      </c>
      <c r="AF47" s="539">
        <v>0</v>
      </c>
      <c r="AG47" s="539"/>
      <c r="AH47" s="539">
        <v>0</v>
      </c>
      <c r="AI47" s="539">
        <v>0</v>
      </c>
      <c r="AJ47" s="539"/>
      <c r="AK47" s="539">
        <v>0</v>
      </c>
      <c r="AL47" s="539">
        <v>0</v>
      </c>
      <c r="AM47" s="539"/>
      <c r="AN47" s="539">
        <v>0</v>
      </c>
      <c r="AO47" s="539">
        <v>0</v>
      </c>
      <c r="AP47" s="539"/>
      <c r="AQ47" s="539">
        <v>0</v>
      </c>
      <c r="AR47" s="539">
        <v>0</v>
      </c>
    </row>
    <row r="48" spans="1:44" ht="15" customHeight="1" x14ac:dyDescent="0.2">
      <c r="D48" s="538"/>
      <c r="E48" s="541"/>
      <c r="F48" s="542"/>
      <c r="G48" s="541"/>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43"/>
    </row>
    <row r="49" spans="1:58 16384:16384" ht="24" customHeight="1" x14ac:dyDescent="0.2">
      <c r="D49" s="538"/>
      <c r="E49" s="934" t="s">
        <v>834</v>
      </c>
      <c r="F49" s="934"/>
      <c r="G49" s="93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43"/>
    </row>
    <row r="50" spans="1:58 16384:16384" ht="26.25" customHeight="1" x14ac:dyDescent="0.2">
      <c r="A50" s="529" t="s">
        <v>835</v>
      </c>
      <c r="B50" s="530">
        <v>28</v>
      </c>
      <c r="C50" s="560" t="s">
        <v>836</v>
      </c>
      <c r="D50" s="538">
        <v>205</v>
      </c>
      <c r="E50" s="541" t="s">
        <v>758</v>
      </c>
      <c r="F50" s="542" t="s">
        <v>759</v>
      </c>
      <c r="G50" s="541" t="s">
        <v>763</v>
      </c>
      <c r="H50" s="539">
        <v>19</v>
      </c>
      <c r="I50" s="539"/>
      <c r="J50" s="539">
        <v>19</v>
      </c>
      <c r="K50" s="539">
        <v>19</v>
      </c>
      <c r="L50" s="539">
        <v>795</v>
      </c>
      <c r="M50" s="539">
        <v>19</v>
      </c>
      <c r="N50" s="539">
        <v>19</v>
      </c>
      <c r="O50" s="539">
        <v>2502</v>
      </c>
      <c r="P50" s="539">
        <v>19</v>
      </c>
      <c r="Q50" s="539">
        <v>19</v>
      </c>
      <c r="R50" s="539">
        <v>3000</v>
      </c>
      <c r="S50" s="539">
        <v>19</v>
      </c>
      <c r="T50" s="539">
        <v>19</v>
      </c>
      <c r="U50" s="539">
        <v>3450</v>
      </c>
      <c r="V50" s="539">
        <v>19</v>
      </c>
      <c r="W50" s="539">
        <v>19</v>
      </c>
      <c r="X50" s="539">
        <v>1800</v>
      </c>
      <c r="Y50" s="539">
        <v>19</v>
      </c>
      <c r="Z50" s="539">
        <v>19</v>
      </c>
      <c r="AA50" s="539">
        <v>850</v>
      </c>
      <c r="AB50" s="539">
        <v>19</v>
      </c>
      <c r="AC50" s="539">
        <v>19</v>
      </c>
      <c r="AD50" s="539">
        <v>350</v>
      </c>
      <c r="AE50" s="539">
        <v>19</v>
      </c>
      <c r="AF50" s="539">
        <v>19</v>
      </c>
      <c r="AG50" s="539"/>
      <c r="AH50" s="539">
        <v>19</v>
      </c>
      <c r="AI50" s="539">
        <v>19</v>
      </c>
      <c r="AJ50" s="539"/>
      <c r="AK50" s="539">
        <v>19</v>
      </c>
      <c r="AL50" s="539">
        <v>19</v>
      </c>
      <c r="AM50" s="539"/>
      <c r="AN50" s="539">
        <v>19</v>
      </c>
      <c r="AO50" s="539">
        <v>19</v>
      </c>
      <c r="AP50" s="539"/>
      <c r="AQ50" s="539">
        <v>19</v>
      </c>
      <c r="AR50" s="539"/>
      <c r="AS50" s="539"/>
      <c r="AT50" s="539"/>
      <c r="AU50" s="539">
        <v>0</v>
      </c>
      <c r="AV50" s="539">
        <v>0</v>
      </c>
      <c r="AW50" s="539">
        <v>0</v>
      </c>
      <c r="AX50" s="539">
        <v>0</v>
      </c>
      <c r="AY50" s="539">
        <v>0</v>
      </c>
      <c r="AZ50" s="539">
        <v>0</v>
      </c>
      <c r="BA50" s="539">
        <v>0</v>
      </c>
      <c r="BB50" s="539">
        <v>0</v>
      </c>
      <c r="BC50" s="539">
        <v>0</v>
      </c>
      <c r="BD50" s="539">
        <v>0</v>
      </c>
      <c r="BE50" s="539">
        <v>0</v>
      </c>
      <c r="BF50" s="539">
        <v>0</v>
      </c>
    </row>
    <row r="51" spans="1:58 16384:16384" ht="22.5" customHeight="1" x14ac:dyDescent="0.2">
      <c r="A51" s="529" t="s">
        <v>837</v>
      </c>
      <c r="B51" s="530">
        <v>29</v>
      </c>
      <c r="C51" s="560" t="s">
        <v>838</v>
      </c>
      <c r="D51" s="538">
        <v>1301</v>
      </c>
      <c r="E51" s="541" t="s">
        <v>758</v>
      </c>
      <c r="F51" s="542" t="s">
        <v>839</v>
      </c>
      <c r="G51" s="541" t="s">
        <v>840</v>
      </c>
      <c r="H51" s="539">
        <v>11242</v>
      </c>
      <c r="I51" s="539"/>
      <c r="J51" s="539">
        <v>91239</v>
      </c>
      <c r="K51" s="539">
        <v>11242</v>
      </c>
      <c r="L51" s="539"/>
      <c r="M51" s="539">
        <v>91239</v>
      </c>
      <c r="N51" s="539">
        <v>11242</v>
      </c>
      <c r="O51" s="539">
        <v>4000</v>
      </c>
      <c r="P51" s="539">
        <v>91239</v>
      </c>
      <c r="Q51" s="539">
        <v>11242</v>
      </c>
      <c r="R51" s="539">
        <v>5863</v>
      </c>
      <c r="S51" s="539">
        <v>91239</v>
      </c>
      <c r="T51" s="539">
        <v>11242</v>
      </c>
      <c r="U51" s="539">
        <v>5750</v>
      </c>
      <c r="V51" s="539">
        <v>91239</v>
      </c>
      <c r="W51" s="539">
        <v>11242</v>
      </c>
      <c r="X51" s="539">
        <v>4422</v>
      </c>
      <c r="Y51" s="539">
        <v>91239</v>
      </c>
      <c r="Z51" s="539">
        <v>11242</v>
      </c>
      <c r="AA51" s="539">
        <v>800</v>
      </c>
      <c r="AB51" s="539">
        <v>91239</v>
      </c>
      <c r="AC51" s="539">
        <v>11242</v>
      </c>
      <c r="AD51" s="539">
        <v>1043</v>
      </c>
      <c r="AE51" s="539">
        <v>91239</v>
      </c>
      <c r="AF51" s="539">
        <v>11242</v>
      </c>
      <c r="AG51" s="539">
        <v>1050</v>
      </c>
      <c r="AH51" s="539">
        <v>91239</v>
      </c>
      <c r="AI51" s="539">
        <v>11242</v>
      </c>
      <c r="AJ51" s="539">
        <v>250</v>
      </c>
      <c r="AK51" s="539">
        <v>91239</v>
      </c>
      <c r="AL51" s="539">
        <v>11242</v>
      </c>
      <c r="AM51" s="539"/>
      <c r="AN51" s="539">
        <v>91239</v>
      </c>
      <c r="AO51" s="539">
        <v>11242</v>
      </c>
      <c r="AP51" s="539"/>
      <c r="AQ51" s="539">
        <v>91239</v>
      </c>
      <c r="AR51" s="539"/>
      <c r="AS51" s="539"/>
      <c r="AT51" s="539"/>
      <c r="AU51" s="539">
        <v>0</v>
      </c>
      <c r="AV51" s="539">
        <v>0</v>
      </c>
      <c r="AW51" s="539">
        <v>0</v>
      </c>
      <c r="AX51" s="539">
        <v>0</v>
      </c>
      <c r="AY51" s="539">
        <v>0</v>
      </c>
      <c r="AZ51" s="539">
        <v>0</v>
      </c>
      <c r="BA51" s="539">
        <v>0</v>
      </c>
      <c r="BB51" s="539">
        <v>0</v>
      </c>
      <c r="BC51" s="539">
        <v>0</v>
      </c>
      <c r="BD51" s="539">
        <v>0</v>
      </c>
      <c r="BE51" s="539">
        <v>0</v>
      </c>
      <c r="BF51" s="539">
        <v>0</v>
      </c>
    </row>
    <row r="52" spans="1:58 16384:16384" ht="23.25" customHeight="1" x14ac:dyDescent="0.2">
      <c r="A52" s="529" t="s">
        <v>841</v>
      </c>
      <c r="B52" s="530">
        <v>30</v>
      </c>
      <c r="C52" s="560">
        <v>54</v>
      </c>
      <c r="D52" s="538">
        <v>1302</v>
      </c>
      <c r="E52" s="541" t="s">
        <v>758</v>
      </c>
      <c r="F52" s="542" t="s">
        <v>839</v>
      </c>
      <c r="G52" s="541" t="s">
        <v>842</v>
      </c>
      <c r="H52" s="539">
        <v>66279</v>
      </c>
      <c r="I52" s="539"/>
      <c r="J52" s="539">
        <v>0</v>
      </c>
      <c r="K52" s="539">
        <v>66279</v>
      </c>
      <c r="L52" s="539"/>
      <c r="M52" s="539">
        <v>0</v>
      </c>
      <c r="N52" s="539">
        <v>66279</v>
      </c>
      <c r="O52" s="539"/>
      <c r="P52" s="539">
        <v>0</v>
      </c>
      <c r="Q52" s="539">
        <v>66279</v>
      </c>
      <c r="R52" s="539"/>
      <c r="S52" s="539">
        <v>0</v>
      </c>
      <c r="T52" s="539">
        <v>66279</v>
      </c>
      <c r="U52" s="539"/>
      <c r="V52" s="539">
        <v>0</v>
      </c>
      <c r="W52" s="539">
        <v>66279</v>
      </c>
      <c r="X52" s="539"/>
      <c r="Y52" s="539">
        <v>0</v>
      </c>
      <c r="Z52" s="539">
        <v>66279</v>
      </c>
      <c r="AA52" s="539"/>
      <c r="AB52" s="539">
        <v>0</v>
      </c>
      <c r="AC52" s="539">
        <v>66279</v>
      </c>
      <c r="AD52" s="539"/>
      <c r="AE52" s="539">
        <v>0</v>
      </c>
      <c r="AF52" s="539">
        <v>66279</v>
      </c>
      <c r="AG52" s="539"/>
      <c r="AH52" s="539">
        <v>0</v>
      </c>
      <c r="AI52" s="539">
        <v>66279</v>
      </c>
      <c r="AJ52" s="539"/>
      <c r="AK52" s="539">
        <v>0</v>
      </c>
      <c r="AL52" s="539">
        <v>66279</v>
      </c>
      <c r="AM52" s="539"/>
      <c r="AN52" s="539">
        <v>0</v>
      </c>
      <c r="AO52" s="539">
        <v>66279</v>
      </c>
      <c r="AP52" s="539"/>
      <c r="AQ52" s="539">
        <v>0</v>
      </c>
      <c r="AR52" s="539"/>
      <c r="AS52" s="539"/>
      <c r="AT52" s="539"/>
      <c r="AU52" s="539">
        <v>0</v>
      </c>
      <c r="AV52" s="539">
        <v>0</v>
      </c>
      <c r="AW52" s="539">
        <v>0</v>
      </c>
      <c r="AX52" s="539">
        <v>0</v>
      </c>
      <c r="AY52" s="539">
        <v>0</v>
      </c>
      <c r="AZ52" s="539">
        <v>0</v>
      </c>
      <c r="BA52" s="539">
        <v>0</v>
      </c>
      <c r="BB52" s="539">
        <v>0</v>
      </c>
      <c r="BC52" s="539">
        <v>0</v>
      </c>
      <c r="BD52" s="539">
        <v>0</v>
      </c>
      <c r="BE52" s="539">
        <v>0</v>
      </c>
      <c r="BF52" s="539">
        <v>0</v>
      </c>
    </row>
    <row r="53" spans="1:58 16384:16384" ht="30.75" customHeight="1" x14ac:dyDescent="0.2">
      <c r="A53" s="529" t="s">
        <v>843</v>
      </c>
      <c r="B53" s="530">
        <v>31</v>
      </c>
      <c r="C53" s="560">
        <v>41</v>
      </c>
      <c r="D53" s="538">
        <v>1303</v>
      </c>
      <c r="E53" s="541" t="s">
        <v>758</v>
      </c>
      <c r="F53" s="542" t="s">
        <v>784</v>
      </c>
      <c r="G53" s="541" t="s">
        <v>326</v>
      </c>
      <c r="H53" s="539">
        <v>1444</v>
      </c>
      <c r="I53" s="539"/>
      <c r="J53" s="539">
        <v>0</v>
      </c>
      <c r="K53" s="539">
        <v>1444</v>
      </c>
      <c r="L53" s="539"/>
      <c r="M53" s="539">
        <v>0</v>
      </c>
      <c r="N53" s="539">
        <v>1444</v>
      </c>
      <c r="O53" s="539"/>
      <c r="P53" s="539">
        <v>0</v>
      </c>
      <c r="Q53" s="539">
        <v>1444</v>
      </c>
      <c r="R53" s="539">
        <v>500</v>
      </c>
      <c r="S53" s="539">
        <v>0</v>
      </c>
      <c r="T53" s="539">
        <v>1444</v>
      </c>
      <c r="U53" s="539">
        <v>750</v>
      </c>
      <c r="V53" s="539">
        <v>0</v>
      </c>
      <c r="W53" s="539">
        <v>1444</v>
      </c>
      <c r="X53" s="539">
        <v>800</v>
      </c>
      <c r="Y53" s="539">
        <v>0</v>
      </c>
      <c r="Z53" s="539">
        <v>1444</v>
      </c>
      <c r="AA53" s="539">
        <v>701</v>
      </c>
      <c r="AB53" s="539">
        <v>0</v>
      </c>
      <c r="AC53" s="539">
        <v>1444</v>
      </c>
      <c r="AD53" s="539">
        <v>500</v>
      </c>
      <c r="AE53" s="539">
        <v>0</v>
      </c>
      <c r="AF53" s="539">
        <v>1444</v>
      </c>
      <c r="AG53" s="539">
        <v>500</v>
      </c>
      <c r="AH53" s="539">
        <v>0</v>
      </c>
      <c r="AI53" s="539">
        <v>1444</v>
      </c>
      <c r="AJ53" s="539"/>
      <c r="AK53" s="539">
        <v>0</v>
      </c>
      <c r="AL53" s="539">
        <v>1444</v>
      </c>
      <c r="AM53" s="539"/>
      <c r="AN53" s="539">
        <v>0</v>
      </c>
      <c r="AO53" s="539">
        <v>1444</v>
      </c>
      <c r="AP53" s="539"/>
      <c r="AQ53" s="539">
        <v>0</v>
      </c>
      <c r="AR53" s="539"/>
      <c r="AS53" s="539"/>
      <c r="AT53" s="539"/>
      <c r="AU53" s="539">
        <v>0</v>
      </c>
      <c r="AV53" s="539">
        <v>0</v>
      </c>
      <c r="AW53" s="539">
        <v>0</v>
      </c>
      <c r="AX53" s="539">
        <v>0</v>
      </c>
      <c r="AY53" s="539">
        <v>0</v>
      </c>
      <c r="AZ53" s="539">
        <v>0</v>
      </c>
      <c r="BA53" s="539">
        <v>0</v>
      </c>
      <c r="BB53" s="539">
        <v>0</v>
      </c>
      <c r="BC53" s="539">
        <v>0</v>
      </c>
      <c r="BD53" s="539">
        <v>0</v>
      </c>
      <c r="BE53" s="539">
        <v>0</v>
      </c>
      <c r="BF53" s="539">
        <v>0</v>
      </c>
    </row>
    <row r="54" spans="1:58 16384:16384" ht="15" customHeight="1" x14ac:dyDescent="0.2">
      <c r="D54" s="538"/>
      <c r="E54" s="541"/>
      <c r="F54" s="542"/>
      <c r="G54" s="541"/>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43"/>
    </row>
    <row r="55" spans="1:58 16384:16384" ht="28.5" customHeight="1" x14ac:dyDescent="0.2">
      <c r="D55" s="538"/>
      <c r="E55" s="934" t="s">
        <v>844</v>
      </c>
      <c r="F55" s="934"/>
      <c r="G55" s="934"/>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43"/>
    </row>
    <row r="56" spans="1:58 16384:16384" ht="30" customHeight="1" x14ac:dyDescent="0.2">
      <c r="A56" s="529" t="s">
        <v>845</v>
      </c>
      <c r="B56" s="530">
        <v>32</v>
      </c>
      <c r="C56" s="560">
        <v>13</v>
      </c>
      <c r="D56" s="538">
        <v>301</v>
      </c>
      <c r="E56" s="541" t="s">
        <v>758</v>
      </c>
      <c r="F56" s="542" t="s">
        <v>846</v>
      </c>
      <c r="G56" s="541" t="s">
        <v>846</v>
      </c>
      <c r="H56" s="539">
        <v>2466</v>
      </c>
      <c r="I56" s="539"/>
      <c r="J56" s="539">
        <v>106</v>
      </c>
      <c r="K56" s="539">
        <v>2466</v>
      </c>
      <c r="L56" s="539"/>
      <c r="M56" s="539">
        <v>106</v>
      </c>
      <c r="N56" s="539">
        <v>2466</v>
      </c>
      <c r="O56" s="539">
        <v>32</v>
      </c>
      <c r="P56" s="539">
        <v>106</v>
      </c>
      <c r="Q56" s="539">
        <v>2466</v>
      </c>
      <c r="R56" s="539"/>
      <c r="S56" s="539">
        <v>106</v>
      </c>
      <c r="T56" s="539">
        <v>2466</v>
      </c>
      <c r="U56" s="539"/>
      <c r="V56" s="539">
        <v>106</v>
      </c>
      <c r="W56" s="539">
        <v>2466</v>
      </c>
      <c r="X56" s="539"/>
      <c r="Y56" s="539">
        <v>106</v>
      </c>
      <c r="Z56" s="539">
        <v>2466</v>
      </c>
      <c r="AA56" s="539">
        <v>40</v>
      </c>
      <c r="AB56" s="539">
        <v>106</v>
      </c>
      <c r="AC56" s="539">
        <v>2466</v>
      </c>
      <c r="AD56" s="539"/>
      <c r="AE56" s="539">
        <v>106</v>
      </c>
      <c r="AF56" s="539">
        <v>2466</v>
      </c>
      <c r="AG56" s="539"/>
      <c r="AH56" s="539">
        <v>106</v>
      </c>
      <c r="AI56" s="539">
        <v>2466</v>
      </c>
      <c r="AJ56" s="539"/>
      <c r="AK56" s="539">
        <v>106</v>
      </c>
      <c r="AL56" s="539">
        <v>2466</v>
      </c>
      <c r="AM56" s="539"/>
      <c r="AN56" s="539">
        <v>106</v>
      </c>
      <c r="AO56" s="539">
        <v>2466</v>
      </c>
      <c r="AP56" s="539"/>
      <c r="AQ56" s="539">
        <v>106</v>
      </c>
      <c r="AR56" s="543"/>
    </row>
    <row r="57" spans="1:58 16384:16384" ht="27" customHeight="1" x14ac:dyDescent="0.2">
      <c r="A57" s="529" t="s">
        <v>847</v>
      </c>
      <c r="B57" s="530">
        <v>1</v>
      </c>
      <c r="C57" s="561" t="s">
        <v>848</v>
      </c>
      <c r="D57" s="540">
        <v>204</v>
      </c>
      <c r="E57" s="541" t="s">
        <v>758</v>
      </c>
      <c r="F57" s="542" t="s">
        <v>759</v>
      </c>
      <c r="G57" s="541" t="s">
        <v>760</v>
      </c>
      <c r="H57" s="539">
        <v>222</v>
      </c>
      <c r="I57" s="539"/>
      <c r="J57" s="539">
        <v>1</v>
      </c>
      <c r="K57" s="539">
        <v>222</v>
      </c>
      <c r="L57" s="539"/>
      <c r="M57" s="539">
        <v>1</v>
      </c>
      <c r="N57" s="539">
        <v>222</v>
      </c>
      <c r="O57" s="539">
        <v>10</v>
      </c>
      <c r="P57" s="539">
        <v>1</v>
      </c>
      <c r="Q57" s="539">
        <v>222</v>
      </c>
      <c r="R57" s="539">
        <v>75</v>
      </c>
      <c r="S57" s="539">
        <v>1</v>
      </c>
      <c r="T57" s="539">
        <v>222</v>
      </c>
      <c r="U57" s="539">
        <v>98</v>
      </c>
      <c r="V57" s="539">
        <v>1</v>
      </c>
      <c r="W57" s="539">
        <v>222</v>
      </c>
      <c r="X57" s="539">
        <v>52</v>
      </c>
      <c r="Y57" s="539">
        <v>1</v>
      </c>
      <c r="Z57" s="539">
        <v>222</v>
      </c>
      <c r="AA57" s="539"/>
      <c r="AB57" s="539">
        <v>1</v>
      </c>
      <c r="AC57" s="539">
        <v>222</v>
      </c>
      <c r="AD57" s="539"/>
      <c r="AE57" s="539">
        <v>1</v>
      </c>
      <c r="AF57" s="539">
        <v>222</v>
      </c>
      <c r="AG57" s="539"/>
      <c r="AH57" s="539">
        <v>1</v>
      </c>
      <c r="AI57" s="539">
        <v>222</v>
      </c>
      <c r="AJ57" s="539"/>
      <c r="AK57" s="539">
        <v>1</v>
      </c>
      <c r="AL57" s="539">
        <v>222</v>
      </c>
      <c r="AM57" s="539"/>
      <c r="AN57" s="539">
        <v>1</v>
      </c>
      <c r="AO57" s="539">
        <v>222</v>
      </c>
      <c r="AP57" s="539"/>
      <c r="AQ57" s="539">
        <v>1</v>
      </c>
      <c r="AR57" s="543"/>
      <c r="XFD57" s="539"/>
    </row>
    <row r="58" spans="1:58 16384:16384" ht="22.5" customHeight="1" x14ac:dyDescent="0.2">
      <c r="A58" s="529" t="s">
        <v>849</v>
      </c>
      <c r="B58" s="530">
        <v>19</v>
      </c>
      <c r="C58" s="560">
        <v>28</v>
      </c>
      <c r="D58" s="538">
        <v>601</v>
      </c>
      <c r="E58" s="541" t="s">
        <v>758</v>
      </c>
      <c r="F58" s="542" t="s">
        <v>850</v>
      </c>
      <c r="G58" s="541" t="s">
        <v>850</v>
      </c>
      <c r="H58" s="539">
        <v>361</v>
      </c>
      <c r="I58" s="539"/>
      <c r="J58" s="539">
        <v>828</v>
      </c>
      <c r="K58" s="539">
        <v>361</v>
      </c>
      <c r="L58" s="539"/>
      <c r="M58" s="539">
        <v>828</v>
      </c>
      <c r="N58" s="539">
        <v>361</v>
      </c>
      <c r="O58" s="539"/>
      <c r="P58" s="539">
        <v>828</v>
      </c>
      <c r="Q58" s="539">
        <v>361</v>
      </c>
      <c r="R58" s="539">
        <v>1500</v>
      </c>
      <c r="S58" s="539">
        <v>828</v>
      </c>
      <c r="T58" s="539">
        <v>361</v>
      </c>
      <c r="U58" s="539">
        <v>1500</v>
      </c>
      <c r="V58" s="539">
        <v>828</v>
      </c>
      <c r="W58" s="539">
        <v>361</v>
      </c>
      <c r="X58" s="539">
        <v>1500</v>
      </c>
      <c r="Y58" s="539">
        <v>828</v>
      </c>
      <c r="Z58" s="539">
        <v>361</v>
      </c>
      <c r="AA58" s="539">
        <v>1500</v>
      </c>
      <c r="AB58" s="539">
        <v>828</v>
      </c>
      <c r="AC58" s="539">
        <v>361</v>
      </c>
      <c r="AD58" s="539">
        <v>1500</v>
      </c>
      <c r="AE58" s="539">
        <v>828</v>
      </c>
      <c r="AF58" s="539">
        <v>361</v>
      </c>
      <c r="AG58" s="539">
        <v>0</v>
      </c>
      <c r="AH58" s="539">
        <v>828</v>
      </c>
      <c r="AI58" s="539">
        <v>361</v>
      </c>
      <c r="AJ58" s="539">
        <v>1425</v>
      </c>
      <c r="AK58" s="539">
        <v>828</v>
      </c>
      <c r="AL58" s="539">
        <v>361</v>
      </c>
      <c r="AM58" s="539"/>
      <c r="AN58" s="539">
        <v>828</v>
      </c>
      <c r="AO58" s="539">
        <v>361</v>
      </c>
      <c r="AP58" s="539"/>
      <c r="AQ58" s="539">
        <v>828</v>
      </c>
      <c r="AR58" s="543"/>
    </row>
    <row r="59" spans="1:58 16384:16384" ht="15" customHeight="1" x14ac:dyDescent="0.2">
      <c r="D59" s="538"/>
      <c r="E59" s="541"/>
      <c r="F59" s="542"/>
      <c r="G59" s="541"/>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43"/>
    </row>
    <row r="60" spans="1:58 16384:16384" ht="25.5" customHeight="1" x14ac:dyDescent="0.2">
      <c r="D60" s="538"/>
      <c r="E60" s="934" t="s">
        <v>851</v>
      </c>
      <c r="F60" s="934"/>
      <c r="G60" s="93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43"/>
    </row>
    <row r="61" spans="1:58 16384:16384" ht="29.25" customHeight="1" x14ac:dyDescent="0.2">
      <c r="A61" s="529" t="s">
        <v>852</v>
      </c>
      <c r="B61" s="530">
        <v>35</v>
      </c>
      <c r="C61" s="560" t="s">
        <v>853</v>
      </c>
      <c r="D61" s="538">
        <v>101</v>
      </c>
      <c r="E61" s="541" t="s">
        <v>758</v>
      </c>
      <c r="F61" s="542" t="s">
        <v>854</v>
      </c>
      <c r="G61" s="541" t="s">
        <v>854</v>
      </c>
      <c r="H61" s="539">
        <v>1113</v>
      </c>
      <c r="I61" s="539"/>
      <c r="J61" s="539">
        <v>1</v>
      </c>
      <c r="K61" s="539">
        <v>1113</v>
      </c>
      <c r="L61" s="539"/>
      <c r="M61" s="539">
        <v>1</v>
      </c>
      <c r="N61" s="539">
        <v>1113</v>
      </c>
      <c r="O61" s="539"/>
      <c r="P61" s="539">
        <v>1</v>
      </c>
      <c r="Q61" s="539">
        <v>1113</v>
      </c>
      <c r="R61" s="539"/>
      <c r="S61" s="539">
        <v>1</v>
      </c>
      <c r="T61" s="539">
        <v>1113</v>
      </c>
      <c r="U61" s="539"/>
      <c r="V61" s="539">
        <v>1</v>
      </c>
      <c r="W61" s="539">
        <v>1113</v>
      </c>
      <c r="X61" s="539"/>
      <c r="Y61" s="539">
        <v>1</v>
      </c>
      <c r="Z61" s="539">
        <v>1113</v>
      </c>
      <c r="AA61" s="539"/>
      <c r="AB61" s="539">
        <v>1</v>
      </c>
      <c r="AC61" s="539">
        <v>1113</v>
      </c>
      <c r="AD61" s="539"/>
      <c r="AE61" s="539">
        <v>1</v>
      </c>
      <c r="AF61" s="539">
        <v>1113</v>
      </c>
      <c r="AG61" s="539"/>
      <c r="AH61" s="539">
        <v>1</v>
      </c>
      <c r="AI61" s="539">
        <v>1113</v>
      </c>
      <c r="AJ61" s="539"/>
      <c r="AK61" s="539">
        <v>1</v>
      </c>
      <c r="AL61" s="539">
        <v>1113</v>
      </c>
      <c r="AM61" s="539"/>
      <c r="AN61" s="539">
        <v>1</v>
      </c>
      <c r="AO61" s="539">
        <v>1113</v>
      </c>
      <c r="AP61" s="539"/>
      <c r="AQ61" s="539">
        <v>1</v>
      </c>
      <c r="AR61" s="543"/>
    </row>
    <row r="62" spans="1:58 16384:16384" ht="30.75" customHeight="1" x14ac:dyDescent="0.2">
      <c r="A62" s="529" t="s">
        <v>855</v>
      </c>
      <c r="B62" s="530">
        <v>17</v>
      </c>
      <c r="C62" s="560">
        <v>11</v>
      </c>
      <c r="D62" s="538">
        <v>204</v>
      </c>
      <c r="E62" s="541" t="s">
        <v>758</v>
      </c>
      <c r="F62" s="542" t="s">
        <v>759</v>
      </c>
      <c r="G62" s="541" t="s">
        <v>763</v>
      </c>
      <c r="H62" s="539">
        <v>830</v>
      </c>
      <c r="I62" s="539"/>
      <c r="J62" s="539">
        <v>98</v>
      </c>
      <c r="K62" s="539">
        <v>830</v>
      </c>
      <c r="L62" s="539"/>
      <c r="M62" s="539">
        <v>98</v>
      </c>
      <c r="N62" s="539">
        <v>830</v>
      </c>
      <c r="O62" s="539"/>
      <c r="P62" s="539">
        <v>98</v>
      </c>
      <c r="Q62" s="539">
        <v>830</v>
      </c>
      <c r="R62" s="539"/>
      <c r="S62" s="539">
        <v>98</v>
      </c>
      <c r="T62" s="539">
        <v>830</v>
      </c>
      <c r="U62" s="539"/>
      <c r="V62" s="539">
        <v>98</v>
      </c>
      <c r="W62" s="539">
        <v>830</v>
      </c>
      <c r="X62" s="539">
        <v>55</v>
      </c>
      <c r="Y62" s="539">
        <v>98</v>
      </c>
      <c r="Z62" s="539">
        <v>830</v>
      </c>
      <c r="AA62" s="539"/>
      <c r="AB62" s="539">
        <v>98</v>
      </c>
      <c r="AC62" s="539">
        <v>830</v>
      </c>
      <c r="AD62" s="539"/>
      <c r="AE62" s="539">
        <v>98</v>
      </c>
      <c r="AF62" s="539">
        <v>830</v>
      </c>
      <c r="AG62" s="539"/>
      <c r="AH62" s="539">
        <v>98</v>
      </c>
      <c r="AI62" s="539">
        <v>830</v>
      </c>
      <c r="AJ62" s="539"/>
      <c r="AK62" s="539">
        <v>98</v>
      </c>
      <c r="AL62" s="539">
        <v>830</v>
      </c>
      <c r="AM62" s="539"/>
      <c r="AN62" s="539">
        <v>98</v>
      </c>
      <c r="AO62" s="539">
        <v>830</v>
      </c>
      <c r="AP62" s="539"/>
      <c r="AQ62" s="539">
        <v>98</v>
      </c>
      <c r="AR62" s="543"/>
    </row>
    <row r="63" spans="1:58 16384:16384" ht="15" customHeight="1" thickBot="1" x14ac:dyDescent="0.25">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43"/>
    </row>
    <row r="64" spans="1:58 16384:16384" s="545" customFormat="1" ht="21.75" customHeight="1" thickBot="1" x14ac:dyDescent="0.3">
      <c r="B64" s="535"/>
      <c r="C64" s="565"/>
      <c r="D64" s="546"/>
      <c r="F64" s="532"/>
      <c r="H64" s="547">
        <f t="shared" ref="H64:AP64" si="0">SUM(H8:H63)</f>
        <v>151024</v>
      </c>
      <c r="I64" s="547">
        <f t="shared" si="0"/>
        <v>2562</v>
      </c>
      <c r="J64" s="547">
        <f t="shared" si="0"/>
        <v>161634</v>
      </c>
      <c r="K64" s="547">
        <f t="shared" ref="K64" si="1">SUM(K8:K63)</f>
        <v>151024</v>
      </c>
      <c r="L64" s="547">
        <f t="shared" si="0"/>
        <v>11088</v>
      </c>
      <c r="M64" s="547">
        <f t="shared" ref="M64" si="2">SUM(M8:M63)</f>
        <v>161634</v>
      </c>
      <c r="N64" s="547">
        <f t="shared" ref="N64" si="3">SUM(N8:N63)</f>
        <v>151024</v>
      </c>
      <c r="O64" s="547">
        <f t="shared" si="0"/>
        <v>19865</v>
      </c>
      <c r="P64" s="547">
        <f t="shared" ref="P64" si="4">SUM(P8:P63)</f>
        <v>161634</v>
      </c>
      <c r="Q64" s="547">
        <f t="shared" ref="Q64" si="5">SUM(Q8:Q63)</f>
        <v>151024</v>
      </c>
      <c r="R64" s="547">
        <f t="shared" si="0"/>
        <v>32454</v>
      </c>
      <c r="S64" s="547">
        <f t="shared" ref="S64" si="6">SUM(S8:S63)</f>
        <v>161634</v>
      </c>
      <c r="T64" s="547">
        <f t="shared" ref="T64" si="7">SUM(T8:T63)</f>
        <v>151024</v>
      </c>
      <c r="U64" s="547">
        <f t="shared" si="0"/>
        <v>33810</v>
      </c>
      <c r="V64" s="547">
        <f t="shared" ref="V64" si="8">SUM(V8:V63)</f>
        <v>161634</v>
      </c>
      <c r="W64" s="547">
        <f t="shared" ref="W64" si="9">SUM(W8:W63)</f>
        <v>151024</v>
      </c>
      <c r="X64" s="547">
        <f t="shared" si="0"/>
        <v>35024</v>
      </c>
      <c r="Y64" s="547">
        <f t="shared" ref="Y64" si="10">SUM(Y8:Y63)</f>
        <v>161634</v>
      </c>
      <c r="Z64" s="547">
        <f t="shared" ref="Z64" si="11">SUM(Z8:Z63)</f>
        <v>151024</v>
      </c>
      <c r="AA64" s="547">
        <f t="shared" si="0"/>
        <v>23464</v>
      </c>
      <c r="AB64" s="547">
        <f t="shared" ref="AB64" si="12">SUM(AB8:AB63)</f>
        <v>161634</v>
      </c>
      <c r="AC64" s="547">
        <f t="shared" ref="AC64" si="13">SUM(AC8:AC63)</f>
        <v>151024</v>
      </c>
      <c r="AD64" s="547">
        <f t="shared" si="0"/>
        <v>18907</v>
      </c>
      <c r="AE64" s="547">
        <f t="shared" ref="AE64" si="14">SUM(AE8:AE63)</f>
        <v>161634</v>
      </c>
      <c r="AF64" s="547">
        <f t="shared" ref="AF64" si="15">SUM(AF8:AF63)</f>
        <v>151024</v>
      </c>
      <c r="AG64" s="547">
        <f t="shared" si="0"/>
        <v>11605</v>
      </c>
      <c r="AH64" s="547">
        <f t="shared" ref="AH64" si="16">SUM(AH8:AH63)</f>
        <v>161634</v>
      </c>
      <c r="AI64" s="547">
        <f t="shared" ref="AI64" si="17">SUM(AI8:AI63)</f>
        <v>151024</v>
      </c>
      <c r="AJ64" s="547">
        <f t="shared" si="0"/>
        <v>9106</v>
      </c>
      <c r="AK64" s="547">
        <f t="shared" ref="AK64" si="18">SUM(AK8:AK63)</f>
        <v>161634</v>
      </c>
      <c r="AL64" s="547">
        <f t="shared" ref="AL64" si="19">SUM(AL8:AL63)</f>
        <v>151024</v>
      </c>
      <c r="AM64" s="547">
        <f t="shared" si="0"/>
        <v>5393</v>
      </c>
      <c r="AN64" s="547">
        <f t="shared" ref="AN64" si="20">SUM(AN8:AN63)</f>
        <v>161634</v>
      </c>
      <c r="AO64" s="547">
        <f t="shared" ref="AO64" si="21">SUM(AO8:AO63)</f>
        <v>151024</v>
      </c>
      <c r="AP64" s="547">
        <f t="shared" si="0"/>
        <v>3207</v>
      </c>
      <c r="AQ64" s="547">
        <f t="shared" ref="AQ64" si="22">SUM(AQ8:AQ63)</f>
        <v>161634</v>
      </c>
      <c r="AR64" s="548"/>
    </row>
    <row r="65" spans="8:44" ht="11.25" customHeight="1" x14ac:dyDescent="0.2"/>
    <row r="66" spans="8:44" ht="11.25" customHeight="1" x14ac:dyDescent="0.2">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9"/>
      <c r="AR66" s="549"/>
    </row>
    <row r="67" spans="8:44" ht="11.25" customHeight="1" x14ac:dyDescent="0.2"/>
    <row r="68" spans="8:44" x14ac:dyDescent="0.2">
      <c r="H68" s="543"/>
      <c r="I68" s="543"/>
      <c r="J68" s="543"/>
      <c r="K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row>
    <row r="69" spans="8:44" x14ac:dyDescent="0.2">
      <c r="H69" s="543"/>
      <c r="I69" s="543"/>
      <c r="J69" s="543"/>
      <c r="K69" s="543"/>
      <c r="L69" s="543"/>
      <c r="O69" s="543"/>
      <c r="R69" s="543"/>
      <c r="U69" s="543"/>
      <c r="X69" s="543"/>
      <c r="AA69" s="543"/>
      <c r="AD69" s="543"/>
      <c r="AG69" s="543"/>
      <c r="AJ69" s="543"/>
      <c r="AM69" s="543"/>
      <c r="AP69" s="543"/>
    </row>
    <row r="70" spans="8:44" x14ac:dyDescent="0.2">
      <c r="I70" s="543"/>
    </row>
  </sheetData>
  <mergeCells count="35">
    <mergeCell ref="AL2:AN2"/>
    <mergeCell ref="D1:P1"/>
    <mergeCell ref="H2:J2"/>
    <mergeCell ref="K2:M2"/>
    <mergeCell ref="N2:P2"/>
    <mergeCell ref="Q2:S2"/>
    <mergeCell ref="T2:V2"/>
    <mergeCell ref="E16:G16"/>
    <mergeCell ref="AO2:AQ2"/>
    <mergeCell ref="H3:J3"/>
    <mergeCell ref="K3:M3"/>
    <mergeCell ref="N3:P3"/>
    <mergeCell ref="Q3:S3"/>
    <mergeCell ref="T3:V3"/>
    <mergeCell ref="W3:Y3"/>
    <mergeCell ref="Z3:AB3"/>
    <mergeCell ref="AC3:AE3"/>
    <mergeCell ref="AF3:AH3"/>
    <mergeCell ref="W2:Y2"/>
    <mergeCell ref="Z2:AB2"/>
    <mergeCell ref="AC2:AE2"/>
    <mergeCell ref="AF2:AH2"/>
    <mergeCell ref="AI2:AK2"/>
    <mergeCell ref="AI3:AK3"/>
    <mergeCell ref="AL3:AN3"/>
    <mergeCell ref="AO3:AQ3"/>
    <mergeCell ref="E6:G6"/>
    <mergeCell ref="E7:G7"/>
    <mergeCell ref="E60:G60"/>
    <mergeCell ref="E29:G29"/>
    <mergeCell ref="E36:G36"/>
    <mergeCell ref="E40:G40"/>
    <mergeCell ref="E41:G41"/>
    <mergeCell ref="E49:G49"/>
    <mergeCell ref="E55:G55"/>
  </mergeCells>
  <printOptions gridLines="1"/>
  <pageMargins left="0.35433070866141736" right="0.15748031496062992" top="0.55118110236220474" bottom="0.55118110236220474" header="0.23622047244094491" footer="0.19685039370078741"/>
  <pageSetup paperSize="8" orientation="landscape" r:id="rId1"/>
  <headerFooter alignWithMargins="0">
    <oddHeader>&amp;L&amp;P&amp;R&amp;"Arial,Bold"&amp;12ANNEXURE H</oddHeader>
    <oddFooter>&amp;L&amp;F&amp;C&amp;A&amp;R&amp;D</oddFooter>
  </headerFooter>
  <rowBreaks count="1" manualBreakCount="1">
    <brk id="28" min="1"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tabSelected="1" zoomScaleNormal="100" workbookViewId="0">
      <selection activeCell="C17" sqref="C17"/>
    </sheetView>
  </sheetViews>
  <sheetFormatPr defaultRowHeight="34.5" customHeight="1" x14ac:dyDescent="0.2"/>
  <cols>
    <col min="1" max="1" width="4.42578125" style="6" customWidth="1"/>
    <col min="2" max="2" width="5.28515625" style="69" customWidth="1"/>
    <col min="3" max="3" width="44.42578125" style="6" customWidth="1"/>
    <col min="4" max="4" width="33.42578125" style="6" customWidth="1"/>
    <col min="5" max="5" width="16" style="69" customWidth="1"/>
    <col min="6" max="6" width="10.140625" style="69" customWidth="1"/>
    <col min="7" max="7" width="12.140625" style="69" customWidth="1"/>
    <col min="8" max="8" width="9" style="69" customWidth="1"/>
    <col min="9" max="9" width="12" style="69" customWidth="1"/>
    <col min="10" max="10" width="9.140625" style="69"/>
    <col min="11" max="11" width="7.85546875" style="6" customWidth="1"/>
    <col min="12" max="12" width="9.28515625" style="69" customWidth="1"/>
    <col min="13" max="13" width="9.5703125" style="6" customWidth="1"/>
    <col min="14" max="256" width="9.140625" style="6"/>
    <col min="257" max="257" width="4.42578125" style="6" customWidth="1"/>
    <col min="258" max="258" width="5.28515625" style="6" customWidth="1"/>
    <col min="259" max="259" width="44.42578125" style="6" customWidth="1"/>
    <col min="260" max="260" width="33.42578125" style="6" customWidth="1"/>
    <col min="261" max="261" width="16" style="6" customWidth="1"/>
    <col min="262" max="262" width="10.140625" style="6" customWidth="1"/>
    <col min="263" max="263" width="12.140625" style="6" customWidth="1"/>
    <col min="264" max="264" width="9" style="6" customWidth="1"/>
    <col min="265" max="265" width="12" style="6" customWidth="1"/>
    <col min="266" max="266" width="9.140625" style="6"/>
    <col min="267" max="267" width="7.85546875" style="6" customWidth="1"/>
    <col min="268" max="268" width="9.28515625" style="6" customWidth="1"/>
    <col min="269" max="269" width="9.5703125" style="6" customWidth="1"/>
    <col min="270" max="512" width="9.140625" style="6"/>
    <col min="513" max="513" width="4.42578125" style="6" customWidth="1"/>
    <col min="514" max="514" width="5.28515625" style="6" customWidth="1"/>
    <col min="515" max="515" width="44.42578125" style="6" customWidth="1"/>
    <col min="516" max="516" width="33.42578125" style="6" customWidth="1"/>
    <col min="517" max="517" width="16" style="6" customWidth="1"/>
    <col min="518" max="518" width="10.140625" style="6" customWidth="1"/>
    <col min="519" max="519" width="12.140625" style="6" customWidth="1"/>
    <col min="520" max="520" width="9" style="6" customWidth="1"/>
    <col min="521" max="521" width="12" style="6" customWidth="1"/>
    <col min="522" max="522" width="9.140625" style="6"/>
    <col min="523" max="523" width="7.85546875" style="6" customWidth="1"/>
    <col min="524" max="524" width="9.28515625" style="6" customWidth="1"/>
    <col min="525" max="525" width="9.5703125" style="6" customWidth="1"/>
    <col min="526" max="768" width="9.140625" style="6"/>
    <col min="769" max="769" width="4.42578125" style="6" customWidth="1"/>
    <col min="770" max="770" width="5.28515625" style="6" customWidth="1"/>
    <col min="771" max="771" width="44.42578125" style="6" customWidth="1"/>
    <col min="772" max="772" width="33.42578125" style="6" customWidth="1"/>
    <col min="773" max="773" width="16" style="6" customWidth="1"/>
    <col min="774" max="774" width="10.140625" style="6" customWidth="1"/>
    <col min="775" max="775" width="12.140625" style="6" customWidth="1"/>
    <col min="776" max="776" width="9" style="6" customWidth="1"/>
    <col min="777" max="777" width="12" style="6" customWidth="1"/>
    <col min="778" max="778" width="9.140625" style="6"/>
    <col min="779" max="779" width="7.85546875" style="6" customWidth="1"/>
    <col min="780" max="780" width="9.28515625" style="6" customWidth="1"/>
    <col min="781" max="781" width="9.5703125" style="6" customWidth="1"/>
    <col min="782" max="1024" width="9.140625" style="6"/>
    <col min="1025" max="1025" width="4.42578125" style="6" customWidth="1"/>
    <col min="1026" max="1026" width="5.28515625" style="6" customWidth="1"/>
    <col min="1027" max="1027" width="44.42578125" style="6" customWidth="1"/>
    <col min="1028" max="1028" width="33.42578125" style="6" customWidth="1"/>
    <col min="1029" max="1029" width="16" style="6" customWidth="1"/>
    <col min="1030" max="1030" width="10.140625" style="6" customWidth="1"/>
    <col min="1031" max="1031" width="12.140625" style="6" customWidth="1"/>
    <col min="1032" max="1032" width="9" style="6" customWidth="1"/>
    <col min="1033" max="1033" width="12" style="6" customWidth="1"/>
    <col min="1034" max="1034" width="9.140625" style="6"/>
    <col min="1035" max="1035" width="7.85546875" style="6" customWidth="1"/>
    <col min="1036" max="1036" width="9.28515625" style="6" customWidth="1"/>
    <col min="1037" max="1037" width="9.5703125" style="6" customWidth="1"/>
    <col min="1038" max="1280" width="9.140625" style="6"/>
    <col min="1281" max="1281" width="4.42578125" style="6" customWidth="1"/>
    <col min="1282" max="1282" width="5.28515625" style="6" customWidth="1"/>
    <col min="1283" max="1283" width="44.42578125" style="6" customWidth="1"/>
    <col min="1284" max="1284" width="33.42578125" style="6" customWidth="1"/>
    <col min="1285" max="1285" width="16" style="6" customWidth="1"/>
    <col min="1286" max="1286" width="10.140625" style="6" customWidth="1"/>
    <col min="1287" max="1287" width="12.140625" style="6" customWidth="1"/>
    <col min="1288" max="1288" width="9" style="6" customWidth="1"/>
    <col min="1289" max="1289" width="12" style="6" customWidth="1"/>
    <col min="1290" max="1290" width="9.140625" style="6"/>
    <col min="1291" max="1291" width="7.85546875" style="6" customWidth="1"/>
    <col min="1292" max="1292" width="9.28515625" style="6" customWidth="1"/>
    <col min="1293" max="1293" width="9.5703125" style="6" customWidth="1"/>
    <col min="1294" max="1536" width="9.140625" style="6"/>
    <col min="1537" max="1537" width="4.42578125" style="6" customWidth="1"/>
    <col min="1538" max="1538" width="5.28515625" style="6" customWidth="1"/>
    <col min="1539" max="1539" width="44.42578125" style="6" customWidth="1"/>
    <col min="1540" max="1540" width="33.42578125" style="6" customWidth="1"/>
    <col min="1541" max="1541" width="16" style="6" customWidth="1"/>
    <col min="1542" max="1542" width="10.140625" style="6" customWidth="1"/>
    <col min="1543" max="1543" width="12.140625" style="6" customWidth="1"/>
    <col min="1544" max="1544" width="9" style="6" customWidth="1"/>
    <col min="1545" max="1545" width="12" style="6" customWidth="1"/>
    <col min="1546" max="1546" width="9.140625" style="6"/>
    <col min="1547" max="1547" width="7.85546875" style="6" customWidth="1"/>
    <col min="1548" max="1548" width="9.28515625" style="6" customWidth="1"/>
    <col min="1549" max="1549" width="9.5703125" style="6" customWidth="1"/>
    <col min="1550" max="1792" width="9.140625" style="6"/>
    <col min="1793" max="1793" width="4.42578125" style="6" customWidth="1"/>
    <col min="1794" max="1794" width="5.28515625" style="6" customWidth="1"/>
    <col min="1795" max="1795" width="44.42578125" style="6" customWidth="1"/>
    <col min="1796" max="1796" width="33.42578125" style="6" customWidth="1"/>
    <col min="1797" max="1797" width="16" style="6" customWidth="1"/>
    <col min="1798" max="1798" width="10.140625" style="6" customWidth="1"/>
    <col min="1799" max="1799" width="12.140625" style="6" customWidth="1"/>
    <col min="1800" max="1800" width="9" style="6" customWidth="1"/>
    <col min="1801" max="1801" width="12" style="6" customWidth="1"/>
    <col min="1802" max="1802" width="9.140625" style="6"/>
    <col min="1803" max="1803" width="7.85546875" style="6" customWidth="1"/>
    <col min="1804" max="1804" width="9.28515625" style="6" customWidth="1"/>
    <col min="1805" max="1805" width="9.5703125" style="6" customWidth="1"/>
    <col min="1806" max="2048" width="9.140625" style="6"/>
    <col min="2049" max="2049" width="4.42578125" style="6" customWidth="1"/>
    <col min="2050" max="2050" width="5.28515625" style="6" customWidth="1"/>
    <col min="2051" max="2051" width="44.42578125" style="6" customWidth="1"/>
    <col min="2052" max="2052" width="33.42578125" style="6" customWidth="1"/>
    <col min="2053" max="2053" width="16" style="6" customWidth="1"/>
    <col min="2054" max="2054" width="10.140625" style="6" customWidth="1"/>
    <col min="2055" max="2055" width="12.140625" style="6" customWidth="1"/>
    <col min="2056" max="2056" width="9" style="6" customWidth="1"/>
    <col min="2057" max="2057" width="12" style="6" customWidth="1"/>
    <col min="2058" max="2058" width="9.140625" style="6"/>
    <col min="2059" max="2059" width="7.85546875" style="6" customWidth="1"/>
    <col min="2060" max="2060" width="9.28515625" style="6" customWidth="1"/>
    <col min="2061" max="2061" width="9.5703125" style="6" customWidth="1"/>
    <col min="2062" max="2304" width="9.140625" style="6"/>
    <col min="2305" max="2305" width="4.42578125" style="6" customWidth="1"/>
    <col min="2306" max="2306" width="5.28515625" style="6" customWidth="1"/>
    <col min="2307" max="2307" width="44.42578125" style="6" customWidth="1"/>
    <col min="2308" max="2308" width="33.42578125" style="6" customWidth="1"/>
    <col min="2309" max="2309" width="16" style="6" customWidth="1"/>
    <col min="2310" max="2310" width="10.140625" style="6" customWidth="1"/>
    <col min="2311" max="2311" width="12.140625" style="6" customWidth="1"/>
    <col min="2312" max="2312" width="9" style="6" customWidth="1"/>
    <col min="2313" max="2313" width="12" style="6" customWidth="1"/>
    <col min="2314" max="2314" width="9.140625" style="6"/>
    <col min="2315" max="2315" width="7.85546875" style="6" customWidth="1"/>
    <col min="2316" max="2316" width="9.28515625" style="6" customWidth="1"/>
    <col min="2317" max="2317" width="9.5703125" style="6" customWidth="1"/>
    <col min="2318" max="2560" width="9.140625" style="6"/>
    <col min="2561" max="2561" width="4.42578125" style="6" customWidth="1"/>
    <col min="2562" max="2562" width="5.28515625" style="6" customWidth="1"/>
    <col min="2563" max="2563" width="44.42578125" style="6" customWidth="1"/>
    <col min="2564" max="2564" width="33.42578125" style="6" customWidth="1"/>
    <col min="2565" max="2565" width="16" style="6" customWidth="1"/>
    <col min="2566" max="2566" width="10.140625" style="6" customWidth="1"/>
    <col min="2567" max="2567" width="12.140625" style="6" customWidth="1"/>
    <col min="2568" max="2568" width="9" style="6" customWidth="1"/>
    <col min="2569" max="2569" width="12" style="6" customWidth="1"/>
    <col min="2570" max="2570" width="9.140625" style="6"/>
    <col min="2571" max="2571" width="7.85546875" style="6" customWidth="1"/>
    <col min="2572" max="2572" width="9.28515625" style="6" customWidth="1"/>
    <col min="2573" max="2573" width="9.5703125" style="6" customWidth="1"/>
    <col min="2574" max="2816" width="9.140625" style="6"/>
    <col min="2817" max="2817" width="4.42578125" style="6" customWidth="1"/>
    <col min="2818" max="2818" width="5.28515625" style="6" customWidth="1"/>
    <col min="2819" max="2819" width="44.42578125" style="6" customWidth="1"/>
    <col min="2820" max="2820" width="33.42578125" style="6" customWidth="1"/>
    <col min="2821" max="2821" width="16" style="6" customWidth="1"/>
    <col min="2822" max="2822" width="10.140625" style="6" customWidth="1"/>
    <col min="2823" max="2823" width="12.140625" style="6" customWidth="1"/>
    <col min="2824" max="2824" width="9" style="6" customWidth="1"/>
    <col min="2825" max="2825" width="12" style="6" customWidth="1"/>
    <col min="2826" max="2826" width="9.140625" style="6"/>
    <col min="2827" max="2827" width="7.85546875" style="6" customWidth="1"/>
    <col min="2828" max="2828" width="9.28515625" style="6" customWidth="1"/>
    <col min="2829" max="2829" width="9.5703125" style="6" customWidth="1"/>
    <col min="2830" max="3072" width="9.140625" style="6"/>
    <col min="3073" max="3073" width="4.42578125" style="6" customWidth="1"/>
    <col min="3074" max="3074" width="5.28515625" style="6" customWidth="1"/>
    <col min="3075" max="3075" width="44.42578125" style="6" customWidth="1"/>
    <col min="3076" max="3076" width="33.42578125" style="6" customWidth="1"/>
    <col min="3077" max="3077" width="16" style="6" customWidth="1"/>
    <col min="3078" max="3078" width="10.140625" style="6" customWidth="1"/>
    <col min="3079" max="3079" width="12.140625" style="6" customWidth="1"/>
    <col min="3080" max="3080" width="9" style="6" customWidth="1"/>
    <col min="3081" max="3081" width="12" style="6" customWidth="1"/>
    <col min="3082" max="3082" width="9.140625" style="6"/>
    <col min="3083" max="3083" width="7.85546875" style="6" customWidth="1"/>
    <col min="3084" max="3084" width="9.28515625" style="6" customWidth="1"/>
    <col min="3085" max="3085" width="9.5703125" style="6" customWidth="1"/>
    <col min="3086" max="3328" width="9.140625" style="6"/>
    <col min="3329" max="3329" width="4.42578125" style="6" customWidth="1"/>
    <col min="3330" max="3330" width="5.28515625" style="6" customWidth="1"/>
    <col min="3331" max="3331" width="44.42578125" style="6" customWidth="1"/>
    <col min="3332" max="3332" width="33.42578125" style="6" customWidth="1"/>
    <col min="3333" max="3333" width="16" style="6" customWidth="1"/>
    <col min="3334" max="3334" width="10.140625" style="6" customWidth="1"/>
    <col min="3335" max="3335" width="12.140625" style="6" customWidth="1"/>
    <col min="3336" max="3336" width="9" style="6" customWidth="1"/>
    <col min="3337" max="3337" width="12" style="6" customWidth="1"/>
    <col min="3338" max="3338" width="9.140625" style="6"/>
    <col min="3339" max="3339" width="7.85546875" style="6" customWidth="1"/>
    <col min="3340" max="3340" width="9.28515625" style="6" customWidth="1"/>
    <col min="3341" max="3341" width="9.5703125" style="6" customWidth="1"/>
    <col min="3342" max="3584" width="9.140625" style="6"/>
    <col min="3585" max="3585" width="4.42578125" style="6" customWidth="1"/>
    <col min="3586" max="3586" width="5.28515625" style="6" customWidth="1"/>
    <col min="3587" max="3587" width="44.42578125" style="6" customWidth="1"/>
    <col min="3588" max="3588" width="33.42578125" style="6" customWidth="1"/>
    <col min="3589" max="3589" width="16" style="6" customWidth="1"/>
    <col min="3590" max="3590" width="10.140625" style="6" customWidth="1"/>
    <col min="3591" max="3591" width="12.140625" style="6" customWidth="1"/>
    <col min="3592" max="3592" width="9" style="6" customWidth="1"/>
    <col min="3593" max="3593" width="12" style="6" customWidth="1"/>
    <col min="3594" max="3594" width="9.140625" style="6"/>
    <col min="3595" max="3595" width="7.85546875" style="6" customWidth="1"/>
    <col min="3596" max="3596" width="9.28515625" style="6" customWidth="1"/>
    <col min="3597" max="3597" width="9.5703125" style="6" customWidth="1"/>
    <col min="3598" max="3840" width="9.140625" style="6"/>
    <col min="3841" max="3841" width="4.42578125" style="6" customWidth="1"/>
    <col min="3842" max="3842" width="5.28515625" style="6" customWidth="1"/>
    <col min="3843" max="3843" width="44.42578125" style="6" customWidth="1"/>
    <col min="3844" max="3844" width="33.42578125" style="6" customWidth="1"/>
    <col min="3845" max="3845" width="16" style="6" customWidth="1"/>
    <col min="3846" max="3846" width="10.140625" style="6" customWidth="1"/>
    <col min="3847" max="3847" width="12.140625" style="6" customWidth="1"/>
    <col min="3848" max="3848" width="9" style="6" customWidth="1"/>
    <col min="3849" max="3849" width="12" style="6" customWidth="1"/>
    <col min="3850" max="3850" width="9.140625" style="6"/>
    <col min="3851" max="3851" width="7.85546875" style="6" customWidth="1"/>
    <col min="3852" max="3852" width="9.28515625" style="6" customWidth="1"/>
    <col min="3853" max="3853" width="9.5703125" style="6" customWidth="1"/>
    <col min="3854" max="4096" width="9.140625" style="6"/>
    <col min="4097" max="4097" width="4.42578125" style="6" customWidth="1"/>
    <col min="4098" max="4098" width="5.28515625" style="6" customWidth="1"/>
    <col min="4099" max="4099" width="44.42578125" style="6" customWidth="1"/>
    <col min="4100" max="4100" width="33.42578125" style="6" customWidth="1"/>
    <col min="4101" max="4101" width="16" style="6" customWidth="1"/>
    <col min="4102" max="4102" width="10.140625" style="6" customWidth="1"/>
    <col min="4103" max="4103" width="12.140625" style="6" customWidth="1"/>
    <col min="4104" max="4104" width="9" style="6" customWidth="1"/>
    <col min="4105" max="4105" width="12" style="6" customWidth="1"/>
    <col min="4106" max="4106" width="9.140625" style="6"/>
    <col min="4107" max="4107" width="7.85546875" style="6" customWidth="1"/>
    <col min="4108" max="4108" width="9.28515625" style="6" customWidth="1"/>
    <col min="4109" max="4109" width="9.5703125" style="6" customWidth="1"/>
    <col min="4110" max="4352" width="9.140625" style="6"/>
    <col min="4353" max="4353" width="4.42578125" style="6" customWidth="1"/>
    <col min="4354" max="4354" width="5.28515625" style="6" customWidth="1"/>
    <col min="4355" max="4355" width="44.42578125" style="6" customWidth="1"/>
    <col min="4356" max="4356" width="33.42578125" style="6" customWidth="1"/>
    <col min="4357" max="4357" width="16" style="6" customWidth="1"/>
    <col min="4358" max="4358" width="10.140625" style="6" customWidth="1"/>
    <col min="4359" max="4359" width="12.140625" style="6" customWidth="1"/>
    <col min="4360" max="4360" width="9" style="6" customWidth="1"/>
    <col min="4361" max="4361" width="12" style="6" customWidth="1"/>
    <col min="4362" max="4362" width="9.140625" style="6"/>
    <col min="4363" max="4363" width="7.85546875" style="6" customWidth="1"/>
    <col min="4364" max="4364" width="9.28515625" style="6" customWidth="1"/>
    <col min="4365" max="4365" width="9.5703125" style="6" customWidth="1"/>
    <col min="4366" max="4608" width="9.140625" style="6"/>
    <col min="4609" max="4609" width="4.42578125" style="6" customWidth="1"/>
    <col min="4610" max="4610" width="5.28515625" style="6" customWidth="1"/>
    <col min="4611" max="4611" width="44.42578125" style="6" customWidth="1"/>
    <col min="4612" max="4612" width="33.42578125" style="6" customWidth="1"/>
    <col min="4613" max="4613" width="16" style="6" customWidth="1"/>
    <col min="4614" max="4614" width="10.140625" style="6" customWidth="1"/>
    <col min="4615" max="4615" width="12.140625" style="6" customWidth="1"/>
    <col min="4616" max="4616" width="9" style="6" customWidth="1"/>
    <col min="4617" max="4617" width="12" style="6" customWidth="1"/>
    <col min="4618" max="4618" width="9.140625" style="6"/>
    <col min="4619" max="4619" width="7.85546875" style="6" customWidth="1"/>
    <col min="4620" max="4620" width="9.28515625" style="6" customWidth="1"/>
    <col min="4621" max="4621" width="9.5703125" style="6" customWidth="1"/>
    <col min="4622" max="4864" width="9.140625" style="6"/>
    <col min="4865" max="4865" width="4.42578125" style="6" customWidth="1"/>
    <col min="4866" max="4866" width="5.28515625" style="6" customWidth="1"/>
    <col min="4867" max="4867" width="44.42578125" style="6" customWidth="1"/>
    <col min="4868" max="4868" width="33.42578125" style="6" customWidth="1"/>
    <col min="4869" max="4869" width="16" style="6" customWidth="1"/>
    <col min="4870" max="4870" width="10.140625" style="6" customWidth="1"/>
    <col min="4871" max="4871" width="12.140625" style="6" customWidth="1"/>
    <col min="4872" max="4872" width="9" style="6" customWidth="1"/>
    <col min="4873" max="4873" width="12" style="6" customWidth="1"/>
    <col min="4874" max="4874" width="9.140625" style="6"/>
    <col min="4875" max="4875" width="7.85546875" style="6" customWidth="1"/>
    <col min="4876" max="4876" width="9.28515625" style="6" customWidth="1"/>
    <col min="4877" max="4877" width="9.5703125" style="6" customWidth="1"/>
    <col min="4878" max="5120" width="9.140625" style="6"/>
    <col min="5121" max="5121" width="4.42578125" style="6" customWidth="1"/>
    <col min="5122" max="5122" width="5.28515625" style="6" customWidth="1"/>
    <col min="5123" max="5123" width="44.42578125" style="6" customWidth="1"/>
    <col min="5124" max="5124" width="33.42578125" style="6" customWidth="1"/>
    <col min="5125" max="5125" width="16" style="6" customWidth="1"/>
    <col min="5126" max="5126" width="10.140625" style="6" customWidth="1"/>
    <col min="5127" max="5127" width="12.140625" style="6" customWidth="1"/>
    <col min="5128" max="5128" width="9" style="6" customWidth="1"/>
    <col min="5129" max="5129" width="12" style="6" customWidth="1"/>
    <col min="5130" max="5130" width="9.140625" style="6"/>
    <col min="5131" max="5131" width="7.85546875" style="6" customWidth="1"/>
    <col min="5132" max="5132" width="9.28515625" style="6" customWidth="1"/>
    <col min="5133" max="5133" width="9.5703125" style="6" customWidth="1"/>
    <col min="5134" max="5376" width="9.140625" style="6"/>
    <col min="5377" max="5377" width="4.42578125" style="6" customWidth="1"/>
    <col min="5378" max="5378" width="5.28515625" style="6" customWidth="1"/>
    <col min="5379" max="5379" width="44.42578125" style="6" customWidth="1"/>
    <col min="5380" max="5380" width="33.42578125" style="6" customWidth="1"/>
    <col min="5381" max="5381" width="16" style="6" customWidth="1"/>
    <col min="5382" max="5382" width="10.140625" style="6" customWidth="1"/>
    <col min="5383" max="5383" width="12.140625" style="6" customWidth="1"/>
    <col min="5384" max="5384" width="9" style="6" customWidth="1"/>
    <col min="5385" max="5385" width="12" style="6" customWidth="1"/>
    <col min="5386" max="5386" width="9.140625" style="6"/>
    <col min="5387" max="5387" width="7.85546875" style="6" customWidth="1"/>
    <col min="5388" max="5388" width="9.28515625" style="6" customWidth="1"/>
    <col min="5389" max="5389" width="9.5703125" style="6" customWidth="1"/>
    <col min="5390" max="5632" width="9.140625" style="6"/>
    <col min="5633" max="5633" width="4.42578125" style="6" customWidth="1"/>
    <col min="5634" max="5634" width="5.28515625" style="6" customWidth="1"/>
    <col min="5635" max="5635" width="44.42578125" style="6" customWidth="1"/>
    <col min="5636" max="5636" width="33.42578125" style="6" customWidth="1"/>
    <col min="5637" max="5637" width="16" style="6" customWidth="1"/>
    <col min="5638" max="5638" width="10.140625" style="6" customWidth="1"/>
    <col min="5639" max="5639" width="12.140625" style="6" customWidth="1"/>
    <col min="5640" max="5640" width="9" style="6" customWidth="1"/>
    <col min="5641" max="5641" width="12" style="6" customWidth="1"/>
    <col min="5642" max="5642" width="9.140625" style="6"/>
    <col min="5643" max="5643" width="7.85546875" style="6" customWidth="1"/>
    <col min="5644" max="5644" width="9.28515625" style="6" customWidth="1"/>
    <col min="5645" max="5645" width="9.5703125" style="6" customWidth="1"/>
    <col min="5646" max="5888" width="9.140625" style="6"/>
    <col min="5889" max="5889" width="4.42578125" style="6" customWidth="1"/>
    <col min="5890" max="5890" width="5.28515625" style="6" customWidth="1"/>
    <col min="5891" max="5891" width="44.42578125" style="6" customWidth="1"/>
    <col min="5892" max="5892" width="33.42578125" style="6" customWidth="1"/>
    <col min="5893" max="5893" width="16" style="6" customWidth="1"/>
    <col min="5894" max="5894" width="10.140625" style="6" customWidth="1"/>
    <col min="5895" max="5895" width="12.140625" style="6" customWidth="1"/>
    <col min="5896" max="5896" width="9" style="6" customWidth="1"/>
    <col min="5897" max="5897" width="12" style="6" customWidth="1"/>
    <col min="5898" max="5898" width="9.140625" style="6"/>
    <col min="5899" max="5899" width="7.85546875" style="6" customWidth="1"/>
    <col min="5900" max="5900" width="9.28515625" style="6" customWidth="1"/>
    <col min="5901" max="5901" width="9.5703125" style="6" customWidth="1"/>
    <col min="5902" max="6144" width="9.140625" style="6"/>
    <col min="6145" max="6145" width="4.42578125" style="6" customWidth="1"/>
    <col min="6146" max="6146" width="5.28515625" style="6" customWidth="1"/>
    <col min="6147" max="6147" width="44.42578125" style="6" customWidth="1"/>
    <col min="6148" max="6148" width="33.42578125" style="6" customWidth="1"/>
    <col min="6149" max="6149" width="16" style="6" customWidth="1"/>
    <col min="6150" max="6150" width="10.140625" style="6" customWidth="1"/>
    <col min="6151" max="6151" width="12.140625" style="6" customWidth="1"/>
    <col min="6152" max="6152" width="9" style="6" customWidth="1"/>
    <col min="6153" max="6153" width="12" style="6" customWidth="1"/>
    <col min="6154" max="6154" width="9.140625" style="6"/>
    <col min="6155" max="6155" width="7.85546875" style="6" customWidth="1"/>
    <col min="6156" max="6156" width="9.28515625" style="6" customWidth="1"/>
    <col min="6157" max="6157" width="9.5703125" style="6" customWidth="1"/>
    <col min="6158" max="6400" width="9.140625" style="6"/>
    <col min="6401" max="6401" width="4.42578125" style="6" customWidth="1"/>
    <col min="6402" max="6402" width="5.28515625" style="6" customWidth="1"/>
    <col min="6403" max="6403" width="44.42578125" style="6" customWidth="1"/>
    <col min="6404" max="6404" width="33.42578125" style="6" customWidth="1"/>
    <col min="6405" max="6405" width="16" style="6" customWidth="1"/>
    <col min="6406" max="6406" width="10.140625" style="6" customWidth="1"/>
    <col min="6407" max="6407" width="12.140625" style="6" customWidth="1"/>
    <col min="6408" max="6408" width="9" style="6" customWidth="1"/>
    <col min="6409" max="6409" width="12" style="6" customWidth="1"/>
    <col min="6410" max="6410" width="9.140625" style="6"/>
    <col min="6411" max="6411" width="7.85546875" style="6" customWidth="1"/>
    <col min="6412" max="6412" width="9.28515625" style="6" customWidth="1"/>
    <col min="6413" max="6413" width="9.5703125" style="6" customWidth="1"/>
    <col min="6414" max="6656" width="9.140625" style="6"/>
    <col min="6657" max="6657" width="4.42578125" style="6" customWidth="1"/>
    <col min="6658" max="6658" width="5.28515625" style="6" customWidth="1"/>
    <col min="6659" max="6659" width="44.42578125" style="6" customWidth="1"/>
    <col min="6660" max="6660" width="33.42578125" style="6" customWidth="1"/>
    <col min="6661" max="6661" width="16" style="6" customWidth="1"/>
    <col min="6662" max="6662" width="10.140625" style="6" customWidth="1"/>
    <col min="6663" max="6663" width="12.140625" style="6" customWidth="1"/>
    <col min="6664" max="6664" width="9" style="6" customWidth="1"/>
    <col min="6665" max="6665" width="12" style="6" customWidth="1"/>
    <col min="6666" max="6666" width="9.140625" style="6"/>
    <col min="6667" max="6667" width="7.85546875" style="6" customWidth="1"/>
    <col min="6668" max="6668" width="9.28515625" style="6" customWidth="1"/>
    <col min="6669" max="6669" width="9.5703125" style="6" customWidth="1"/>
    <col min="6670" max="6912" width="9.140625" style="6"/>
    <col min="6913" max="6913" width="4.42578125" style="6" customWidth="1"/>
    <col min="6914" max="6914" width="5.28515625" style="6" customWidth="1"/>
    <col min="6915" max="6915" width="44.42578125" style="6" customWidth="1"/>
    <col min="6916" max="6916" width="33.42578125" style="6" customWidth="1"/>
    <col min="6917" max="6917" width="16" style="6" customWidth="1"/>
    <col min="6918" max="6918" width="10.140625" style="6" customWidth="1"/>
    <col min="6919" max="6919" width="12.140625" style="6" customWidth="1"/>
    <col min="6920" max="6920" width="9" style="6" customWidth="1"/>
    <col min="6921" max="6921" width="12" style="6" customWidth="1"/>
    <col min="6922" max="6922" width="9.140625" style="6"/>
    <col min="6923" max="6923" width="7.85546875" style="6" customWidth="1"/>
    <col min="6924" max="6924" width="9.28515625" style="6" customWidth="1"/>
    <col min="6925" max="6925" width="9.5703125" style="6" customWidth="1"/>
    <col min="6926" max="7168" width="9.140625" style="6"/>
    <col min="7169" max="7169" width="4.42578125" style="6" customWidth="1"/>
    <col min="7170" max="7170" width="5.28515625" style="6" customWidth="1"/>
    <col min="7171" max="7171" width="44.42578125" style="6" customWidth="1"/>
    <col min="7172" max="7172" width="33.42578125" style="6" customWidth="1"/>
    <col min="7173" max="7173" width="16" style="6" customWidth="1"/>
    <col min="7174" max="7174" width="10.140625" style="6" customWidth="1"/>
    <col min="7175" max="7175" width="12.140625" style="6" customWidth="1"/>
    <col min="7176" max="7176" width="9" style="6" customWidth="1"/>
    <col min="7177" max="7177" width="12" style="6" customWidth="1"/>
    <col min="7178" max="7178" width="9.140625" style="6"/>
    <col min="7179" max="7179" width="7.85546875" style="6" customWidth="1"/>
    <col min="7180" max="7180" width="9.28515625" style="6" customWidth="1"/>
    <col min="7181" max="7181" width="9.5703125" style="6" customWidth="1"/>
    <col min="7182" max="7424" width="9.140625" style="6"/>
    <col min="7425" max="7425" width="4.42578125" style="6" customWidth="1"/>
    <col min="7426" max="7426" width="5.28515625" style="6" customWidth="1"/>
    <col min="7427" max="7427" width="44.42578125" style="6" customWidth="1"/>
    <col min="7428" max="7428" width="33.42578125" style="6" customWidth="1"/>
    <col min="7429" max="7429" width="16" style="6" customWidth="1"/>
    <col min="7430" max="7430" width="10.140625" style="6" customWidth="1"/>
    <col min="7431" max="7431" width="12.140625" style="6" customWidth="1"/>
    <col min="7432" max="7432" width="9" style="6" customWidth="1"/>
    <col min="7433" max="7433" width="12" style="6" customWidth="1"/>
    <col min="7434" max="7434" width="9.140625" style="6"/>
    <col min="7435" max="7435" width="7.85546875" style="6" customWidth="1"/>
    <col min="7436" max="7436" width="9.28515625" style="6" customWidth="1"/>
    <col min="7437" max="7437" width="9.5703125" style="6" customWidth="1"/>
    <col min="7438" max="7680" width="9.140625" style="6"/>
    <col min="7681" max="7681" width="4.42578125" style="6" customWidth="1"/>
    <col min="7682" max="7682" width="5.28515625" style="6" customWidth="1"/>
    <col min="7683" max="7683" width="44.42578125" style="6" customWidth="1"/>
    <col min="7684" max="7684" width="33.42578125" style="6" customWidth="1"/>
    <col min="7685" max="7685" width="16" style="6" customWidth="1"/>
    <col min="7686" max="7686" width="10.140625" style="6" customWidth="1"/>
    <col min="7687" max="7687" width="12.140625" style="6" customWidth="1"/>
    <col min="7688" max="7688" width="9" style="6" customWidth="1"/>
    <col min="7689" max="7689" width="12" style="6" customWidth="1"/>
    <col min="7690" max="7690" width="9.140625" style="6"/>
    <col min="7691" max="7691" width="7.85546875" style="6" customWidth="1"/>
    <col min="7692" max="7692" width="9.28515625" style="6" customWidth="1"/>
    <col min="7693" max="7693" width="9.5703125" style="6" customWidth="1"/>
    <col min="7694" max="7936" width="9.140625" style="6"/>
    <col min="7937" max="7937" width="4.42578125" style="6" customWidth="1"/>
    <col min="7938" max="7938" width="5.28515625" style="6" customWidth="1"/>
    <col min="7939" max="7939" width="44.42578125" style="6" customWidth="1"/>
    <col min="7940" max="7940" width="33.42578125" style="6" customWidth="1"/>
    <col min="7941" max="7941" width="16" style="6" customWidth="1"/>
    <col min="7942" max="7942" width="10.140625" style="6" customWidth="1"/>
    <col min="7943" max="7943" width="12.140625" style="6" customWidth="1"/>
    <col min="7944" max="7944" width="9" style="6" customWidth="1"/>
    <col min="7945" max="7945" width="12" style="6" customWidth="1"/>
    <col min="7946" max="7946" width="9.140625" style="6"/>
    <col min="7947" max="7947" width="7.85546875" style="6" customWidth="1"/>
    <col min="7948" max="7948" width="9.28515625" style="6" customWidth="1"/>
    <col min="7949" max="7949" width="9.5703125" style="6" customWidth="1"/>
    <col min="7950" max="8192" width="9.140625" style="6"/>
    <col min="8193" max="8193" width="4.42578125" style="6" customWidth="1"/>
    <col min="8194" max="8194" width="5.28515625" style="6" customWidth="1"/>
    <col min="8195" max="8195" width="44.42578125" style="6" customWidth="1"/>
    <col min="8196" max="8196" width="33.42578125" style="6" customWidth="1"/>
    <col min="8197" max="8197" width="16" style="6" customWidth="1"/>
    <col min="8198" max="8198" width="10.140625" style="6" customWidth="1"/>
    <col min="8199" max="8199" width="12.140625" style="6" customWidth="1"/>
    <col min="8200" max="8200" width="9" style="6" customWidth="1"/>
    <col min="8201" max="8201" width="12" style="6" customWidth="1"/>
    <col min="8202" max="8202" width="9.140625" style="6"/>
    <col min="8203" max="8203" width="7.85546875" style="6" customWidth="1"/>
    <col min="8204" max="8204" width="9.28515625" style="6" customWidth="1"/>
    <col min="8205" max="8205" width="9.5703125" style="6" customWidth="1"/>
    <col min="8206" max="8448" width="9.140625" style="6"/>
    <col min="8449" max="8449" width="4.42578125" style="6" customWidth="1"/>
    <col min="8450" max="8450" width="5.28515625" style="6" customWidth="1"/>
    <col min="8451" max="8451" width="44.42578125" style="6" customWidth="1"/>
    <col min="8452" max="8452" width="33.42578125" style="6" customWidth="1"/>
    <col min="8453" max="8453" width="16" style="6" customWidth="1"/>
    <col min="8454" max="8454" width="10.140625" style="6" customWidth="1"/>
    <col min="8455" max="8455" width="12.140625" style="6" customWidth="1"/>
    <col min="8456" max="8456" width="9" style="6" customWidth="1"/>
    <col min="8457" max="8457" width="12" style="6" customWidth="1"/>
    <col min="8458" max="8458" width="9.140625" style="6"/>
    <col min="8459" max="8459" width="7.85546875" style="6" customWidth="1"/>
    <col min="8460" max="8460" width="9.28515625" style="6" customWidth="1"/>
    <col min="8461" max="8461" width="9.5703125" style="6" customWidth="1"/>
    <col min="8462" max="8704" width="9.140625" style="6"/>
    <col min="8705" max="8705" width="4.42578125" style="6" customWidth="1"/>
    <col min="8706" max="8706" width="5.28515625" style="6" customWidth="1"/>
    <col min="8707" max="8707" width="44.42578125" style="6" customWidth="1"/>
    <col min="8708" max="8708" width="33.42578125" style="6" customWidth="1"/>
    <col min="8709" max="8709" width="16" style="6" customWidth="1"/>
    <col min="8710" max="8710" width="10.140625" style="6" customWidth="1"/>
    <col min="8711" max="8711" width="12.140625" style="6" customWidth="1"/>
    <col min="8712" max="8712" width="9" style="6" customWidth="1"/>
    <col min="8713" max="8713" width="12" style="6" customWidth="1"/>
    <col min="8714" max="8714" width="9.140625" style="6"/>
    <col min="8715" max="8715" width="7.85546875" style="6" customWidth="1"/>
    <col min="8716" max="8716" width="9.28515625" style="6" customWidth="1"/>
    <col min="8717" max="8717" width="9.5703125" style="6" customWidth="1"/>
    <col min="8718" max="8960" width="9.140625" style="6"/>
    <col min="8961" max="8961" width="4.42578125" style="6" customWidth="1"/>
    <col min="8962" max="8962" width="5.28515625" style="6" customWidth="1"/>
    <col min="8963" max="8963" width="44.42578125" style="6" customWidth="1"/>
    <col min="8964" max="8964" width="33.42578125" style="6" customWidth="1"/>
    <col min="8965" max="8965" width="16" style="6" customWidth="1"/>
    <col min="8966" max="8966" width="10.140625" style="6" customWidth="1"/>
    <col min="8967" max="8967" width="12.140625" style="6" customWidth="1"/>
    <col min="8968" max="8968" width="9" style="6" customWidth="1"/>
    <col min="8969" max="8969" width="12" style="6" customWidth="1"/>
    <col min="8970" max="8970" width="9.140625" style="6"/>
    <col min="8971" max="8971" width="7.85546875" style="6" customWidth="1"/>
    <col min="8972" max="8972" width="9.28515625" style="6" customWidth="1"/>
    <col min="8973" max="8973" width="9.5703125" style="6" customWidth="1"/>
    <col min="8974" max="9216" width="9.140625" style="6"/>
    <col min="9217" max="9217" width="4.42578125" style="6" customWidth="1"/>
    <col min="9218" max="9218" width="5.28515625" style="6" customWidth="1"/>
    <col min="9219" max="9219" width="44.42578125" style="6" customWidth="1"/>
    <col min="9220" max="9220" width="33.42578125" style="6" customWidth="1"/>
    <col min="9221" max="9221" width="16" style="6" customWidth="1"/>
    <col min="9222" max="9222" width="10.140625" style="6" customWidth="1"/>
    <col min="9223" max="9223" width="12.140625" style="6" customWidth="1"/>
    <col min="9224" max="9224" width="9" style="6" customWidth="1"/>
    <col min="9225" max="9225" width="12" style="6" customWidth="1"/>
    <col min="9226" max="9226" width="9.140625" style="6"/>
    <col min="9227" max="9227" width="7.85546875" style="6" customWidth="1"/>
    <col min="9228" max="9228" width="9.28515625" style="6" customWidth="1"/>
    <col min="9229" max="9229" width="9.5703125" style="6" customWidth="1"/>
    <col min="9230" max="9472" width="9.140625" style="6"/>
    <col min="9473" max="9473" width="4.42578125" style="6" customWidth="1"/>
    <col min="9474" max="9474" width="5.28515625" style="6" customWidth="1"/>
    <col min="9475" max="9475" width="44.42578125" style="6" customWidth="1"/>
    <col min="9476" max="9476" width="33.42578125" style="6" customWidth="1"/>
    <col min="9477" max="9477" width="16" style="6" customWidth="1"/>
    <col min="9478" max="9478" width="10.140625" style="6" customWidth="1"/>
    <col min="9479" max="9479" width="12.140625" style="6" customWidth="1"/>
    <col min="9480" max="9480" width="9" style="6" customWidth="1"/>
    <col min="9481" max="9481" width="12" style="6" customWidth="1"/>
    <col min="9482" max="9482" width="9.140625" style="6"/>
    <col min="9483" max="9483" width="7.85546875" style="6" customWidth="1"/>
    <col min="9484" max="9484" width="9.28515625" style="6" customWidth="1"/>
    <col min="9485" max="9485" width="9.5703125" style="6" customWidth="1"/>
    <col min="9486" max="9728" width="9.140625" style="6"/>
    <col min="9729" max="9729" width="4.42578125" style="6" customWidth="1"/>
    <col min="9730" max="9730" width="5.28515625" style="6" customWidth="1"/>
    <col min="9731" max="9731" width="44.42578125" style="6" customWidth="1"/>
    <col min="9732" max="9732" width="33.42578125" style="6" customWidth="1"/>
    <col min="9733" max="9733" width="16" style="6" customWidth="1"/>
    <col min="9734" max="9734" width="10.140625" style="6" customWidth="1"/>
    <col min="9735" max="9735" width="12.140625" style="6" customWidth="1"/>
    <col min="9736" max="9736" width="9" style="6" customWidth="1"/>
    <col min="9737" max="9737" width="12" style="6" customWidth="1"/>
    <col min="9738" max="9738" width="9.140625" style="6"/>
    <col min="9739" max="9739" width="7.85546875" style="6" customWidth="1"/>
    <col min="9740" max="9740" width="9.28515625" style="6" customWidth="1"/>
    <col min="9741" max="9741" width="9.5703125" style="6" customWidth="1"/>
    <col min="9742" max="9984" width="9.140625" style="6"/>
    <col min="9985" max="9985" width="4.42578125" style="6" customWidth="1"/>
    <col min="9986" max="9986" width="5.28515625" style="6" customWidth="1"/>
    <col min="9987" max="9987" width="44.42578125" style="6" customWidth="1"/>
    <col min="9988" max="9988" width="33.42578125" style="6" customWidth="1"/>
    <col min="9989" max="9989" width="16" style="6" customWidth="1"/>
    <col min="9990" max="9990" width="10.140625" style="6" customWidth="1"/>
    <col min="9991" max="9991" width="12.140625" style="6" customWidth="1"/>
    <col min="9992" max="9992" width="9" style="6" customWidth="1"/>
    <col min="9993" max="9993" width="12" style="6" customWidth="1"/>
    <col min="9994" max="9994" width="9.140625" style="6"/>
    <col min="9995" max="9995" width="7.85546875" style="6" customWidth="1"/>
    <col min="9996" max="9996" width="9.28515625" style="6" customWidth="1"/>
    <col min="9997" max="9997" width="9.5703125" style="6" customWidth="1"/>
    <col min="9998" max="10240" width="9.140625" style="6"/>
    <col min="10241" max="10241" width="4.42578125" style="6" customWidth="1"/>
    <col min="10242" max="10242" width="5.28515625" style="6" customWidth="1"/>
    <col min="10243" max="10243" width="44.42578125" style="6" customWidth="1"/>
    <col min="10244" max="10244" width="33.42578125" style="6" customWidth="1"/>
    <col min="10245" max="10245" width="16" style="6" customWidth="1"/>
    <col min="10246" max="10246" width="10.140625" style="6" customWidth="1"/>
    <col min="10247" max="10247" width="12.140625" style="6" customWidth="1"/>
    <col min="10248" max="10248" width="9" style="6" customWidth="1"/>
    <col min="10249" max="10249" width="12" style="6" customWidth="1"/>
    <col min="10250" max="10250" width="9.140625" style="6"/>
    <col min="10251" max="10251" width="7.85546875" style="6" customWidth="1"/>
    <col min="10252" max="10252" width="9.28515625" style="6" customWidth="1"/>
    <col min="10253" max="10253" width="9.5703125" style="6" customWidth="1"/>
    <col min="10254" max="10496" width="9.140625" style="6"/>
    <col min="10497" max="10497" width="4.42578125" style="6" customWidth="1"/>
    <col min="10498" max="10498" width="5.28515625" style="6" customWidth="1"/>
    <col min="10499" max="10499" width="44.42578125" style="6" customWidth="1"/>
    <col min="10500" max="10500" width="33.42578125" style="6" customWidth="1"/>
    <col min="10501" max="10501" width="16" style="6" customWidth="1"/>
    <col min="10502" max="10502" width="10.140625" style="6" customWidth="1"/>
    <col min="10503" max="10503" width="12.140625" style="6" customWidth="1"/>
    <col min="10504" max="10504" width="9" style="6" customWidth="1"/>
    <col min="10505" max="10505" width="12" style="6" customWidth="1"/>
    <col min="10506" max="10506" width="9.140625" style="6"/>
    <col min="10507" max="10507" width="7.85546875" style="6" customWidth="1"/>
    <col min="10508" max="10508" width="9.28515625" style="6" customWidth="1"/>
    <col min="10509" max="10509" width="9.5703125" style="6" customWidth="1"/>
    <col min="10510" max="10752" width="9.140625" style="6"/>
    <col min="10753" max="10753" width="4.42578125" style="6" customWidth="1"/>
    <col min="10754" max="10754" width="5.28515625" style="6" customWidth="1"/>
    <col min="10755" max="10755" width="44.42578125" style="6" customWidth="1"/>
    <col min="10756" max="10756" width="33.42578125" style="6" customWidth="1"/>
    <col min="10757" max="10757" width="16" style="6" customWidth="1"/>
    <col min="10758" max="10758" width="10.140625" style="6" customWidth="1"/>
    <col min="10759" max="10759" width="12.140625" style="6" customWidth="1"/>
    <col min="10760" max="10760" width="9" style="6" customWidth="1"/>
    <col min="10761" max="10761" width="12" style="6" customWidth="1"/>
    <col min="10762" max="10762" width="9.140625" style="6"/>
    <col min="10763" max="10763" width="7.85546875" style="6" customWidth="1"/>
    <col min="10764" max="10764" width="9.28515625" style="6" customWidth="1"/>
    <col min="10765" max="10765" width="9.5703125" style="6" customWidth="1"/>
    <col min="10766" max="11008" width="9.140625" style="6"/>
    <col min="11009" max="11009" width="4.42578125" style="6" customWidth="1"/>
    <col min="11010" max="11010" width="5.28515625" style="6" customWidth="1"/>
    <col min="11011" max="11011" width="44.42578125" style="6" customWidth="1"/>
    <col min="11012" max="11012" width="33.42578125" style="6" customWidth="1"/>
    <col min="11013" max="11013" width="16" style="6" customWidth="1"/>
    <col min="11014" max="11014" width="10.140625" style="6" customWidth="1"/>
    <col min="11015" max="11015" width="12.140625" style="6" customWidth="1"/>
    <col min="11016" max="11016" width="9" style="6" customWidth="1"/>
    <col min="11017" max="11017" width="12" style="6" customWidth="1"/>
    <col min="11018" max="11018" width="9.140625" style="6"/>
    <col min="11019" max="11019" width="7.85546875" style="6" customWidth="1"/>
    <col min="11020" max="11020" width="9.28515625" style="6" customWidth="1"/>
    <col min="11021" max="11021" width="9.5703125" style="6" customWidth="1"/>
    <col min="11022" max="11264" width="9.140625" style="6"/>
    <col min="11265" max="11265" width="4.42578125" style="6" customWidth="1"/>
    <col min="11266" max="11266" width="5.28515625" style="6" customWidth="1"/>
    <col min="11267" max="11267" width="44.42578125" style="6" customWidth="1"/>
    <col min="11268" max="11268" width="33.42578125" style="6" customWidth="1"/>
    <col min="11269" max="11269" width="16" style="6" customWidth="1"/>
    <col min="11270" max="11270" width="10.140625" style="6" customWidth="1"/>
    <col min="11271" max="11271" width="12.140625" style="6" customWidth="1"/>
    <col min="11272" max="11272" width="9" style="6" customWidth="1"/>
    <col min="11273" max="11273" width="12" style="6" customWidth="1"/>
    <col min="11274" max="11274" width="9.140625" style="6"/>
    <col min="11275" max="11275" width="7.85546875" style="6" customWidth="1"/>
    <col min="11276" max="11276" width="9.28515625" style="6" customWidth="1"/>
    <col min="11277" max="11277" width="9.5703125" style="6" customWidth="1"/>
    <col min="11278" max="11520" width="9.140625" style="6"/>
    <col min="11521" max="11521" width="4.42578125" style="6" customWidth="1"/>
    <col min="11522" max="11522" width="5.28515625" style="6" customWidth="1"/>
    <col min="11523" max="11523" width="44.42578125" style="6" customWidth="1"/>
    <col min="11524" max="11524" width="33.42578125" style="6" customWidth="1"/>
    <col min="11525" max="11525" width="16" style="6" customWidth="1"/>
    <col min="11526" max="11526" width="10.140625" style="6" customWidth="1"/>
    <col min="11527" max="11527" width="12.140625" style="6" customWidth="1"/>
    <col min="11528" max="11528" width="9" style="6" customWidth="1"/>
    <col min="11529" max="11529" width="12" style="6" customWidth="1"/>
    <col min="11530" max="11530" width="9.140625" style="6"/>
    <col min="11531" max="11531" width="7.85546875" style="6" customWidth="1"/>
    <col min="11532" max="11532" width="9.28515625" style="6" customWidth="1"/>
    <col min="11533" max="11533" width="9.5703125" style="6" customWidth="1"/>
    <col min="11534" max="11776" width="9.140625" style="6"/>
    <col min="11777" max="11777" width="4.42578125" style="6" customWidth="1"/>
    <col min="11778" max="11778" width="5.28515625" style="6" customWidth="1"/>
    <col min="11779" max="11779" width="44.42578125" style="6" customWidth="1"/>
    <col min="11780" max="11780" width="33.42578125" style="6" customWidth="1"/>
    <col min="11781" max="11781" width="16" style="6" customWidth="1"/>
    <col min="11782" max="11782" width="10.140625" style="6" customWidth="1"/>
    <col min="11783" max="11783" width="12.140625" style="6" customWidth="1"/>
    <col min="11784" max="11784" width="9" style="6" customWidth="1"/>
    <col min="11785" max="11785" width="12" style="6" customWidth="1"/>
    <col min="11786" max="11786" width="9.140625" style="6"/>
    <col min="11787" max="11787" width="7.85546875" style="6" customWidth="1"/>
    <col min="11788" max="11788" width="9.28515625" style="6" customWidth="1"/>
    <col min="11789" max="11789" width="9.5703125" style="6" customWidth="1"/>
    <col min="11790" max="12032" width="9.140625" style="6"/>
    <col min="12033" max="12033" width="4.42578125" style="6" customWidth="1"/>
    <col min="12034" max="12034" width="5.28515625" style="6" customWidth="1"/>
    <col min="12035" max="12035" width="44.42578125" style="6" customWidth="1"/>
    <col min="12036" max="12036" width="33.42578125" style="6" customWidth="1"/>
    <col min="12037" max="12037" width="16" style="6" customWidth="1"/>
    <col min="12038" max="12038" width="10.140625" style="6" customWidth="1"/>
    <col min="12039" max="12039" width="12.140625" style="6" customWidth="1"/>
    <col min="12040" max="12040" width="9" style="6" customWidth="1"/>
    <col min="12041" max="12041" width="12" style="6" customWidth="1"/>
    <col min="12042" max="12042" width="9.140625" style="6"/>
    <col min="12043" max="12043" width="7.85546875" style="6" customWidth="1"/>
    <col min="12044" max="12044" width="9.28515625" style="6" customWidth="1"/>
    <col min="12045" max="12045" width="9.5703125" style="6" customWidth="1"/>
    <col min="12046" max="12288" width="9.140625" style="6"/>
    <col min="12289" max="12289" width="4.42578125" style="6" customWidth="1"/>
    <col min="12290" max="12290" width="5.28515625" style="6" customWidth="1"/>
    <col min="12291" max="12291" width="44.42578125" style="6" customWidth="1"/>
    <col min="12292" max="12292" width="33.42578125" style="6" customWidth="1"/>
    <col min="12293" max="12293" width="16" style="6" customWidth="1"/>
    <col min="12294" max="12294" width="10.140625" style="6" customWidth="1"/>
    <col min="12295" max="12295" width="12.140625" style="6" customWidth="1"/>
    <col min="12296" max="12296" width="9" style="6" customWidth="1"/>
    <col min="12297" max="12297" width="12" style="6" customWidth="1"/>
    <col min="12298" max="12298" width="9.140625" style="6"/>
    <col min="12299" max="12299" width="7.85546875" style="6" customWidth="1"/>
    <col min="12300" max="12300" width="9.28515625" style="6" customWidth="1"/>
    <col min="12301" max="12301" width="9.5703125" style="6" customWidth="1"/>
    <col min="12302" max="12544" width="9.140625" style="6"/>
    <col min="12545" max="12545" width="4.42578125" style="6" customWidth="1"/>
    <col min="12546" max="12546" width="5.28515625" style="6" customWidth="1"/>
    <col min="12547" max="12547" width="44.42578125" style="6" customWidth="1"/>
    <col min="12548" max="12548" width="33.42578125" style="6" customWidth="1"/>
    <col min="12549" max="12549" width="16" style="6" customWidth="1"/>
    <col min="12550" max="12550" width="10.140625" style="6" customWidth="1"/>
    <col min="12551" max="12551" width="12.140625" style="6" customWidth="1"/>
    <col min="12552" max="12552" width="9" style="6" customWidth="1"/>
    <col min="12553" max="12553" width="12" style="6" customWidth="1"/>
    <col min="12554" max="12554" width="9.140625" style="6"/>
    <col min="12555" max="12555" width="7.85546875" style="6" customWidth="1"/>
    <col min="12556" max="12556" width="9.28515625" style="6" customWidth="1"/>
    <col min="12557" max="12557" width="9.5703125" style="6" customWidth="1"/>
    <col min="12558" max="12800" width="9.140625" style="6"/>
    <col min="12801" max="12801" width="4.42578125" style="6" customWidth="1"/>
    <col min="12802" max="12802" width="5.28515625" style="6" customWidth="1"/>
    <col min="12803" max="12803" width="44.42578125" style="6" customWidth="1"/>
    <col min="12804" max="12804" width="33.42578125" style="6" customWidth="1"/>
    <col min="12805" max="12805" width="16" style="6" customWidth="1"/>
    <col min="12806" max="12806" width="10.140625" style="6" customWidth="1"/>
    <col min="12807" max="12807" width="12.140625" style="6" customWidth="1"/>
    <col min="12808" max="12808" width="9" style="6" customWidth="1"/>
    <col min="12809" max="12809" width="12" style="6" customWidth="1"/>
    <col min="12810" max="12810" width="9.140625" style="6"/>
    <col min="12811" max="12811" width="7.85546875" style="6" customWidth="1"/>
    <col min="12812" max="12812" width="9.28515625" style="6" customWidth="1"/>
    <col min="12813" max="12813" width="9.5703125" style="6" customWidth="1"/>
    <col min="12814" max="13056" width="9.140625" style="6"/>
    <col min="13057" max="13057" width="4.42578125" style="6" customWidth="1"/>
    <col min="13058" max="13058" width="5.28515625" style="6" customWidth="1"/>
    <col min="13059" max="13059" width="44.42578125" style="6" customWidth="1"/>
    <col min="13060" max="13060" width="33.42578125" style="6" customWidth="1"/>
    <col min="13061" max="13061" width="16" style="6" customWidth="1"/>
    <col min="13062" max="13062" width="10.140625" style="6" customWidth="1"/>
    <col min="13063" max="13063" width="12.140625" style="6" customWidth="1"/>
    <col min="13064" max="13064" width="9" style="6" customWidth="1"/>
    <col min="13065" max="13065" width="12" style="6" customWidth="1"/>
    <col min="13066" max="13066" width="9.140625" style="6"/>
    <col min="13067" max="13067" width="7.85546875" style="6" customWidth="1"/>
    <col min="13068" max="13068" width="9.28515625" style="6" customWidth="1"/>
    <col min="13069" max="13069" width="9.5703125" style="6" customWidth="1"/>
    <col min="13070" max="13312" width="9.140625" style="6"/>
    <col min="13313" max="13313" width="4.42578125" style="6" customWidth="1"/>
    <col min="13314" max="13314" width="5.28515625" style="6" customWidth="1"/>
    <col min="13315" max="13315" width="44.42578125" style="6" customWidth="1"/>
    <col min="13316" max="13316" width="33.42578125" style="6" customWidth="1"/>
    <col min="13317" max="13317" width="16" style="6" customWidth="1"/>
    <col min="13318" max="13318" width="10.140625" style="6" customWidth="1"/>
    <col min="13319" max="13319" width="12.140625" style="6" customWidth="1"/>
    <col min="13320" max="13320" width="9" style="6" customWidth="1"/>
    <col min="13321" max="13321" width="12" style="6" customWidth="1"/>
    <col min="13322" max="13322" width="9.140625" style="6"/>
    <col min="13323" max="13323" width="7.85546875" style="6" customWidth="1"/>
    <col min="13324" max="13324" width="9.28515625" style="6" customWidth="1"/>
    <col min="13325" max="13325" width="9.5703125" style="6" customWidth="1"/>
    <col min="13326" max="13568" width="9.140625" style="6"/>
    <col min="13569" max="13569" width="4.42578125" style="6" customWidth="1"/>
    <col min="13570" max="13570" width="5.28515625" style="6" customWidth="1"/>
    <col min="13571" max="13571" width="44.42578125" style="6" customWidth="1"/>
    <col min="13572" max="13572" width="33.42578125" style="6" customWidth="1"/>
    <col min="13573" max="13573" width="16" style="6" customWidth="1"/>
    <col min="13574" max="13574" width="10.140625" style="6" customWidth="1"/>
    <col min="13575" max="13575" width="12.140625" style="6" customWidth="1"/>
    <col min="13576" max="13576" width="9" style="6" customWidth="1"/>
    <col min="13577" max="13577" width="12" style="6" customWidth="1"/>
    <col min="13578" max="13578" width="9.140625" style="6"/>
    <col min="13579" max="13579" width="7.85546875" style="6" customWidth="1"/>
    <col min="13580" max="13580" width="9.28515625" style="6" customWidth="1"/>
    <col min="13581" max="13581" width="9.5703125" style="6" customWidth="1"/>
    <col min="13582" max="13824" width="9.140625" style="6"/>
    <col min="13825" max="13825" width="4.42578125" style="6" customWidth="1"/>
    <col min="13826" max="13826" width="5.28515625" style="6" customWidth="1"/>
    <col min="13827" max="13827" width="44.42578125" style="6" customWidth="1"/>
    <col min="13828" max="13828" width="33.42578125" style="6" customWidth="1"/>
    <col min="13829" max="13829" width="16" style="6" customWidth="1"/>
    <col min="13830" max="13830" width="10.140625" style="6" customWidth="1"/>
    <col min="13831" max="13831" width="12.140625" style="6" customWidth="1"/>
    <col min="13832" max="13832" width="9" style="6" customWidth="1"/>
    <col min="13833" max="13833" width="12" style="6" customWidth="1"/>
    <col min="13834" max="13834" width="9.140625" style="6"/>
    <col min="13835" max="13835" width="7.85546875" style="6" customWidth="1"/>
    <col min="13836" max="13836" width="9.28515625" style="6" customWidth="1"/>
    <col min="13837" max="13837" width="9.5703125" style="6" customWidth="1"/>
    <col min="13838" max="14080" width="9.140625" style="6"/>
    <col min="14081" max="14081" width="4.42578125" style="6" customWidth="1"/>
    <col min="14082" max="14082" width="5.28515625" style="6" customWidth="1"/>
    <col min="14083" max="14083" width="44.42578125" style="6" customWidth="1"/>
    <col min="14084" max="14084" width="33.42578125" style="6" customWidth="1"/>
    <col min="14085" max="14085" width="16" style="6" customWidth="1"/>
    <col min="14086" max="14086" width="10.140625" style="6" customWidth="1"/>
    <col min="14087" max="14087" width="12.140625" style="6" customWidth="1"/>
    <col min="14088" max="14088" width="9" style="6" customWidth="1"/>
    <col min="14089" max="14089" width="12" style="6" customWidth="1"/>
    <col min="14090" max="14090" width="9.140625" style="6"/>
    <col min="14091" max="14091" width="7.85546875" style="6" customWidth="1"/>
    <col min="14092" max="14092" width="9.28515625" style="6" customWidth="1"/>
    <col min="14093" max="14093" width="9.5703125" style="6" customWidth="1"/>
    <col min="14094" max="14336" width="9.140625" style="6"/>
    <col min="14337" max="14337" width="4.42578125" style="6" customWidth="1"/>
    <col min="14338" max="14338" width="5.28515625" style="6" customWidth="1"/>
    <col min="14339" max="14339" width="44.42578125" style="6" customWidth="1"/>
    <col min="14340" max="14340" width="33.42578125" style="6" customWidth="1"/>
    <col min="14341" max="14341" width="16" style="6" customWidth="1"/>
    <col min="14342" max="14342" width="10.140625" style="6" customWidth="1"/>
    <col min="14343" max="14343" width="12.140625" style="6" customWidth="1"/>
    <col min="14344" max="14344" width="9" style="6" customWidth="1"/>
    <col min="14345" max="14345" width="12" style="6" customWidth="1"/>
    <col min="14346" max="14346" width="9.140625" style="6"/>
    <col min="14347" max="14347" width="7.85546875" style="6" customWidth="1"/>
    <col min="14348" max="14348" width="9.28515625" style="6" customWidth="1"/>
    <col min="14349" max="14349" width="9.5703125" style="6" customWidth="1"/>
    <col min="14350" max="14592" width="9.140625" style="6"/>
    <col min="14593" max="14593" width="4.42578125" style="6" customWidth="1"/>
    <col min="14594" max="14594" width="5.28515625" style="6" customWidth="1"/>
    <col min="14595" max="14595" width="44.42578125" style="6" customWidth="1"/>
    <col min="14596" max="14596" width="33.42578125" style="6" customWidth="1"/>
    <col min="14597" max="14597" width="16" style="6" customWidth="1"/>
    <col min="14598" max="14598" width="10.140625" style="6" customWidth="1"/>
    <col min="14599" max="14599" width="12.140625" style="6" customWidth="1"/>
    <col min="14600" max="14600" width="9" style="6" customWidth="1"/>
    <col min="14601" max="14601" width="12" style="6" customWidth="1"/>
    <col min="14602" max="14602" width="9.140625" style="6"/>
    <col min="14603" max="14603" width="7.85546875" style="6" customWidth="1"/>
    <col min="14604" max="14604" width="9.28515625" style="6" customWidth="1"/>
    <col min="14605" max="14605" width="9.5703125" style="6" customWidth="1"/>
    <col min="14606" max="14848" width="9.140625" style="6"/>
    <col min="14849" max="14849" width="4.42578125" style="6" customWidth="1"/>
    <col min="14850" max="14850" width="5.28515625" style="6" customWidth="1"/>
    <col min="14851" max="14851" width="44.42578125" style="6" customWidth="1"/>
    <col min="14852" max="14852" width="33.42578125" style="6" customWidth="1"/>
    <col min="14853" max="14853" width="16" style="6" customWidth="1"/>
    <col min="14854" max="14854" width="10.140625" style="6" customWidth="1"/>
    <col min="14855" max="14855" width="12.140625" style="6" customWidth="1"/>
    <col min="14856" max="14856" width="9" style="6" customWidth="1"/>
    <col min="14857" max="14857" width="12" style="6" customWidth="1"/>
    <col min="14858" max="14858" width="9.140625" style="6"/>
    <col min="14859" max="14859" width="7.85546875" style="6" customWidth="1"/>
    <col min="14860" max="14860" width="9.28515625" style="6" customWidth="1"/>
    <col min="14861" max="14861" width="9.5703125" style="6" customWidth="1"/>
    <col min="14862" max="15104" width="9.140625" style="6"/>
    <col min="15105" max="15105" width="4.42578125" style="6" customWidth="1"/>
    <col min="15106" max="15106" width="5.28515625" style="6" customWidth="1"/>
    <col min="15107" max="15107" width="44.42578125" style="6" customWidth="1"/>
    <col min="15108" max="15108" width="33.42578125" style="6" customWidth="1"/>
    <col min="15109" max="15109" width="16" style="6" customWidth="1"/>
    <col min="15110" max="15110" width="10.140625" style="6" customWidth="1"/>
    <col min="15111" max="15111" width="12.140625" style="6" customWidth="1"/>
    <col min="15112" max="15112" width="9" style="6" customWidth="1"/>
    <col min="15113" max="15113" width="12" style="6" customWidth="1"/>
    <col min="15114" max="15114" width="9.140625" style="6"/>
    <col min="15115" max="15115" width="7.85546875" style="6" customWidth="1"/>
    <col min="15116" max="15116" width="9.28515625" style="6" customWidth="1"/>
    <col min="15117" max="15117" width="9.5703125" style="6" customWidth="1"/>
    <col min="15118" max="15360" width="9.140625" style="6"/>
    <col min="15361" max="15361" width="4.42578125" style="6" customWidth="1"/>
    <col min="15362" max="15362" width="5.28515625" style="6" customWidth="1"/>
    <col min="15363" max="15363" width="44.42578125" style="6" customWidth="1"/>
    <col min="15364" max="15364" width="33.42578125" style="6" customWidth="1"/>
    <col min="15365" max="15365" width="16" style="6" customWidth="1"/>
    <col min="15366" max="15366" width="10.140625" style="6" customWidth="1"/>
    <col min="15367" max="15367" width="12.140625" style="6" customWidth="1"/>
    <col min="15368" max="15368" width="9" style="6" customWidth="1"/>
    <col min="15369" max="15369" width="12" style="6" customWidth="1"/>
    <col min="15370" max="15370" width="9.140625" style="6"/>
    <col min="15371" max="15371" width="7.85546875" style="6" customWidth="1"/>
    <col min="15372" max="15372" width="9.28515625" style="6" customWidth="1"/>
    <col min="15373" max="15373" width="9.5703125" style="6" customWidth="1"/>
    <col min="15374" max="15616" width="9.140625" style="6"/>
    <col min="15617" max="15617" width="4.42578125" style="6" customWidth="1"/>
    <col min="15618" max="15618" width="5.28515625" style="6" customWidth="1"/>
    <col min="15619" max="15619" width="44.42578125" style="6" customWidth="1"/>
    <col min="15620" max="15620" width="33.42578125" style="6" customWidth="1"/>
    <col min="15621" max="15621" width="16" style="6" customWidth="1"/>
    <col min="15622" max="15622" width="10.140625" style="6" customWidth="1"/>
    <col min="15623" max="15623" width="12.140625" style="6" customWidth="1"/>
    <col min="15624" max="15624" width="9" style="6" customWidth="1"/>
    <col min="15625" max="15625" width="12" style="6" customWidth="1"/>
    <col min="15626" max="15626" width="9.140625" style="6"/>
    <col min="15627" max="15627" width="7.85546875" style="6" customWidth="1"/>
    <col min="15628" max="15628" width="9.28515625" style="6" customWidth="1"/>
    <col min="15629" max="15629" width="9.5703125" style="6" customWidth="1"/>
    <col min="15630" max="15872" width="9.140625" style="6"/>
    <col min="15873" max="15873" width="4.42578125" style="6" customWidth="1"/>
    <col min="15874" max="15874" width="5.28515625" style="6" customWidth="1"/>
    <col min="15875" max="15875" width="44.42578125" style="6" customWidth="1"/>
    <col min="15876" max="15876" width="33.42578125" style="6" customWidth="1"/>
    <col min="15877" max="15877" width="16" style="6" customWidth="1"/>
    <col min="15878" max="15878" width="10.140625" style="6" customWidth="1"/>
    <col min="15879" max="15879" width="12.140625" style="6" customWidth="1"/>
    <col min="15880" max="15880" width="9" style="6" customWidth="1"/>
    <col min="15881" max="15881" width="12" style="6" customWidth="1"/>
    <col min="15882" max="15882" width="9.140625" style="6"/>
    <col min="15883" max="15883" width="7.85546875" style="6" customWidth="1"/>
    <col min="15884" max="15884" width="9.28515625" style="6" customWidth="1"/>
    <col min="15885" max="15885" width="9.5703125" style="6" customWidth="1"/>
    <col min="15886" max="16128" width="9.140625" style="6"/>
    <col min="16129" max="16129" width="4.42578125" style="6" customWidth="1"/>
    <col min="16130" max="16130" width="5.28515625" style="6" customWidth="1"/>
    <col min="16131" max="16131" width="44.42578125" style="6" customWidth="1"/>
    <col min="16132" max="16132" width="33.42578125" style="6" customWidth="1"/>
    <col min="16133" max="16133" width="16" style="6" customWidth="1"/>
    <col min="16134" max="16134" width="10.140625" style="6" customWidth="1"/>
    <col min="16135" max="16135" width="12.140625" style="6" customWidth="1"/>
    <col min="16136" max="16136" width="9" style="6" customWidth="1"/>
    <col min="16137" max="16137" width="12" style="6" customWidth="1"/>
    <col min="16138" max="16138" width="9.140625" style="6"/>
    <col min="16139" max="16139" width="7.85546875" style="6" customWidth="1"/>
    <col min="16140" max="16140" width="9.28515625" style="6" customWidth="1"/>
    <col min="16141" max="16141" width="9.5703125" style="6" customWidth="1"/>
    <col min="16142" max="16384" width="9.140625" style="6"/>
  </cols>
  <sheetData>
    <row r="1" spans="1:44" s="3" customFormat="1" ht="34.5" customHeight="1" x14ac:dyDescent="0.2">
      <c r="A1" s="1"/>
      <c r="B1" s="938" t="s">
        <v>85</v>
      </c>
      <c r="C1" s="938"/>
      <c r="D1" s="938"/>
      <c r="E1" s="938"/>
      <c r="F1" s="938"/>
      <c r="G1" s="938"/>
      <c r="H1" s="938"/>
      <c r="I1" s="938"/>
      <c r="J1" s="938"/>
      <c r="K1" s="938"/>
      <c r="L1" s="938"/>
      <c r="M1" s="938"/>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34.5" customHeight="1" x14ac:dyDescent="0.2">
      <c r="A2" s="4"/>
      <c r="B2" s="5"/>
      <c r="C2" s="939"/>
      <c r="D2" s="939"/>
      <c r="E2" s="939"/>
      <c r="F2" s="939"/>
      <c r="G2" s="939"/>
      <c r="H2" s="939"/>
      <c r="I2" s="939"/>
      <c r="J2" s="939"/>
      <c r="K2" s="939"/>
      <c r="L2" s="939"/>
      <c r="M2" s="939"/>
    </row>
    <row r="3" spans="1:44" s="3" customFormat="1" ht="34.5" customHeight="1" x14ac:dyDescent="0.2">
      <c r="A3" s="1"/>
      <c r="B3" s="938" t="s">
        <v>86</v>
      </c>
      <c r="C3" s="938"/>
      <c r="D3" s="938"/>
      <c r="E3" s="938"/>
      <c r="F3" s="938"/>
      <c r="G3" s="938"/>
      <c r="H3" s="938"/>
      <c r="I3" s="938"/>
      <c r="J3" s="938"/>
      <c r="K3" s="938"/>
      <c r="L3" s="938"/>
      <c r="M3" s="93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s="9" customFormat="1" ht="34.5" customHeight="1" x14ac:dyDescent="0.2">
      <c r="A4" s="7"/>
      <c r="B4" s="7" t="s">
        <v>87</v>
      </c>
      <c r="C4" s="8" t="s">
        <v>88</v>
      </c>
      <c r="D4" s="8" t="s">
        <v>89</v>
      </c>
      <c r="E4" s="8" t="s">
        <v>90</v>
      </c>
      <c r="F4" s="940" t="s">
        <v>91</v>
      </c>
      <c r="G4" s="940"/>
      <c r="H4" s="940" t="s">
        <v>92</v>
      </c>
      <c r="I4" s="940"/>
      <c r="J4" s="940" t="s">
        <v>93</v>
      </c>
      <c r="K4" s="940"/>
      <c r="L4" s="940" t="s">
        <v>94</v>
      </c>
      <c r="M4" s="940"/>
    </row>
    <row r="5" spans="1:44" s="13" customFormat="1" ht="34.5" customHeight="1" x14ac:dyDescent="0.25">
      <c r="A5" s="10"/>
      <c r="B5" s="10"/>
      <c r="C5" s="11"/>
      <c r="D5" s="11"/>
      <c r="E5" s="12"/>
      <c r="F5" s="12" t="s">
        <v>95</v>
      </c>
      <c r="G5" s="12" t="s">
        <v>96</v>
      </c>
      <c r="H5" s="12" t="s">
        <v>95</v>
      </c>
      <c r="I5" s="12" t="s">
        <v>96</v>
      </c>
      <c r="J5" s="12" t="s">
        <v>95</v>
      </c>
      <c r="K5" s="11" t="s">
        <v>96</v>
      </c>
      <c r="L5" s="12" t="s">
        <v>95</v>
      </c>
      <c r="M5" s="11" t="s">
        <v>96</v>
      </c>
    </row>
    <row r="6" spans="1:44" ht="21" customHeight="1" x14ac:dyDescent="0.2">
      <c r="A6" s="14">
        <v>1</v>
      </c>
      <c r="B6" s="14">
        <v>1</v>
      </c>
      <c r="C6" s="15" t="s">
        <v>97</v>
      </c>
      <c r="D6" s="16"/>
      <c r="E6" s="17"/>
      <c r="F6" s="18"/>
      <c r="G6" s="19"/>
      <c r="H6" s="18"/>
      <c r="I6" s="20"/>
      <c r="J6" s="18"/>
      <c r="K6" s="16"/>
      <c r="L6" s="18"/>
      <c r="M6" s="16"/>
    </row>
    <row r="7" spans="1:44" ht="42" customHeight="1" x14ac:dyDescent="0.2">
      <c r="A7" s="21">
        <v>1.1000000000000001</v>
      </c>
      <c r="B7" s="22">
        <v>1.1000000000000001</v>
      </c>
      <c r="C7" s="23" t="s">
        <v>98</v>
      </c>
      <c r="D7" s="24" t="s">
        <v>99</v>
      </c>
      <c r="E7" s="25">
        <v>41394</v>
      </c>
      <c r="F7" s="26"/>
      <c r="G7" s="27"/>
      <c r="H7" s="28"/>
      <c r="I7" s="29"/>
      <c r="J7" s="27"/>
      <c r="K7" s="27"/>
      <c r="L7" s="30" t="s">
        <v>100</v>
      </c>
      <c r="M7" s="31"/>
    </row>
    <row r="8" spans="1:44" ht="60" x14ac:dyDescent="0.2">
      <c r="A8" s="21">
        <v>1.2</v>
      </c>
      <c r="B8" s="22">
        <v>1.1000000000000001</v>
      </c>
      <c r="C8" s="32" t="s">
        <v>101</v>
      </c>
      <c r="D8" s="24" t="s">
        <v>102</v>
      </c>
      <c r="E8" s="17" t="s">
        <v>103</v>
      </c>
      <c r="F8" s="33">
        <v>3</v>
      </c>
      <c r="G8" s="30"/>
      <c r="H8" s="33">
        <v>3</v>
      </c>
      <c r="I8" s="34"/>
      <c r="J8" s="30">
        <v>3</v>
      </c>
      <c r="K8" s="30"/>
      <c r="L8" s="33">
        <v>3</v>
      </c>
      <c r="M8" s="31"/>
    </row>
    <row r="9" spans="1:44" ht="45" x14ac:dyDescent="0.2">
      <c r="A9" s="21" t="s">
        <v>104</v>
      </c>
      <c r="B9" s="22">
        <v>1.1000000000000001</v>
      </c>
      <c r="C9" s="32" t="s">
        <v>105</v>
      </c>
      <c r="D9" s="35" t="s">
        <v>106</v>
      </c>
      <c r="E9" s="36">
        <v>41305</v>
      </c>
      <c r="F9" s="27"/>
      <c r="G9" s="27"/>
      <c r="H9" s="27"/>
      <c r="I9" s="29"/>
      <c r="J9" s="27" t="s">
        <v>107</v>
      </c>
      <c r="K9" s="27"/>
      <c r="L9" s="27"/>
      <c r="M9" s="31"/>
    </row>
    <row r="10" spans="1:44" ht="36" x14ac:dyDescent="0.2">
      <c r="A10" s="21" t="s">
        <v>108</v>
      </c>
      <c r="B10" s="22">
        <v>1.1000000000000001</v>
      </c>
      <c r="C10" s="32" t="s">
        <v>109</v>
      </c>
      <c r="D10" s="37" t="s">
        <v>110</v>
      </c>
      <c r="E10" s="36">
        <v>41425</v>
      </c>
      <c r="F10" s="27"/>
      <c r="G10" s="27"/>
      <c r="H10" s="27"/>
      <c r="I10" s="29"/>
      <c r="J10" s="27"/>
      <c r="K10" s="27"/>
      <c r="L10" s="27" t="s">
        <v>111</v>
      </c>
      <c r="M10" s="31"/>
    </row>
    <row r="11" spans="1:44" ht="39" customHeight="1" x14ac:dyDescent="0.2">
      <c r="A11" s="21" t="s">
        <v>112</v>
      </c>
      <c r="B11" s="22">
        <v>1.1000000000000001</v>
      </c>
      <c r="C11" s="32" t="s">
        <v>113</v>
      </c>
      <c r="D11" s="37" t="s">
        <v>114</v>
      </c>
      <c r="E11" s="17" t="s">
        <v>115</v>
      </c>
      <c r="F11" s="30">
        <v>90</v>
      </c>
      <c r="G11" s="30"/>
      <c r="H11" s="30">
        <v>60</v>
      </c>
      <c r="I11" s="38"/>
      <c r="J11" s="30">
        <v>90</v>
      </c>
      <c r="K11" s="30"/>
      <c r="L11" s="30">
        <v>90</v>
      </c>
      <c r="M11" s="31"/>
    </row>
    <row r="12" spans="1:44" ht="22.5" customHeight="1" x14ac:dyDescent="0.2">
      <c r="A12" s="14">
        <v>2</v>
      </c>
      <c r="B12" s="39">
        <v>2</v>
      </c>
      <c r="C12" s="40" t="s">
        <v>116</v>
      </c>
      <c r="D12" s="24"/>
      <c r="E12" s="17"/>
      <c r="F12" s="26"/>
      <c r="G12" s="41"/>
      <c r="H12" s="26"/>
      <c r="I12" s="42"/>
      <c r="J12" s="27"/>
      <c r="K12" s="27"/>
      <c r="L12" s="26"/>
      <c r="M12" s="31"/>
    </row>
    <row r="13" spans="1:44" ht="48" x14ac:dyDescent="0.2">
      <c r="A13" s="22">
        <v>2.1</v>
      </c>
      <c r="B13" s="22">
        <v>2.7</v>
      </c>
      <c r="C13" s="32" t="s">
        <v>117</v>
      </c>
      <c r="D13" s="24" t="s">
        <v>118</v>
      </c>
      <c r="E13" s="17" t="s">
        <v>119</v>
      </c>
      <c r="F13" s="28"/>
      <c r="G13" s="27"/>
      <c r="H13" s="27"/>
      <c r="I13" s="29"/>
      <c r="J13" s="28"/>
      <c r="K13" s="43" t="s">
        <v>120</v>
      </c>
      <c r="L13" s="28" t="s">
        <v>121</v>
      </c>
      <c r="M13" s="44"/>
    </row>
    <row r="14" spans="1:44" ht="63" customHeight="1" x14ac:dyDescent="0.2">
      <c r="A14" s="22">
        <v>2.2000000000000002</v>
      </c>
      <c r="B14" s="22">
        <v>2.7</v>
      </c>
      <c r="C14" s="32" t="s">
        <v>122</v>
      </c>
      <c r="D14" s="24" t="s">
        <v>123</v>
      </c>
      <c r="E14" s="36" t="s">
        <v>124</v>
      </c>
      <c r="F14" s="27" t="s">
        <v>124</v>
      </c>
      <c r="G14" s="45"/>
      <c r="H14" s="27" t="s">
        <v>124</v>
      </c>
      <c r="I14" s="46"/>
      <c r="J14" s="27" t="s">
        <v>124</v>
      </c>
      <c r="K14" s="27"/>
      <c r="L14" s="27" t="s">
        <v>124</v>
      </c>
      <c r="M14" s="27"/>
    </row>
    <row r="15" spans="1:44" ht="16.5" customHeight="1" x14ac:dyDescent="0.2">
      <c r="A15" s="14">
        <v>3</v>
      </c>
      <c r="B15" s="39">
        <v>3</v>
      </c>
      <c r="C15" s="40" t="s">
        <v>125</v>
      </c>
      <c r="D15" s="24"/>
      <c r="E15" s="17"/>
      <c r="F15" s="26"/>
      <c r="G15" s="41"/>
      <c r="H15" s="26"/>
      <c r="I15" s="42"/>
      <c r="J15" s="26"/>
      <c r="K15" s="31"/>
      <c r="L15" s="27"/>
      <c r="M15" s="31"/>
    </row>
    <row r="16" spans="1:44" ht="60" x14ac:dyDescent="0.2">
      <c r="A16" s="21">
        <v>3.1</v>
      </c>
      <c r="B16" s="22">
        <v>3.2</v>
      </c>
      <c r="C16" s="32" t="s">
        <v>126</v>
      </c>
      <c r="D16" s="24" t="s">
        <v>127</v>
      </c>
      <c r="E16" s="17" t="s">
        <v>124</v>
      </c>
      <c r="F16" s="27" t="s">
        <v>124</v>
      </c>
      <c r="G16" s="45"/>
      <c r="H16" s="27" t="s">
        <v>124</v>
      </c>
      <c r="I16" s="46"/>
      <c r="J16" s="27" t="s">
        <v>124</v>
      </c>
      <c r="K16" s="27"/>
      <c r="L16" s="27" t="s">
        <v>124</v>
      </c>
      <c r="M16" s="27"/>
    </row>
    <row r="17" spans="1:13" ht="60" x14ac:dyDescent="0.2">
      <c r="A17" s="21">
        <v>3.2</v>
      </c>
      <c r="B17" s="22" t="s">
        <v>128</v>
      </c>
      <c r="C17" s="32" t="s">
        <v>129</v>
      </c>
      <c r="D17" s="24" t="s">
        <v>127</v>
      </c>
      <c r="E17" s="17" t="s">
        <v>124</v>
      </c>
      <c r="F17" s="27" t="s">
        <v>124</v>
      </c>
      <c r="G17" s="45"/>
      <c r="H17" s="27" t="s">
        <v>124</v>
      </c>
      <c r="I17" s="46"/>
      <c r="J17" s="27" t="s">
        <v>124</v>
      </c>
      <c r="K17" s="27"/>
      <c r="L17" s="27" t="s">
        <v>124</v>
      </c>
      <c r="M17" s="31"/>
    </row>
    <row r="18" spans="1:13" ht="30" customHeight="1" x14ac:dyDescent="0.2">
      <c r="A18" s="14">
        <v>4</v>
      </c>
      <c r="B18" s="47">
        <v>4</v>
      </c>
      <c r="C18" s="15" t="s">
        <v>130</v>
      </c>
      <c r="D18" s="16"/>
      <c r="E18" s="17"/>
      <c r="F18" s="26"/>
      <c r="G18" s="41"/>
      <c r="H18" s="26"/>
      <c r="I18" s="42"/>
      <c r="J18" s="26"/>
      <c r="K18" s="31"/>
      <c r="L18" s="26"/>
      <c r="M18" s="31"/>
    </row>
    <row r="19" spans="1:13" ht="30" customHeight="1" x14ac:dyDescent="0.2">
      <c r="A19" s="48">
        <v>4.0999999999999996</v>
      </c>
      <c r="B19" s="22">
        <v>4.1100000000000003</v>
      </c>
      <c r="C19" s="49" t="s">
        <v>131</v>
      </c>
      <c r="D19" s="24" t="s">
        <v>132</v>
      </c>
      <c r="E19" s="17" t="s">
        <v>121</v>
      </c>
      <c r="F19" s="50" t="s">
        <v>133</v>
      </c>
      <c r="G19" s="30"/>
      <c r="H19" s="50" t="s">
        <v>120</v>
      </c>
      <c r="I19" s="29"/>
      <c r="J19" s="50" t="s">
        <v>120</v>
      </c>
      <c r="K19" s="31"/>
      <c r="L19" s="50" t="s">
        <v>120</v>
      </c>
      <c r="M19" s="31"/>
    </row>
    <row r="20" spans="1:13" s="54" customFormat="1" ht="48" x14ac:dyDescent="0.25">
      <c r="A20" s="48">
        <v>42</v>
      </c>
      <c r="B20" s="21" t="s">
        <v>134</v>
      </c>
      <c r="C20" s="32" t="s">
        <v>135</v>
      </c>
      <c r="D20" s="24" t="s">
        <v>135</v>
      </c>
      <c r="E20" s="51" t="s">
        <v>136</v>
      </c>
      <c r="F20" s="33" t="s">
        <v>137</v>
      </c>
      <c r="G20" s="30"/>
      <c r="H20" s="33"/>
      <c r="I20" s="38"/>
      <c r="J20" s="33"/>
      <c r="K20" s="52"/>
      <c r="L20" s="30" t="s">
        <v>120</v>
      </c>
      <c r="M20" s="53"/>
    </row>
    <row r="21" spans="1:13" ht="59.25" customHeight="1" x14ac:dyDescent="0.2">
      <c r="A21" s="48" t="s">
        <v>138</v>
      </c>
      <c r="B21" s="21" t="s">
        <v>134</v>
      </c>
      <c r="C21" s="32" t="s">
        <v>139</v>
      </c>
      <c r="D21" s="24" t="s">
        <v>140</v>
      </c>
      <c r="E21" s="17" t="s">
        <v>141</v>
      </c>
      <c r="F21" s="27" t="s">
        <v>142</v>
      </c>
      <c r="G21" s="30"/>
      <c r="H21" s="26"/>
      <c r="I21" s="38"/>
      <c r="J21" s="30"/>
      <c r="K21" s="55"/>
      <c r="L21" s="26"/>
      <c r="M21" s="31"/>
    </row>
    <row r="22" spans="1:13" ht="54" customHeight="1" x14ac:dyDescent="0.2">
      <c r="A22" s="48" t="s">
        <v>143</v>
      </c>
      <c r="B22" s="21" t="s">
        <v>144</v>
      </c>
      <c r="C22" s="32" t="s">
        <v>145</v>
      </c>
      <c r="D22" s="24" t="s">
        <v>146</v>
      </c>
      <c r="E22" s="17" t="s">
        <v>141</v>
      </c>
      <c r="F22" s="27"/>
      <c r="G22" s="30"/>
      <c r="H22" s="30"/>
      <c r="I22" s="38"/>
      <c r="J22" s="30" t="s">
        <v>147</v>
      </c>
      <c r="K22" s="27"/>
      <c r="L22" s="26"/>
      <c r="M22" s="31"/>
    </row>
    <row r="23" spans="1:13" ht="67.5" x14ac:dyDescent="0.2">
      <c r="A23" s="22">
        <v>4.4000000000000004</v>
      </c>
      <c r="B23" s="21" t="s">
        <v>134</v>
      </c>
      <c r="C23" s="32" t="s">
        <v>148</v>
      </c>
      <c r="D23" s="24" t="s">
        <v>149</v>
      </c>
      <c r="E23" s="17" t="s">
        <v>150</v>
      </c>
      <c r="F23" s="27" t="s">
        <v>151</v>
      </c>
      <c r="G23" s="27"/>
      <c r="H23" s="27"/>
      <c r="I23" s="29"/>
      <c r="J23" s="27" t="s">
        <v>152</v>
      </c>
      <c r="K23" s="27"/>
      <c r="L23" s="27"/>
      <c r="M23" s="27"/>
    </row>
    <row r="24" spans="1:13" ht="48" x14ac:dyDescent="0.2">
      <c r="A24" s="48">
        <v>4.5</v>
      </c>
      <c r="B24" s="21">
        <v>4.4000000000000004</v>
      </c>
      <c r="C24" s="32" t="s">
        <v>153</v>
      </c>
      <c r="D24" s="24" t="s">
        <v>154</v>
      </c>
      <c r="E24" s="17" t="s">
        <v>155</v>
      </c>
      <c r="F24" s="27" t="s">
        <v>121</v>
      </c>
      <c r="G24" s="27"/>
      <c r="H24" s="27" t="s">
        <v>121</v>
      </c>
      <c r="I24" s="29"/>
      <c r="J24" s="27" t="s">
        <v>121</v>
      </c>
      <c r="K24" s="27"/>
      <c r="L24" s="27" t="s">
        <v>121</v>
      </c>
      <c r="M24" s="27" t="s">
        <v>120</v>
      </c>
    </row>
    <row r="25" spans="1:13" ht="60" x14ac:dyDescent="0.2">
      <c r="A25" s="48">
        <v>4.5999999999999996</v>
      </c>
      <c r="B25" s="21">
        <v>4.4000000000000004</v>
      </c>
      <c r="C25" s="32" t="s">
        <v>156</v>
      </c>
      <c r="D25" s="24" t="s">
        <v>157</v>
      </c>
      <c r="E25" s="17" t="s">
        <v>155</v>
      </c>
      <c r="F25" s="27" t="s">
        <v>121</v>
      </c>
      <c r="G25" s="27"/>
      <c r="H25" s="27" t="s">
        <v>121</v>
      </c>
      <c r="I25" s="29"/>
      <c r="J25" s="27" t="s">
        <v>121</v>
      </c>
      <c r="K25" s="27"/>
      <c r="L25" s="27" t="s">
        <v>121</v>
      </c>
      <c r="M25" s="27" t="s">
        <v>120</v>
      </c>
    </row>
    <row r="26" spans="1:13" ht="42.75" customHeight="1" x14ac:dyDescent="0.2">
      <c r="A26" s="48">
        <v>4.7</v>
      </c>
      <c r="B26" s="21">
        <v>4.4000000000000004</v>
      </c>
      <c r="C26" s="32" t="s">
        <v>158</v>
      </c>
      <c r="D26" s="24" t="s">
        <v>159</v>
      </c>
      <c r="E26" s="36">
        <v>41333</v>
      </c>
      <c r="F26" s="27"/>
      <c r="G26" s="27"/>
      <c r="H26" s="27"/>
      <c r="I26" s="29"/>
      <c r="J26" s="27" t="s">
        <v>160</v>
      </c>
      <c r="K26" s="27"/>
      <c r="L26" s="27"/>
      <c r="M26" s="27"/>
    </row>
    <row r="27" spans="1:13" ht="43.5" customHeight="1" x14ac:dyDescent="0.2">
      <c r="A27" s="48">
        <v>4.8</v>
      </c>
      <c r="B27" s="21" t="s">
        <v>134</v>
      </c>
      <c r="C27" s="32" t="s">
        <v>161</v>
      </c>
      <c r="D27" s="24" t="s">
        <v>162</v>
      </c>
      <c r="E27" s="17" t="s">
        <v>163</v>
      </c>
      <c r="F27" s="27">
        <v>6</v>
      </c>
      <c r="G27" s="27"/>
      <c r="H27" s="27">
        <v>3</v>
      </c>
      <c r="I27" s="29"/>
      <c r="J27" s="27">
        <v>6</v>
      </c>
      <c r="K27" s="27"/>
      <c r="L27" s="27">
        <v>3</v>
      </c>
      <c r="M27" s="27"/>
    </row>
    <row r="28" spans="1:13" s="60" customFormat="1" ht="32.25" customHeight="1" x14ac:dyDescent="0.25">
      <c r="A28" s="56">
        <v>5</v>
      </c>
      <c r="B28" s="56">
        <v>5</v>
      </c>
      <c r="C28" s="57" t="s">
        <v>164</v>
      </c>
      <c r="D28" s="58"/>
      <c r="E28" s="59"/>
      <c r="F28" s="33"/>
      <c r="G28" s="30"/>
      <c r="H28" s="33"/>
      <c r="I28" s="38"/>
      <c r="J28" s="33"/>
      <c r="K28" s="53"/>
      <c r="L28" s="33"/>
      <c r="M28" s="53"/>
    </row>
    <row r="29" spans="1:13" s="60" customFormat="1" ht="38.25" customHeight="1" x14ac:dyDescent="0.25">
      <c r="A29" s="21">
        <v>5.0999999999999996</v>
      </c>
      <c r="B29" s="21">
        <v>5.0999999999999996</v>
      </c>
      <c r="C29" s="24" t="s">
        <v>165</v>
      </c>
      <c r="D29" s="24" t="s">
        <v>166</v>
      </c>
      <c r="E29" s="17" t="s">
        <v>167</v>
      </c>
      <c r="F29" s="33"/>
      <c r="G29" s="30"/>
      <c r="H29" s="30" t="s">
        <v>120</v>
      </c>
      <c r="I29" s="38"/>
      <c r="J29" s="33"/>
      <c r="K29" s="53"/>
      <c r="L29" s="30" t="s">
        <v>168</v>
      </c>
      <c r="M29" s="53"/>
    </row>
    <row r="30" spans="1:13" s="60" customFormat="1" ht="36" x14ac:dyDescent="0.25">
      <c r="A30" s="21">
        <v>5.2</v>
      </c>
      <c r="B30" s="21">
        <v>5.0999999999999996</v>
      </c>
      <c r="C30" s="24" t="s">
        <v>169</v>
      </c>
      <c r="D30" s="24" t="s">
        <v>170</v>
      </c>
      <c r="E30" s="17" t="s">
        <v>171</v>
      </c>
      <c r="F30" s="33"/>
      <c r="G30" s="30"/>
      <c r="H30" s="30" t="s">
        <v>120</v>
      </c>
      <c r="I30" s="38"/>
      <c r="J30" s="30" t="s">
        <v>172</v>
      </c>
      <c r="K30" s="52"/>
      <c r="L30" s="33"/>
      <c r="M30" s="53"/>
    </row>
    <row r="31" spans="1:13" s="54" customFormat="1" ht="36" x14ac:dyDescent="0.25">
      <c r="A31" s="21" t="s">
        <v>173</v>
      </c>
      <c r="B31" s="21">
        <v>5.0999999999999996</v>
      </c>
      <c r="C31" s="24" t="s">
        <v>174</v>
      </c>
      <c r="D31" s="61" t="s">
        <v>175</v>
      </c>
      <c r="E31" s="17" t="s">
        <v>176</v>
      </c>
      <c r="F31" s="33" t="s">
        <v>121</v>
      </c>
      <c r="G31" s="30"/>
      <c r="H31" s="33" t="s">
        <v>121</v>
      </c>
      <c r="I31" s="38"/>
      <c r="J31" s="33" t="s">
        <v>121</v>
      </c>
      <c r="K31" s="30"/>
      <c r="L31" s="33" t="s">
        <v>121</v>
      </c>
      <c r="M31" s="30"/>
    </row>
    <row r="32" spans="1:13" s="54" customFormat="1" ht="36" x14ac:dyDescent="0.25">
      <c r="A32" s="21" t="s">
        <v>177</v>
      </c>
      <c r="B32" s="21">
        <v>5.0999999999999996</v>
      </c>
      <c r="C32" s="24" t="s">
        <v>178</v>
      </c>
      <c r="D32" s="61" t="s">
        <v>179</v>
      </c>
      <c r="E32" s="17" t="s">
        <v>180</v>
      </c>
      <c r="F32" s="33"/>
      <c r="G32" s="30"/>
      <c r="H32" s="33"/>
      <c r="I32" s="38"/>
      <c r="J32" s="33"/>
      <c r="K32" s="30"/>
      <c r="L32" s="33" t="s">
        <v>121</v>
      </c>
      <c r="M32" s="30"/>
    </row>
    <row r="33" spans="1:13" s="60" customFormat="1" ht="36" x14ac:dyDescent="0.25">
      <c r="A33" s="21">
        <v>5.4</v>
      </c>
      <c r="B33" s="21">
        <v>5.0999999999999996</v>
      </c>
      <c r="C33" s="24" t="s">
        <v>181</v>
      </c>
      <c r="D33" s="24" t="s">
        <v>182</v>
      </c>
      <c r="E33" s="17" t="s">
        <v>183</v>
      </c>
      <c r="F33" s="30" t="s">
        <v>184</v>
      </c>
      <c r="G33" s="30"/>
      <c r="H33" s="30" t="s">
        <v>184</v>
      </c>
      <c r="I33" s="38"/>
      <c r="J33" s="30" t="s">
        <v>184</v>
      </c>
      <c r="K33" s="30"/>
      <c r="L33" s="30" t="s">
        <v>184</v>
      </c>
      <c r="M33" s="30"/>
    </row>
    <row r="34" spans="1:13" s="60" customFormat="1" ht="36" x14ac:dyDescent="0.25">
      <c r="A34" s="21">
        <v>5.5</v>
      </c>
      <c r="B34" s="21">
        <v>5.0999999999999996</v>
      </c>
      <c r="C34" s="24" t="s">
        <v>185</v>
      </c>
      <c r="D34" s="24" t="s">
        <v>186</v>
      </c>
      <c r="E34" s="62">
        <v>41455</v>
      </c>
      <c r="F34" s="63" t="s">
        <v>121</v>
      </c>
      <c r="G34" s="64"/>
      <c r="H34" s="63" t="s">
        <v>121</v>
      </c>
      <c r="I34" s="38"/>
      <c r="J34" s="63" t="s">
        <v>121</v>
      </c>
      <c r="K34" s="63"/>
      <c r="L34" s="63" t="s">
        <v>121</v>
      </c>
      <c r="M34" s="30"/>
    </row>
    <row r="35" spans="1:13" ht="36" x14ac:dyDescent="0.2">
      <c r="A35" s="21">
        <v>5.6</v>
      </c>
      <c r="B35" s="21">
        <v>5.0999999999999996</v>
      </c>
      <c r="C35" s="24" t="s">
        <v>187</v>
      </c>
      <c r="D35" s="24" t="s">
        <v>188</v>
      </c>
      <c r="E35" s="65" t="s">
        <v>155</v>
      </c>
      <c r="F35" s="63" t="s">
        <v>121</v>
      </c>
      <c r="G35" s="30"/>
      <c r="H35" s="63" t="s">
        <v>121</v>
      </c>
      <c r="I35" s="38"/>
      <c r="J35" s="63" t="s">
        <v>121</v>
      </c>
      <c r="K35" s="63"/>
      <c r="L35" s="63" t="s">
        <v>121</v>
      </c>
      <c r="M35" s="30"/>
    </row>
    <row r="36" spans="1:13" ht="34.5" customHeight="1" x14ac:dyDescent="0.2">
      <c r="A36" s="66"/>
      <c r="B36" s="67"/>
      <c r="C36" s="68"/>
      <c r="D36" s="68"/>
      <c r="E36" s="68"/>
      <c r="G36" s="70"/>
    </row>
    <row r="37" spans="1:13" ht="34.5" customHeight="1" x14ac:dyDescent="0.2">
      <c r="A37" s="66"/>
      <c r="B37" s="67"/>
      <c r="C37" s="68"/>
      <c r="D37" s="68"/>
      <c r="E37" s="68"/>
      <c r="G37" s="70"/>
    </row>
    <row r="38" spans="1:13" ht="34.5" customHeight="1" x14ac:dyDescent="0.2">
      <c r="A38" s="71"/>
      <c r="B38" s="71"/>
      <c r="G38" s="70"/>
    </row>
    <row r="39" spans="1:13" ht="34.5" customHeight="1" x14ac:dyDescent="0.2">
      <c r="G39" s="70"/>
    </row>
    <row r="40" spans="1:13" ht="34.5" customHeight="1" x14ac:dyDescent="0.2">
      <c r="G40" s="70"/>
    </row>
    <row r="41" spans="1:13" ht="34.5" customHeight="1" x14ac:dyDescent="0.2">
      <c r="G41" s="70"/>
    </row>
    <row r="42" spans="1:13" ht="34.5" customHeight="1" x14ac:dyDescent="0.2">
      <c r="G42" s="70"/>
    </row>
    <row r="43" spans="1:13" ht="34.5" customHeight="1" x14ac:dyDescent="0.2">
      <c r="G43" s="70"/>
    </row>
    <row r="44" spans="1:13" ht="34.5" customHeight="1" x14ac:dyDescent="0.2">
      <c r="G44" s="70"/>
    </row>
    <row r="45" spans="1:13" ht="34.5" customHeight="1" x14ac:dyDescent="0.2">
      <c r="G45" s="70"/>
    </row>
    <row r="46" spans="1:13" ht="34.5" customHeight="1" x14ac:dyDescent="0.2">
      <c r="G46" s="70"/>
    </row>
    <row r="47" spans="1:13" ht="34.5" customHeight="1" x14ac:dyDescent="0.2">
      <c r="G47" s="70"/>
    </row>
    <row r="48" spans="1:13" ht="34.5" customHeight="1" x14ac:dyDescent="0.2">
      <c r="G48" s="70"/>
    </row>
    <row r="49" spans="7:7" ht="34.5" customHeight="1" x14ac:dyDescent="0.2">
      <c r="G49" s="70"/>
    </row>
    <row r="50" spans="7:7" ht="34.5" customHeight="1" x14ac:dyDescent="0.2">
      <c r="G50" s="70"/>
    </row>
  </sheetData>
  <mergeCells count="7">
    <mergeCell ref="B1:M1"/>
    <mergeCell ref="C2:M2"/>
    <mergeCell ref="B3:M3"/>
    <mergeCell ref="F4:G4"/>
    <mergeCell ref="H4:I4"/>
    <mergeCell ref="J4:K4"/>
    <mergeCell ref="L4:M4"/>
  </mergeCells>
  <printOptions gridLines="1"/>
  <pageMargins left="0.51181102362204722" right="0.15748031496062992" top="0.59055118110236227" bottom="0.59055118110236227" header="0.15748031496062992" footer="0.23622047244094491"/>
  <pageSetup paperSize="8" orientation="landscape" r:id="rId1"/>
  <headerFooter alignWithMargins="0">
    <oddHeader>&amp;L&amp;P&amp;R&amp;"Arial,Bold"&amp;12ANNEXURE I1</oddHeader>
    <oddFooter>&amp;L&amp;F&amp;C&amp;A&amp;R&amp;D</oddFooter>
  </headerFooter>
  <rowBreaks count="1" manualBreakCount="1">
    <brk id="1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2"/>
  <sheetViews>
    <sheetView tabSelected="1" view="pageBreakPreview" zoomScaleNormal="100" zoomScaleSheetLayoutView="100" workbookViewId="0">
      <pane ySplit="5" topLeftCell="A24" activePane="bottomLeft" state="frozen"/>
      <selection activeCell="C17" sqref="C17"/>
      <selection pane="bottomLeft" activeCell="C17" sqref="C17"/>
    </sheetView>
  </sheetViews>
  <sheetFormatPr defaultRowHeight="12" x14ac:dyDescent="0.2"/>
  <cols>
    <col min="1" max="2" width="4.140625" style="69" customWidth="1"/>
    <col min="3" max="3" width="44" style="6" customWidth="1"/>
    <col min="4" max="4" width="30.28515625" style="6" customWidth="1"/>
    <col min="5" max="5" width="15.85546875" style="138" customWidth="1"/>
    <col min="6" max="6" width="10.7109375" style="69" customWidth="1"/>
    <col min="7" max="7" width="16" style="69" customWidth="1"/>
    <col min="8" max="8" width="9.28515625" style="69" customWidth="1"/>
    <col min="9" max="9" width="13.42578125" style="69" customWidth="1"/>
    <col min="10" max="10" width="9.5703125" style="69" customWidth="1"/>
    <col min="11" max="11" width="9" style="69" customWidth="1"/>
    <col min="12" max="12" width="12.42578125" style="69" customWidth="1"/>
    <col min="13" max="13" width="10.5703125" style="6" customWidth="1"/>
    <col min="14" max="256" width="9.140625" style="6"/>
    <col min="257" max="258" width="4.140625" style="6" customWidth="1"/>
    <col min="259" max="259" width="44" style="6" customWidth="1"/>
    <col min="260" max="260" width="30.28515625" style="6" customWidth="1"/>
    <col min="261" max="261" width="15.85546875" style="6" customWidth="1"/>
    <col min="262" max="262" width="10.7109375" style="6" customWidth="1"/>
    <col min="263" max="263" width="16" style="6" customWidth="1"/>
    <col min="264" max="264" width="9.28515625" style="6" customWidth="1"/>
    <col min="265" max="265" width="13.42578125" style="6" customWidth="1"/>
    <col min="266" max="266" width="9.5703125" style="6" customWidth="1"/>
    <col min="267" max="267" width="9" style="6" customWidth="1"/>
    <col min="268" max="268" width="12.42578125" style="6" customWidth="1"/>
    <col min="269" max="269" width="10.5703125" style="6" customWidth="1"/>
    <col min="270" max="512" width="9.140625" style="6"/>
    <col min="513" max="514" width="4.140625" style="6" customWidth="1"/>
    <col min="515" max="515" width="44" style="6" customWidth="1"/>
    <col min="516" max="516" width="30.28515625" style="6" customWidth="1"/>
    <col min="517" max="517" width="15.85546875" style="6" customWidth="1"/>
    <col min="518" max="518" width="10.7109375" style="6" customWidth="1"/>
    <col min="519" max="519" width="16" style="6" customWidth="1"/>
    <col min="520" max="520" width="9.28515625" style="6" customWidth="1"/>
    <col min="521" max="521" width="13.42578125" style="6" customWidth="1"/>
    <col min="522" max="522" width="9.5703125" style="6" customWidth="1"/>
    <col min="523" max="523" width="9" style="6" customWidth="1"/>
    <col min="524" max="524" width="12.42578125" style="6" customWidth="1"/>
    <col min="525" max="525" width="10.5703125" style="6" customWidth="1"/>
    <col min="526" max="768" width="9.140625" style="6"/>
    <col min="769" max="770" width="4.140625" style="6" customWidth="1"/>
    <col min="771" max="771" width="44" style="6" customWidth="1"/>
    <col min="772" max="772" width="30.28515625" style="6" customWidth="1"/>
    <col min="773" max="773" width="15.85546875" style="6" customWidth="1"/>
    <col min="774" max="774" width="10.7109375" style="6" customWidth="1"/>
    <col min="775" max="775" width="16" style="6" customWidth="1"/>
    <col min="776" max="776" width="9.28515625" style="6" customWidth="1"/>
    <col min="777" max="777" width="13.42578125" style="6" customWidth="1"/>
    <col min="778" max="778" width="9.5703125" style="6" customWidth="1"/>
    <col min="779" max="779" width="9" style="6" customWidth="1"/>
    <col min="780" max="780" width="12.42578125" style="6" customWidth="1"/>
    <col min="781" max="781" width="10.5703125" style="6" customWidth="1"/>
    <col min="782" max="1024" width="9.140625" style="6"/>
    <col min="1025" max="1026" width="4.140625" style="6" customWidth="1"/>
    <col min="1027" max="1027" width="44" style="6" customWidth="1"/>
    <col min="1028" max="1028" width="30.28515625" style="6" customWidth="1"/>
    <col min="1029" max="1029" width="15.85546875" style="6" customWidth="1"/>
    <col min="1030" max="1030" width="10.7109375" style="6" customWidth="1"/>
    <col min="1031" max="1031" width="16" style="6" customWidth="1"/>
    <col min="1032" max="1032" width="9.28515625" style="6" customWidth="1"/>
    <col min="1033" max="1033" width="13.42578125" style="6" customWidth="1"/>
    <col min="1034" max="1034" width="9.5703125" style="6" customWidth="1"/>
    <col min="1035" max="1035" width="9" style="6" customWidth="1"/>
    <col min="1036" max="1036" width="12.42578125" style="6" customWidth="1"/>
    <col min="1037" max="1037" width="10.5703125" style="6" customWidth="1"/>
    <col min="1038" max="1280" width="9.140625" style="6"/>
    <col min="1281" max="1282" width="4.140625" style="6" customWidth="1"/>
    <col min="1283" max="1283" width="44" style="6" customWidth="1"/>
    <col min="1284" max="1284" width="30.28515625" style="6" customWidth="1"/>
    <col min="1285" max="1285" width="15.85546875" style="6" customWidth="1"/>
    <col min="1286" max="1286" width="10.7109375" style="6" customWidth="1"/>
    <col min="1287" max="1287" width="16" style="6" customWidth="1"/>
    <col min="1288" max="1288" width="9.28515625" style="6" customWidth="1"/>
    <col min="1289" max="1289" width="13.42578125" style="6" customWidth="1"/>
    <col min="1290" max="1290" width="9.5703125" style="6" customWidth="1"/>
    <col min="1291" max="1291" width="9" style="6" customWidth="1"/>
    <col min="1292" max="1292" width="12.42578125" style="6" customWidth="1"/>
    <col min="1293" max="1293" width="10.5703125" style="6" customWidth="1"/>
    <col min="1294" max="1536" width="9.140625" style="6"/>
    <col min="1537" max="1538" width="4.140625" style="6" customWidth="1"/>
    <col min="1539" max="1539" width="44" style="6" customWidth="1"/>
    <col min="1540" max="1540" width="30.28515625" style="6" customWidth="1"/>
    <col min="1541" max="1541" width="15.85546875" style="6" customWidth="1"/>
    <col min="1542" max="1542" width="10.7109375" style="6" customWidth="1"/>
    <col min="1543" max="1543" width="16" style="6" customWidth="1"/>
    <col min="1544" max="1544" width="9.28515625" style="6" customWidth="1"/>
    <col min="1545" max="1545" width="13.42578125" style="6" customWidth="1"/>
    <col min="1546" max="1546" width="9.5703125" style="6" customWidth="1"/>
    <col min="1547" max="1547" width="9" style="6" customWidth="1"/>
    <col min="1548" max="1548" width="12.42578125" style="6" customWidth="1"/>
    <col min="1549" max="1549" width="10.5703125" style="6" customWidth="1"/>
    <col min="1550" max="1792" width="9.140625" style="6"/>
    <col min="1793" max="1794" width="4.140625" style="6" customWidth="1"/>
    <col min="1795" max="1795" width="44" style="6" customWidth="1"/>
    <col min="1796" max="1796" width="30.28515625" style="6" customWidth="1"/>
    <col min="1797" max="1797" width="15.85546875" style="6" customWidth="1"/>
    <col min="1798" max="1798" width="10.7109375" style="6" customWidth="1"/>
    <col min="1799" max="1799" width="16" style="6" customWidth="1"/>
    <col min="1800" max="1800" width="9.28515625" style="6" customWidth="1"/>
    <col min="1801" max="1801" width="13.42578125" style="6" customWidth="1"/>
    <col min="1802" max="1802" width="9.5703125" style="6" customWidth="1"/>
    <col min="1803" max="1803" width="9" style="6" customWidth="1"/>
    <col min="1804" max="1804" width="12.42578125" style="6" customWidth="1"/>
    <col min="1805" max="1805" width="10.5703125" style="6" customWidth="1"/>
    <col min="1806" max="2048" width="9.140625" style="6"/>
    <col min="2049" max="2050" width="4.140625" style="6" customWidth="1"/>
    <col min="2051" max="2051" width="44" style="6" customWidth="1"/>
    <col min="2052" max="2052" width="30.28515625" style="6" customWidth="1"/>
    <col min="2053" max="2053" width="15.85546875" style="6" customWidth="1"/>
    <col min="2054" max="2054" width="10.7109375" style="6" customWidth="1"/>
    <col min="2055" max="2055" width="16" style="6" customWidth="1"/>
    <col min="2056" max="2056" width="9.28515625" style="6" customWidth="1"/>
    <col min="2057" max="2057" width="13.42578125" style="6" customWidth="1"/>
    <col min="2058" max="2058" width="9.5703125" style="6" customWidth="1"/>
    <col min="2059" max="2059" width="9" style="6" customWidth="1"/>
    <col min="2060" max="2060" width="12.42578125" style="6" customWidth="1"/>
    <col min="2061" max="2061" width="10.5703125" style="6" customWidth="1"/>
    <col min="2062" max="2304" width="9.140625" style="6"/>
    <col min="2305" max="2306" width="4.140625" style="6" customWidth="1"/>
    <col min="2307" max="2307" width="44" style="6" customWidth="1"/>
    <col min="2308" max="2308" width="30.28515625" style="6" customWidth="1"/>
    <col min="2309" max="2309" width="15.85546875" style="6" customWidth="1"/>
    <col min="2310" max="2310" width="10.7109375" style="6" customWidth="1"/>
    <col min="2311" max="2311" width="16" style="6" customWidth="1"/>
    <col min="2312" max="2312" width="9.28515625" style="6" customWidth="1"/>
    <col min="2313" max="2313" width="13.42578125" style="6" customWidth="1"/>
    <col min="2314" max="2314" width="9.5703125" style="6" customWidth="1"/>
    <col min="2315" max="2315" width="9" style="6" customWidth="1"/>
    <col min="2316" max="2316" width="12.42578125" style="6" customWidth="1"/>
    <col min="2317" max="2317" width="10.5703125" style="6" customWidth="1"/>
    <col min="2318" max="2560" width="9.140625" style="6"/>
    <col min="2561" max="2562" width="4.140625" style="6" customWidth="1"/>
    <col min="2563" max="2563" width="44" style="6" customWidth="1"/>
    <col min="2564" max="2564" width="30.28515625" style="6" customWidth="1"/>
    <col min="2565" max="2565" width="15.85546875" style="6" customWidth="1"/>
    <col min="2566" max="2566" width="10.7109375" style="6" customWidth="1"/>
    <col min="2567" max="2567" width="16" style="6" customWidth="1"/>
    <col min="2568" max="2568" width="9.28515625" style="6" customWidth="1"/>
    <col min="2569" max="2569" width="13.42578125" style="6" customWidth="1"/>
    <col min="2570" max="2570" width="9.5703125" style="6" customWidth="1"/>
    <col min="2571" max="2571" width="9" style="6" customWidth="1"/>
    <col min="2572" max="2572" width="12.42578125" style="6" customWidth="1"/>
    <col min="2573" max="2573" width="10.5703125" style="6" customWidth="1"/>
    <col min="2574" max="2816" width="9.140625" style="6"/>
    <col min="2817" max="2818" width="4.140625" style="6" customWidth="1"/>
    <col min="2819" max="2819" width="44" style="6" customWidth="1"/>
    <col min="2820" max="2820" width="30.28515625" style="6" customWidth="1"/>
    <col min="2821" max="2821" width="15.85546875" style="6" customWidth="1"/>
    <col min="2822" max="2822" width="10.7109375" style="6" customWidth="1"/>
    <col min="2823" max="2823" width="16" style="6" customWidth="1"/>
    <col min="2824" max="2824" width="9.28515625" style="6" customWidth="1"/>
    <col min="2825" max="2825" width="13.42578125" style="6" customWidth="1"/>
    <col min="2826" max="2826" width="9.5703125" style="6" customWidth="1"/>
    <col min="2827" max="2827" width="9" style="6" customWidth="1"/>
    <col min="2828" max="2828" width="12.42578125" style="6" customWidth="1"/>
    <col min="2829" max="2829" width="10.5703125" style="6" customWidth="1"/>
    <col min="2830" max="3072" width="9.140625" style="6"/>
    <col min="3073" max="3074" width="4.140625" style="6" customWidth="1"/>
    <col min="3075" max="3075" width="44" style="6" customWidth="1"/>
    <col min="3076" max="3076" width="30.28515625" style="6" customWidth="1"/>
    <col min="3077" max="3077" width="15.85546875" style="6" customWidth="1"/>
    <col min="3078" max="3078" width="10.7109375" style="6" customWidth="1"/>
    <col min="3079" max="3079" width="16" style="6" customWidth="1"/>
    <col min="3080" max="3080" width="9.28515625" style="6" customWidth="1"/>
    <col min="3081" max="3081" width="13.42578125" style="6" customWidth="1"/>
    <col min="3082" max="3082" width="9.5703125" style="6" customWidth="1"/>
    <col min="3083" max="3083" width="9" style="6" customWidth="1"/>
    <col min="3084" max="3084" width="12.42578125" style="6" customWidth="1"/>
    <col min="3085" max="3085" width="10.5703125" style="6" customWidth="1"/>
    <col min="3086" max="3328" width="9.140625" style="6"/>
    <col min="3329" max="3330" width="4.140625" style="6" customWidth="1"/>
    <col min="3331" max="3331" width="44" style="6" customWidth="1"/>
    <col min="3332" max="3332" width="30.28515625" style="6" customWidth="1"/>
    <col min="3333" max="3333" width="15.85546875" style="6" customWidth="1"/>
    <col min="3334" max="3334" width="10.7109375" style="6" customWidth="1"/>
    <col min="3335" max="3335" width="16" style="6" customWidth="1"/>
    <col min="3336" max="3336" width="9.28515625" style="6" customWidth="1"/>
    <col min="3337" max="3337" width="13.42578125" style="6" customWidth="1"/>
    <col min="3338" max="3338" width="9.5703125" style="6" customWidth="1"/>
    <col min="3339" max="3339" width="9" style="6" customWidth="1"/>
    <col min="3340" max="3340" width="12.42578125" style="6" customWidth="1"/>
    <col min="3341" max="3341" width="10.5703125" style="6" customWidth="1"/>
    <col min="3342" max="3584" width="9.140625" style="6"/>
    <col min="3585" max="3586" width="4.140625" style="6" customWidth="1"/>
    <col min="3587" max="3587" width="44" style="6" customWidth="1"/>
    <col min="3588" max="3588" width="30.28515625" style="6" customWidth="1"/>
    <col min="3589" max="3589" width="15.85546875" style="6" customWidth="1"/>
    <col min="3590" max="3590" width="10.7109375" style="6" customWidth="1"/>
    <col min="3591" max="3591" width="16" style="6" customWidth="1"/>
    <col min="3592" max="3592" width="9.28515625" style="6" customWidth="1"/>
    <col min="3593" max="3593" width="13.42578125" style="6" customWidth="1"/>
    <col min="3594" max="3594" width="9.5703125" style="6" customWidth="1"/>
    <col min="3595" max="3595" width="9" style="6" customWidth="1"/>
    <col min="3596" max="3596" width="12.42578125" style="6" customWidth="1"/>
    <col min="3597" max="3597" width="10.5703125" style="6" customWidth="1"/>
    <col min="3598" max="3840" width="9.140625" style="6"/>
    <col min="3841" max="3842" width="4.140625" style="6" customWidth="1"/>
    <col min="3843" max="3843" width="44" style="6" customWidth="1"/>
    <col min="3844" max="3844" width="30.28515625" style="6" customWidth="1"/>
    <col min="3845" max="3845" width="15.85546875" style="6" customWidth="1"/>
    <col min="3846" max="3846" width="10.7109375" style="6" customWidth="1"/>
    <col min="3847" max="3847" width="16" style="6" customWidth="1"/>
    <col min="3848" max="3848" width="9.28515625" style="6" customWidth="1"/>
    <col min="3849" max="3849" width="13.42578125" style="6" customWidth="1"/>
    <col min="3850" max="3850" width="9.5703125" style="6" customWidth="1"/>
    <col min="3851" max="3851" width="9" style="6" customWidth="1"/>
    <col min="3852" max="3852" width="12.42578125" style="6" customWidth="1"/>
    <col min="3853" max="3853" width="10.5703125" style="6" customWidth="1"/>
    <col min="3854" max="4096" width="9.140625" style="6"/>
    <col min="4097" max="4098" width="4.140625" style="6" customWidth="1"/>
    <col min="4099" max="4099" width="44" style="6" customWidth="1"/>
    <col min="4100" max="4100" width="30.28515625" style="6" customWidth="1"/>
    <col min="4101" max="4101" width="15.85546875" style="6" customWidth="1"/>
    <col min="4102" max="4102" width="10.7109375" style="6" customWidth="1"/>
    <col min="4103" max="4103" width="16" style="6" customWidth="1"/>
    <col min="4104" max="4104" width="9.28515625" style="6" customWidth="1"/>
    <col min="4105" max="4105" width="13.42578125" style="6" customWidth="1"/>
    <col min="4106" max="4106" width="9.5703125" style="6" customWidth="1"/>
    <col min="4107" max="4107" width="9" style="6" customWidth="1"/>
    <col min="4108" max="4108" width="12.42578125" style="6" customWidth="1"/>
    <col min="4109" max="4109" width="10.5703125" style="6" customWidth="1"/>
    <col min="4110" max="4352" width="9.140625" style="6"/>
    <col min="4353" max="4354" width="4.140625" style="6" customWidth="1"/>
    <col min="4355" max="4355" width="44" style="6" customWidth="1"/>
    <col min="4356" max="4356" width="30.28515625" style="6" customWidth="1"/>
    <col min="4357" max="4357" width="15.85546875" style="6" customWidth="1"/>
    <col min="4358" max="4358" width="10.7109375" style="6" customWidth="1"/>
    <col min="4359" max="4359" width="16" style="6" customWidth="1"/>
    <col min="4360" max="4360" width="9.28515625" style="6" customWidth="1"/>
    <col min="4361" max="4361" width="13.42578125" style="6" customWidth="1"/>
    <col min="4362" max="4362" width="9.5703125" style="6" customWidth="1"/>
    <col min="4363" max="4363" width="9" style="6" customWidth="1"/>
    <col min="4364" max="4364" width="12.42578125" style="6" customWidth="1"/>
    <col min="4365" max="4365" width="10.5703125" style="6" customWidth="1"/>
    <col min="4366" max="4608" width="9.140625" style="6"/>
    <col min="4609" max="4610" width="4.140625" style="6" customWidth="1"/>
    <col min="4611" max="4611" width="44" style="6" customWidth="1"/>
    <col min="4612" max="4612" width="30.28515625" style="6" customWidth="1"/>
    <col min="4613" max="4613" width="15.85546875" style="6" customWidth="1"/>
    <col min="4614" max="4614" width="10.7109375" style="6" customWidth="1"/>
    <col min="4615" max="4615" width="16" style="6" customWidth="1"/>
    <col min="4616" max="4616" width="9.28515625" style="6" customWidth="1"/>
    <col min="4617" max="4617" width="13.42578125" style="6" customWidth="1"/>
    <col min="4618" max="4618" width="9.5703125" style="6" customWidth="1"/>
    <col min="4619" max="4619" width="9" style="6" customWidth="1"/>
    <col min="4620" max="4620" width="12.42578125" style="6" customWidth="1"/>
    <col min="4621" max="4621" width="10.5703125" style="6" customWidth="1"/>
    <col min="4622" max="4864" width="9.140625" style="6"/>
    <col min="4865" max="4866" width="4.140625" style="6" customWidth="1"/>
    <col min="4867" max="4867" width="44" style="6" customWidth="1"/>
    <col min="4868" max="4868" width="30.28515625" style="6" customWidth="1"/>
    <col min="4869" max="4869" width="15.85546875" style="6" customWidth="1"/>
    <col min="4870" max="4870" width="10.7109375" style="6" customWidth="1"/>
    <col min="4871" max="4871" width="16" style="6" customWidth="1"/>
    <col min="4872" max="4872" width="9.28515625" style="6" customWidth="1"/>
    <col min="4873" max="4873" width="13.42578125" style="6" customWidth="1"/>
    <col min="4874" max="4874" width="9.5703125" style="6" customWidth="1"/>
    <col min="4875" max="4875" width="9" style="6" customWidth="1"/>
    <col min="4876" max="4876" width="12.42578125" style="6" customWidth="1"/>
    <col min="4877" max="4877" width="10.5703125" style="6" customWidth="1"/>
    <col min="4878" max="5120" width="9.140625" style="6"/>
    <col min="5121" max="5122" width="4.140625" style="6" customWidth="1"/>
    <col min="5123" max="5123" width="44" style="6" customWidth="1"/>
    <col min="5124" max="5124" width="30.28515625" style="6" customWidth="1"/>
    <col min="5125" max="5125" width="15.85546875" style="6" customWidth="1"/>
    <col min="5126" max="5126" width="10.7109375" style="6" customWidth="1"/>
    <col min="5127" max="5127" width="16" style="6" customWidth="1"/>
    <col min="5128" max="5128" width="9.28515625" style="6" customWidth="1"/>
    <col min="5129" max="5129" width="13.42578125" style="6" customWidth="1"/>
    <col min="5130" max="5130" width="9.5703125" style="6" customWidth="1"/>
    <col min="5131" max="5131" width="9" style="6" customWidth="1"/>
    <col min="5132" max="5132" width="12.42578125" style="6" customWidth="1"/>
    <col min="5133" max="5133" width="10.5703125" style="6" customWidth="1"/>
    <col min="5134" max="5376" width="9.140625" style="6"/>
    <col min="5377" max="5378" width="4.140625" style="6" customWidth="1"/>
    <col min="5379" max="5379" width="44" style="6" customWidth="1"/>
    <col min="5380" max="5380" width="30.28515625" style="6" customWidth="1"/>
    <col min="5381" max="5381" width="15.85546875" style="6" customWidth="1"/>
    <col min="5382" max="5382" width="10.7109375" style="6" customWidth="1"/>
    <col min="5383" max="5383" width="16" style="6" customWidth="1"/>
    <col min="5384" max="5384" width="9.28515625" style="6" customWidth="1"/>
    <col min="5385" max="5385" width="13.42578125" style="6" customWidth="1"/>
    <col min="5386" max="5386" width="9.5703125" style="6" customWidth="1"/>
    <col min="5387" max="5387" width="9" style="6" customWidth="1"/>
    <col min="5388" max="5388" width="12.42578125" style="6" customWidth="1"/>
    <col min="5389" max="5389" width="10.5703125" style="6" customWidth="1"/>
    <col min="5390" max="5632" width="9.140625" style="6"/>
    <col min="5633" max="5634" width="4.140625" style="6" customWidth="1"/>
    <col min="5635" max="5635" width="44" style="6" customWidth="1"/>
    <col min="5636" max="5636" width="30.28515625" style="6" customWidth="1"/>
    <col min="5637" max="5637" width="15.85546875" style="6" customWidth="1"/>
    <col min="5638" max="5638" width="10.7109375" style="6" customWidth="1"/>
    <col min="5639" max="5639" width="16" style="6" customWidth="1"/>
    <col min="5640" max="5640" width="9.28515625" style="6" customWidth="1"/>
    <col min="5641" max="5641" width="13.42578125" style="6" customWidth="1"/>
    <col min="5642" max="5642" width="9.5703125" style="6" customWidth="1"/>
    <col min="5643" max="5643" width="9" style="6" customWidth="1"/>
    <col min="5644" max="5644" width="12.42578125" style="6" customWidth="1"/>
    <col min="5645" max="5645" width="10.5703125" style="6" customWidth="1"/>
    <col min="5646" max="5888" width="9.140625" style="6"/>
    <col min="5889" max="5890" width="4.140625" style="6" customWidth="1"/>
    <col min="5891" max="5891" width="44" style="6" customWidth="1"/>
    <col min="5892" max="5892" width="30.28515625" style="6" customWidth="1"/>
    <col min="5893" max="5893" width="15.85546875" style="6" customWidth="1"/>
    <col min="5894" max="5894" width="10.7109375" style="6" customWidth="1"/>
    <col min="5895" max="5895" width="16" style="6" customWidth="1"/>
    <col min="5896" max="5896" width="9.28515625" style="6" customWidth="1"/>
    <col min="5897" max="5897" width="13.42578125" style="6" customWidth="1"/>
    <col min="5898" max="5898" width="9.5703125" style="6" customWidth="1"/>
    <col min="5899" max="5899" width="9" style="6" customWidth="1"/>
    <col min="5900" max="5900" width="12.42578125" style="6" customWidth="1"/>
    <col min="5901" max="5901" width="10.5703125" style="6" customWidth="1"/>
    <col min="5902" max="6144" width="9.140625" style="6"/>
    <col min="6145" max="6146" width="4.140625" style="6" customWidth="1"/>
    <col min="6147" max="6147" width="44" style="6" customWidth="1"/>
    <col min="6148" max="6148" width="30.28515625" style="6" customWidth="1"/>
    <col min="6149" max="6149" width="15.85546875" style="6" customWidth="1"/>
    <col min="6150" max="6150" width="10.7109375" style="6" customWidth="1"/>
    <col min="6151" max="6151" width="16" style="6" customWidth="1"/>
    <col min="6152" max="6152" width="9.28515625" style="6" customWidth="1"/>
    <col min="6153" max="6153" width="13.42578125" style="6" customWidth="1"/>
    <col min="6154" max="6154" width="9.5703125" style="6" customWidth="1"/>
    <col min="6155" max="6155" width="9" style="6" customWidth="1"/>
    <col min="6156" max="6156" width="12.42578125" style="6" customWidth="1"/>
    <col min="6157" max="6157" width="10.5703125" style="6" customWidth="1"/>
    <col min="6158" max="6400" width="9.140625" style="6"/>
    <col min="6401" max="6402" width="4.140625" style="6" customWidth="1"/>
    <col min="6403" max="6403" width="44" style="6" customWidth="1"/>
    <col min="6404" max="6404" width="30.28515625" style="6" customWidth="1"/>
    <col min="6405" max="6405" width="15.85546875" style="6" customWidth="1"/>
    <col min="6406" max="6406" width="10.7109375" style="6" customWidth="1"/>
    <col min="6407" max="6407" width="16" style="6" customWidth="1"/>
    <col min="6408" max="6408" width="9.28515625" style="6" customWidth="1"/>
    <col min="6409" max="6409" width="13.42578125" style="6" customWidth="1"/>
    <col min="6410" max="6410" width="9.5703125" style="6" customWidth="1"/>
    <col min="6411" max="6411" width="9" style="6" customWidth="1"/>
    <col min="6412" max="6412" width="12.42578125" style="6" customWidth="1"/>
    <col min="6413" max="6413" width="10.5703125" style="6" customWidth="1"/>
    <col min="6414" max="6656" width="9.140625" style="6"/>
    <col min="6657" max="6658" width="4.140625" style="6" customWidth="1"/>
    <col min="6659" max="6659" width="44" style="6" customWidth="1"/>
    <col min="6660" max="6660" width="30.28515625" style="6" customWidth="1"/>
    <col min="6661" max="6661" width="15.85546875" style="6" customWidth="1"/>
    <col min="6662" max="6662" width="10.7109375" style="6" customWidth="1"/>
    <col min="6663" max="6663" width="16" style="6" customWidth="1"/>
    <col min="6664" max="6664" width="9.28515625" style="6" customWidth="1"/>
    <col min="6665" max="6665" width="13.42578125" style="6" customWidth="1"/>
    <col min="6666" max="6666" width="9.5703125" style="6" customWidth="1"/>
    <col min="6667" max="6667" width="9" style="6" customWidth="1"/>
    <col min="6668" max="6668" width="12.42578125" style="6" customWidth="1"/>
    <col min="6669" max="6669" width="10.5703125" style="6" customWidth="1"/>
    <col min="6670" max="6912" width="9.140625" style="6"/>
    <col min="6913" max="6914" width="4.140625" style="6" customWidth="1"/>
    <col min="6915" max="6915" width="44" style="6" customWidth="1"/>
    <col min="6916" max="6916" width="30.28515625" style="6" customWidth="1"/>
    <col min="6917" max="6917" width="15.85546875" style="6" customWidth="1"/>
    <col min="6918" max="6918" width="10.7109375" style="6" customWidth="1"/>
    <col min="6919" max="6919" width="16" style="6" customWidth="1"/>
    <col min="6920" max="6920" width="9.28515625" style="6" customWidth="1"/>
    <col min="6921" max="6921" width="13.42578125" style="6" customWidth="1"/>
    <col min="6922" max="6922" width="9.5703125" style="6" customWidth="1"/>
    <col min="6923" max="6923" width="9" style="6" customWidth="1"/>
    <col min="6924" max="6924" width="12.42578125" style="6" customWidth="1"/>
    <col min="6925" max="6925" width="10.5703125" style="6" customWidth="1"/>
    <col min="6926" max="7168" width="9.140625" style="6"/>
    <col min="7169" max="7170" width="4.140625" style="6" customWidth="1"/>
    <col min="7171" max="7171" width="44" style="6" customWidth="1"/>
    <col min="7172" max="7172" width="30.28515625" style="6" customWidth="1"/>
    <col min="7173" max="7173" width="15.85546875" style="6" customWidth="1"/>
    <col min="7174" max="7174" width="10.7109375" style="6" customWidth="1"/>
    <col min="7175" max="7175" width="16" style="6" customWidth="1"/>
    <col min="7176" max="7176" width="9.28515625" style="6" customWidth="1"/>
    <col min="7177" max="7177" width="13.42578125" style="6" customWidth="1"/>
    <col min="7178" max="7178" width="9.5703125" style="6" customWidth="1"/>
    <col min="7179" max="7179" width="9" style="6" customWidth="1"/>
    <col min="7180" max="7180" width="12.42578125" style="6" customWidth="1"/>
    <col min="7181" max="7181" width="10.5703125" style="6" customWidth="1"/>
    <col min="7182" max="7424" width="9.140625" style="6"/>
    <col min="7425" max="7426" width="4.140625" style="6" customWidth="1"/>
    <col min="7427" max="7427" width="44" style="6" customWidth="1"/>
    <col min="7428" max="7428" width="30.28515625" style="6" customWidth="1"/>
    <col min="7429" max="7429" width="15.85546875" style="6" customWidth="1"/>
    <col min="7430" max="7430" width="10.7109375" style="6" customWidth="1"/>
    <col min="7431" max="7431" width="16" style="6" customWidth="1"/>
    <col min="7432" max="7432" width="9.28515625" style="6" customWidth="1"/>
    <col min="7433" max="7433" width="13.42578125" style="6" customWidth="1"/>
    <col min="7434" max="7434" width="9.5703125" style="6" customWidth="1"/>
    <col min="7435" max="7435" width="9" style="6" customWidth="1"/>
    <col min="7436" max="7436" width="12.42578125" style="6" customWidth="1"/>
    <col min="7437" max="7437" width="10.5703125" style="6" customWidth="1"/>
    <col min="7438" max="7680" width="9.140625" style="6"/>
    <col min="7681" max="7682" width="4.140625" style="6" customWidth="1"/>
    <col min="7683" max="7683" width="44" style="6" customWidth="1"/>
    <col min="7684" max="7684" width="30.28515625" style="6" customWidth="1"/>
    <col min="7685" max="7685" width="15.85546875" style="6" customWidth="1"/>
    <col min="7686" max="7686" width="10.7109375" style="6" customWidth="1"/>
    <col min="7687" max="7687" width="16" style="6" customWidth="1"/>
    <col min="7688" max="7688" width="9.28515625" style="6" customWidth="1"/>
    <col min="7689" max="7689" width="13.42578125" style="6" customWidth="1"/>
    <col min="7690" max="7690" width="9.5703125" style="6" customWidth="1"/>
    <col min="7691" max="7691" width="9" style="6" customWidth="1"/>
    <col min="7692" max="7692" width="12.42578125" style="6" customWidth="1"/>
    <col min="7693" max="7693" width="10.5703125" style="6" customWidth="1"/>
    <col min="7694" max="7936" width="9.140625" style="6"/>
    <col min="7937" max="7938" width="4.140625" style="6" customWidth="1"/>
    <col min="7939" max="7939" width="44" style="6" customWidth="1"/>
    <col min="7940" max="7940" width="30.28515625" style="6" customWidth="1"/>
    <col min="7941" max="7941" width="15.85546875" style="6" customWidth="1"/>
    <col min="7942" max="7942" width="10.7109375" style="6" customWidth="1"/>
    <col min="7943" max="7943" width="16" style="6" customWidth="1"/>
    <col min="7944" max="7944" width="9.28515625" style="6" customWidth="1"/>
    <col min="7945" max="7945" width="13.42578125" style="6" customWidth="1"/>
    <col min="7946" max="7946" width="9.5703125" style="6" customWidth="1"/>
    <col min="7947" max="7947" width="9" style="6" customWidth="1"/>
    <col min="7948" max="7948" width="12.42578125" style="6" customWidth="1"/>
    <col min="7949" max="7949" width="10.5703125" style="6" customWidth="1"/>
    <col min="7950" max="8192" width="9.140625" style="6"/>
    <col min="8193" max="8194" width="4.140625" style="6" customWidth="1"/>
    <col min="8195" max="8195" width="44" style="6" customWidth="1"/>
    <col min="8196" max="8196" width="30.28515625" style="6" customWidth="1"/>
    <col min="8197" max="8197" width="15.85546875" style="6" customWidth="1"/>
    <col min="8198" max="8198" width="10.7109375" style="6" customWidth="1"/>
    <col min="8199" max="8199" width="16" style="6" customWidth="1"/>
    <col min="8200" max="8200" width="9.28515625" style="6" customWidth="1"/>
    <col min="8201" max="8201" width="13.42578125" style="6" customWidth="1"/>
    <col min="8202" max="8202" width="9.5703125" style="6" customWidth="1"/>
    <col min="8203" max="8203" width="9" style="6" customWidth="1"/>
    <col min="8204" max="8204" width="12.42578125" style="6" customWidth="1"/>
    <col min="8205" max="8205" width="10.5703125" style="6" customWidth="1"/>
    <col min="8206" max="8448" width="9.140625" style="6"/>
    <col min="8449" max="8450" width="4.140625" style="6" customWidth="1"/>
    <col min="8451" max="8451" width="44" style="6" customWidth="1"/>
    <col min="8452" max="8452" width="30.28515625" style="6" customWidth="1"/>
    <col min="8453" max="8453" width="15.85546875" style="6" customWidth="1"/>
    <col min="8454" max="8454" width="10.7109375" style="6" customWidth="1"/>
    <col min="8455" max="8455" width="16" style="6" customWidth="1"/>
    <col min="8456" max="8456" width="9.28515625" style="6" customWidth="1"/>
    <col min="8457" max="8457" width="13.42578125" style="6" customWidth="1"/>
    <col min="8458" max="8458" width="9.5703125" style="6" customWidth="1"/>
    <col min="8459" max="8459" width="9" style="6" customWidth="1"/>
    <col min="8460" max="8460" width="12.42578125" style="6" customWidth="1"/>
    <col min="8461" max="8461" width="10.5703125" style="6" customWidth="1"/>
    <col min="8462" max="8704" width="9.140625" style="6"/>
    <col min="8705" max="8706" width="4.140625" style="6" customWidth="1"/>
    <col min="8707" max="8707" width="44" style="6" customWidth="1"/>
    <col min="8708" max="8708" width="30.28515625" style="6" customWidth="1"/>
    <col min="8709" max="8709" width="15.85546875" style="6" customWidth="1"/>
    <col min="8710" max="8710" width="10.7109375" style="6" customWidth="1"/>
    <col min="8711" max="8711" width="16" style="6" customWidth="1"/>
    <col min="8712" max="8712" width="9.28515625" style="6" customWidth="1"/>
    <col min="8713" max="8713" width="13.42578125" style="6" customWidth="1"/>
    <col min="8714" max="8714" width="9.5703125" style="6" customWidth="1"/>
    <col min="8715" max="8715" width="9" style="6" customWidth="1"/>
    <col min="8716" max="8716" width="12.42578125" style="6" customWidth="1"/>
    <col min="8717" max="8717" width="10.5703125" style="6" customWidth="1"/>
    <col min="8718" max="8960" width="9.140625" style="6"/>
    <col min="8961" max="8962" width="4.140625" style="6" customWidth="1"/>
    <col min="8963" max="8963" width="44" style="6" customWidth="1"/>
    <col min="8964" max="8964" width="30.28515625" style="6" customWidth="1"/>
    <col min="8965" max="8965" width="15.85546875" style="6" customWidth="1"/>
    <col min="8966" max="8966" width="10.7109375" style="6" customWidth="1"/>
    <col min="8967" max="8967" width="16" style="6" customWidth="1"/>
    <col min="8968" max="8968" width="9.28515625" style="6" customWidth="1"/>
    <col min="8969" max="8969" width="13.42578125" style="6" customWidth="1"/>
    <col min="8970" max="8970" width="9.5703125" style="6" customWidth="1"/>
    <col min="8971" max="8971" width="9" style="6" customWidth="1"/>
    <col min="8972" max="8972" width="12.42578125" style="6" customWidth="1"/>
    <col min="8973" max="8973" width="10.5703125" style="6" customWidth="1"/>
    <col min="8974" max="9216" width="9.140625" style="6"/>
    <col min="9217" max="9218" width="4.140625" style="6" customWidth="1"/>
    <col min="9219" max="9219" width="44" style="6" customWidth="1"/>
    <col min="9220" max="9220" width="30.28515625" style="6" customWidth="1"/>
    <col min="9221" max="9221" width="15.85546875" style="6" customWidth="1"/>
    <col min="9222" max="9222" width="10.7109375" style="6" customWidth="1"/>
    <col min="9223" max="9223" width="16" style="6" customWidth="1"/>
    <col min="9224" max="9224" width="9.28515625" style="6" customWidth="1"/>
    <col min="9225" max="9225" width="13.42578125" style="6" customWidth="1"/>
    <col min="9226" max="9226" width="9.5703125" style="6" customWidth="1"/>
    <col min="9227" max="9227" width="9" style="6" customWidth="1"/>
    <col min="9228" max="9228" width="12.42578125" style="6" customWidth="1"/>
    <col min="9229" max="9229" width="10.5703125" style="6" customWidth="1"/>
    <col min="9230" max="9472" width="9.140625" style="6"/>
    <col min="9473" max="9474" width="4.140625" style="6" customWidth="1"/>
    <col min="9475" max="9475" width="44" style="6" customWidth="1"/>
    <col min="9476" max="9476" width="30.28515625" style="6" customWidth="1"/>
    <col min="9477" max="9477" width="15.85546875" style="6" customWidth="1"/>
    <col min="9478" max="9478" width="10.7109375" style="6" customWidth="1"/>
    <col min="9479" max="9479" width="16" style="6" customWidth="1"/>
    <col min="9480" max="9480" width="9.28515625" style="6" customWidth="1"/>
    <col min="9481" max="9481" width="13.42578125" style="6" customWidth="1"/>
    <col min="9482" max="9482" width="9.5703125" style="6" customWidth="1"/>
    <col min="9483" max="9483" width="9" style="6" customWidth="1"/>
    <col min="9484" max="9484" width="12.42578125" style="6" customWidth="1"/>
    <col min="9485" max="9485" width="10.5703125" style="6" customWidth="1"/>
    <col min="9486" max="9728" width="9.140625" style="6"/>
    <col min="9729" max="9730" width="4.140625" style="6" customWidth="1"/>
    <col min="9731" max="9731" width="44" style="6" customWidth="1"/>
    <col min="9732" max="9732" width="30.28515625" style="6" customWidth="1"/>
    <col min="9733" max="9733" width="15.85546875" style="6" customWidth="1"/>
    <col min="9734" max="9734" width="10.7109375" style="6" customWidth="1"/>
    <col min="9735" max="9735" width="16" style="6" customWidth="1"/>
    <col min="9736" max="9736" width="9.28515625" style="6" customWidth="1"/>
    <col min="9737" max="9737" width="13.42578125" style="6" customWidth="1"/>
    <col min="9738" max="9738" width="9.5703125" style="6" customWidth="1"/>
    <col min="9739" max="9739" width="9" style="6" customWidth="1"/>
    <col min="9740" max="9740" width="12.42578125" style="6" customWidth="1"/>
    <col min="9741" max="9741" width="10.5703125" style="6" customWidth="1"/>
    <col min="9742" max="9984" width="9.140625" style="6"/>
    <col min="9985" max="9986" width="4.140625" style="6" customWidth="1"/>
    <col min="9987" max="9987" width="44" style="6" customWidth="1"/>
    <col min="9988" max="9988" width="30.28515625" style="6" customWidth="1"/>
    <col min="9989" max="9989" width="15.85546875" style="6" customWidth="1"/>
    <col min="9990" max="9990" width="10.7109375" style="6" customWidth="1"/>
    <col min="9991" max="9991" width="16" style="6" customWidth="1"/>
    <col min="9992" max="9992" width="9.28515625" style="6" customWidth="1"/>
    <col min="9993" max="9993" width="13.42578125" style="6" customWidth="1"/>
    <col min="9994" max="9994" width="9.5703125" style="6" customWidth="1"/>
    <col min="9995" max="9995" width="9" style="6" customWidth="1"/>
    <col min="9996" max="9996" width="12.42578125" style="6" customWidth="1"/>
    <col min="9997" max="9997" width="10.5703125" style="6" customWidth="1"/>
    <col min="9998" max="10240" width="9.140625" style="6"/>
    <col min="10241" max="10242" width="4.140625" style="6" customWidth="1"/>
    <col min="10243" max="10243" width="44" style="6" customWidth="1"/>
    <col min="10244" max="10244" width="30.28515625" style="6" customWidth="1"/>
    <col min="10245" max="10245" width="15.85546875" style="6" customWidth="1"/>
    <col min="10246" max="10246" width="10.7109375" style="6" customWidth="1"/>
    <col min="10247" max="10247" width="16" style="6" customWidth="1"/>
    <col min="10248" max="10248" width="9.28515625" style="6" customWidth="1"/>
    <col min="10249" max="10249" width="13.42578125" style="6" customWidth="1"/>
    <col min="10250" max="10250" width="9.5703125" style="6" customWidth="1"/>
    <col min="10251" max="10251" width="9" style="6" customWidth="1"/>
    <col min="10252" max="10252" width="12.42578125" style="6" customWidth="1"/>
    <col min="10253" max="10253" width="10.5703125" style="6" customWidth="1"/>
    <col min="10254" max="10496" width="9.140625" style="6"/>
    <col min="10497" max="10498" width="4.140625" style="6" customWidth="1"/>
    <col min="10499" max="10499" width="44" style="6" customWidth="1"/>
    <col min="10500" max="10500" width="30.28515625" style="6" customWidth="1"/>
    <col min="10501" max="10501" width="15.85546875" style="6" customWidth="1"/>
    <col min="10502" max="10502" width="10.7109375" style="6" customWidth="1"/>
    <col min="10503" max="10503" width="16" style="6" customWidth="1"/>
    <col min="10504" max="10504" width="9.28515625" style="6" customWidth="1"/>
    <col min="10505" max="10505" width="13.42578125" style="6" customWidth="1"/>
    <col min="10506" max="10506" width="9.5703125" style="6" customWidth="1"/>
    <col min="10507" max="10507" width="9" style="6" customWidth="1"/>
    <col min="10508" max="10508" width="12.42578125" style="6" customWidth="1"/>
    <col min="10509" max="10509" width="10.5703125" style="6" customWidth="1"/>
    <col min="10510" max="10752" width="9.140625" style="6"/>
    <col min="10753" max="10754" width="4.140625" style="6" customWidth="1"/>
    <col min="10755" max="10755" width="44" style="6" customWidth="1"/>
    <col min="10756" max="10756" width="30.28515625" style="6" customWidth="1"/>
    <col min="10757" max="10757" width="15.85546875" style="6" customWidth="1"/>
    <col min="10758" max="10758" width="10.7109375" style="6" customWidth="1"/>
    <col min="10759" max="10759" width="16" style="6" customWidth="1"/>
    <col min="10760" max="10760" width="9.28515625" style="6" customWidth="1"/>
    <col min="10761" max="10761" width="13.42578125" style="6" customWidth="1"/>
    <col min="10762" max="10762" width="9.5703125" style="6" customWidth="1"/>
    <col min="10763" max="10763" width="9" style="6" customWidth="1"/>
    <col min="10764" max="10764" width="12.42578125" style="6" customWidth="1"/>
    <col min="10765" max="10765" width="10.5703125" style="6" customWidth="1"/>
    <col min="10766" max="11008" width="9.140625" style="6"/>
    <col min="11009" max="11010" width="4.140625" style="6" customWidth="1"/>
    <col min="11011" max="11011" width="44" style="6" customWidth="1"/>
    <col min="11012" max="11012" width="30.28515625" style="6" customWidth="1"/>
    <col min="11013" max="11013" width="15.85546875" style="6" customWidth="1"/>
    <col min="11014" max="11014" width="10.7109375" style="6" customWidth="1"/>
    <col min="11015" max="11015" width="16" style="6" customWidth="1"/>
    <col min="11016" max="11016" width="9.28515625" style="6" customWidth="1"/>
    <col min="11017" max="11017" width="13.42578125" style="6" customWidth="1"/>
    <col min="11018" max="11018" width="9.5703125" style="6" customWidth="1"/>
    <col min="11019" max="11019" width="9" style="6" customWidth="1"/>
    <col min="11020" max="11020" width="12.42578125" style="6" customWidth="1"/>
    <col min="11021" max="11021" width="10.5703125" style="6" customWidth="1"/>
    <col min="11022" max="11264" width="9.140625" style="6"/>
    <col min="11265" max="11266" width="4.140625" style="6" customWidth="1"/>
    <col min="11267" max="11267" width="44" style="6" customWidth="1"/>
    <col min="11268" max="11268" width="30.28515625" style="6" customWidth="1"/>
    <col min="11269" max="11269" width="15.85546875" style="6" customWidth="1"/>
    <col min="11270" max="11270" width="10.7109375" style="6" customWidth="1"/>
    <col min="11271" max="11271" width="16" style="6" customWidth="1"/>
    <col min="11272" max="11272" width="9.28515625" style="6" customWidth="1"/>
    <col min="11273" max="11273" width="13.42578125" style="6" customWidth="1"/>
    <col min="11274" max="11274" width="9.5703125" style="6" customWidth="1"/>
    <col min="11275" max="11275" width="9" style="6" customWidth="1"/>
    <col min="11276" max="11276" width="12.42578125" style="6" customWidth="1"/>
    <col min="11277" max="11277" width="10.5703125" style="6" customWidth="1"/>
    <col min="11278" max="11520" width="9.140625" style="6"/>
    <col min="11521" max="11522" width="4.140625" style="6" customWidth="1"/>
    <col min="11523" max="11523" width="44" style="6" customWidth="1"/>
    <col min="11524" max="11524" width="30.28515625" style="6" customWidth="1"/>
    <col min="11525" max="11525" width="15.85546875" style="6" customWidth="1"/>
    <col min="11526" max="11526" width="10.7109375" style="6" customWidth="1"/>
    <col min="11527" max="11527" width="16" style="6" customWidth="1"/>
    <col min="11528" max="11528" width="9.28515625" style="6" customWidth="1"/>
    <col min="11529" max="11529" width="13.42578125" style="6" customWidth="1"/>
    <col min="11530" max="11530" width="9.5703125" style="6" customWidth="1"/>
    <col min="11531" max="11531" width="9" style="6" customWidth="1"/>
    <col min="11532" max="11532" width="12.42578125" style="6" customWidth="1"/>
    <col min="11533" max="11533" width="10.5703125" style="6" customWidth="1"/>
    <col min="11534" max="11776" width="9.140625" style="6"/>
    <col min="11777" max="11778" width="4.140625" style="6" customWidth="1"/>
    <col min="11779" max="11779" width="44" style="6" customWidth="1"/>
    <col min="11780" max="11780" width="30.28515625" style="6" customWidth="1"/>
    <col min="11781" max="11781" width="15.85546875" style="6" customWidth="1"/>
    <col min="11782" max="11782" width="10.7109375" style="6" customWidth="1"/>
    <col min="11783" max="11783" width="16" style="6" customWidth="1"/>
    <col min="11784" max="11784" width="9.28515625" style="6" customWidth="1"/>
    <col min="11785" max="11785" width="13.42578125" style="6" customWidth="1"/>
    <col min="11786" max="11786" width="9.5703125" style="6" customWidth="1"/>
    <col min="11787" max="11787" width="9" style="6" customWidth="1"/>
    <col min="11788" max="11788" width="12.42578125" style="6" customWidth="1"/>
    <col min="11789" max="11789" width="10.5703125" style="6" customWidth="1"/>
    <col min="11790" max="12032" width="9.140625" style="6"/>
    <col min="12033" max="12034" width="4.140625" style="6" customWidth="1"/>
    <col min="12035" max="12035" width="44" style="6" customWidth="1"/>
    <col min="12036" max="12036" width="30.28515625" style="6" customWidth="1"/>
    <col min="12037" max="12037" width="15.85546875" style="6" customWidth="1"/>
    <col min="12038" max="12038" width="10.7109375" style="6" customWidth="1"/>
    <col min="12039" max="12039" width="16" style="6" customWidth="1"/>
    <col min="12040" max="12040" width="9.28515625" style="6" customWidth="1"/>
    <col min="12041" max="12041" width="13.42578125" style="6" customWidth="1"/>
    <col min="12042" max="12042" width="9.5703125" style="6" customWidth="1"/>
    <col min="12043" max="12043" width="9" style="6" customWidth="1"/>
    <col min="12044" max="12044" width="12.42578125" style="6" customWidth="1"/>
    <col min="12045" max="12045" width="10.5703125" style="6" customWidth="1"/>
    <col min="12046" max="12288" width="9.140625" style="6"/>
    <col min="12289" max="12290" width="4.140625" style="6" customWidth="1"/>
    <col min="12291" max="12291" width="44" style="6" customWidth="1"/>
    <col min="12292" max="12292" width="30.28515625" style="6" customWidth="1"/>
    <col min="12293" max="12293" width="15.85546875" style="6" customWidth="1"/>
    <col min="12294" max="12294" width="10.7109375" style="6" customWidth="1"/>
    <col min="12295" max="12295" width="16" style="6" customWidth="1"/>
    <col min="12296" max="12296" width="9.28515625" style="6" customWidth="1"/>
    <col min="12297" max="12297" width="13.42578125" style="6" customWidth="1"/>
    <col min="12298" max="12298" width="9.5703125" style="6" customWidth="1"/>
    <col min="12299" max="12299" width="9" style="6" customWidth="1"/>
    <col min="12300" max="12300" width="12.42578125" style="6" customWidth="1"/>
    <col min="12301" max="12301" width="10.5703125" style="6" customWidth="1"/>
    <col min="12302" max="12544" width="9.140625" style="6"/>
    <col min="12545" max="12546" width="4.140625" style="6" customWidth="1"/>
    <col min="12547" max="12547" width="44" style="6" customWidth="1"/>
    <col min="12548" max="12548" width="30.28515625" style="6" customWidth="1"/>
    <col min="12549" max="12549" width="15.85546875" style="6" customWidth="1"/>
    <col min="12550" max="12550" width="10.7109375" style="6" customWidth="1"/>
    <col min="12551" max="12551" width="16" style="6" customWidth="1"/>
    <col min="12552" max="12552" width="9.28515625" style="6" customWidth="1"/>
    <col min="12553" max="12553" width="13.42578125" style="6" customWidth="1"/>
    <col min="12554" max="12554" width="9.5703125" style="6" customWidth="1"/>
    <col min="12555" max="12555" width="9" style="6" customWidth="1"/>
    <col min="12556" max="12556" width="12.42578125" style="6" customWidth="1"/>
    <col min="12557" max="12557" width="10.5703125" style="6" customWidth="1"/>
    <col min="12558" max="12800" width="9.140625" style="6"/>
    <col min="12801" max="12802" width="4.140625" style="6" customWidth="1"/>
    <col min="12803" max="12803" width="44" style="6" customWidth="1"/>
    <col min="12804" max="12804" width="30.28515625" style="6" customWidth="1"/>
    <col min="12805" max="12805" width="15.85546875" style="6" customWidth="1"/>
    <col min="12806" max="12806" width="10.7109375" style="6" customWidth="1"/>
    <col min="12807" max="12807" width="16" style="6" customWidth="1"/>
    <col min="12808" max="12808" width="9.28515625" style="6" customWidth="1"/>
    <col min="12809" max="12809" width="13.42578125" style="6" customWidth="1"/>
    <col min="12810" max="12810" width="9.5703125" style="6" customWidth="1"/>
    <col min="12811" max="12811" width="9" style="6" customWidth="1"/>
    <col min="12812" max="12812" width="12.42578125" style="6" customWidth="1"/>
    <col min="12813" max="12813" width="10.5703125" style="6" customWidth="1"/>
    <col min="12814" max="13056" width="9.140625" style="6"/>
    <col min="13057" max="13058" width="4.140625" style="6" customWidth="1"/>
    <col min="13059" max="13059" width="44" style="6" customWidth="1"/>
    <col min="13060" max="13060" width="30.28515625" style="6" customWidth="1"/>
    <col min="13061" max="13061" width="15.85546875" style="6" customWidth="1"/>
    <col min="13062" max="13062" width="10.7109375" style="6" customWidth="1"/>
    <col min="13063" max="13063" width="16" style="6" customWidth="1"/>
    <col min="13064" max="13064" width="9.28515625" style="6" customWidth="1"/>
    <col min="13065" max="13065" width="13.42578125" style="6" customWidth="1"/>
    <col min="13066" max="13066" width="9.5703125" style="6" customWidth="1"/>
    <col min="13067" max="13067" width="9" style="6" customWidth="1"/>
    <col min="13068" max="13068" width="12.42578125" style="6" customWidth="1"/>
    <col min="13069" max="13069" width="10.5703125" style="6" customWidth="1"/>
    <col min="13070" max="13312" width="9.140625" style="6"/>
    <col min="13313" max="13314" width="4.140625" style="6" customWidth="1"/>
    <col min="13315" max="13315" width="44" style="6" customWidth="1"/>
    <col min="13316" max="13316" width="30.28515625" style="6" customWidth="1"/>
    <col min="13317" max="13317" width="15.85546875" style="6" customWidth="1"/>
    <col min="13318" max="13318" width="10.7109375" style="6" customWidth="1"/>
    <col min="13319" max="13319" width="16" style="6" customWidth="1"/>
    <col min="13320" max="13320" width="9.28515625" style="6" customWidth="1"/>
    <col min="13321" max="13321" width="13.42578125" style="6" customWidth="1"/>
    <col min="13322" max="13322" width="9.5703125" style="6" customWidth="1"/>
    <col min="13323" max="13323" width="9" style="6" customWidth="1"/>
    <col min="13324" max="13324" width="12.42578125" style="6" customWidth="1"/>
    <col min="13325" max="13325" width="10.5703125" style="6" customWidth="1"/>
    <col min="13326" max="13568" width="9.140625" style="6"/>
    <col min="13569" max="13570" width="4.140625" style="6" customWidth="1"/>
    <col min="13571" max="13571" width="44" style="6" customWidth="1"/>
    <col min="13572" max="13572" width="30.28515625" style="6" customWidth="1"/>
    <col min="13573" max="13573" width="15.85546875" style="6" customWidth="1"/>
    <col min="13574" max="13574" width="10.7109375" style="6" customWidth="1"/>
    <col min="13575" max="13575" width="16" style="6" customWidth="1"/>
    <col min="13576" max="13576" width="9.28515625" style="6" customWidth="1"/>
    <col min="13577" max="13577" width="13.42578125" style="6" customWidth="1"/>
    <col min="13578" max="13578" width="9.5703125" style="6" customWidth="1"/>
    <col min="13579" max="13579" width="9" style="6" customWidth="1"/>
    <col min="13580" max="13580" width="12.42578125" style="6" customWidth="1"/>
    <col min="13581" max="13581" width="10.5703125" style="6" customWidth="1"/>
    <col min="13582" max="13824" width="9.140625" style="6"/>
    <col min="13825" max="13826" width="4.140625" style="6" customWidth="1"/>
    <col min="13827" max="13827" width="44" style="6" customWidth="1"/>
    <col min="13828" max="13828" width="30.28515625" style="6" customWidth="1"/>
    <col min="13829" max="13829" width="15.85546875" style="6" customWidth="1"/>
    <col min="13830" max="13830" width="10.7109375" style="6" customWidth="1"/>
    <col min="13831" max="13831" width="16" style="6" customWidth="1"/>
    <col min="13832" max="13832" width="9.28515625" style="6" customWidth="1"/>
    <col min="13833" max="13833" width="13.42578125" style="6" customWidth="1"/>
    <col min="13834" max="13834" width="9.5703125" style="6" customWidth="1"/>
    <col min="13835" max="13835" width="9" style="6" customWidth="1"/>
    <col min="13836" max="13836" width="12.42578125" style="6" customWidth="1"/>
    <col min="13837" max="13837" width="10.5703125" style="6" customWidth="1"/>
    <col min="13838" max="14080" width="9.140625" style="6"/>
    <col min="14081" max="14082" width="4.140625" style="6" customWidth="1"/>
    <col min="14083" max="14083" width="44" style="6" customWidth="1"/>
    <col min="14084" max="14084" width="30.28515625" style="6" customWidth="1"/>
    <col min="14085" max="14085" width="15.85546875" style="6" customWidth="1"/>
    <col min="14086" max="14086" width="10.7109375" style="6" customWidth="1"/>
    <col min="14087" max="14087" width="16" style="6" customWidth="1"/>
    <col min="14088" max="14088" width="9.28515625" style="6" customWidth="1"/>
    <col min="14089" max="14089" width="13.42578125" style="6" customWidth="1"/>
    <col min="14090" max="14090" width="9.5703125" style="6" customWidth="1"/>
    <col min="14091" max="14091" width="9" style="6" customWidth="1"/>
    <col min="14092" max="14092" width="12.42578125" style="6" customWidth="1"/>
    <col min="14093" max="14093" width="10.5703125" style="6" customWidth="1"/>
    <col min="14094" max="14336" width="9.140625" style="6"/>
    <col min="14337" max="14338" width="4.140625" style="6" customWidth="1"/>
    <col min="14339" max="14339" width="44" style="6" customWidth="1"/>
    <col min="14340" max="14340" width="30.28515625" style="6" customWidth="1"/>
    <col min="14341" max="14341" width="15.85546875" style="6" customWidth="1"/>
    <col min="14342" max="14342" width="10.7109375" style="6" customWidth="1"/>
    <col min="14343" max="14343" width="16" style="6" customWidth="1"/>
    <col min="14344" max="14344" width="9.28515625" style="6" customWidth="1"/>
    <col min="14345" max="14345" width="13.42578125" style="6" customWidth="1"/>
    <col min="14346" max="14346" width="9.5703125" style="6" customWidth="1"/>
    <col min="14347" max="14347" width="9" style="6" customWidth="1"/>
    <col min="14348" max="14348" width="12.42578125" style="6" customWidth="1"/>
    <col min="14349" max="14349" width="10.5703125" style="6" customWidth="1"/>
    <col min="14350" max="14592" width="9.140625" style="6"/>
    <col min="14593" max="14594" width="4.140625" style="6" customWidth="1"/>
    <col min="14595" max="14595" width="44" style="6" customWidth="1"/>
    <col min="14596" max="14596" width="30.28515625" style="6" customWidth="1"/>
    <col min="14597" max="14597" width="15.85546875" style="6" customWidth="1"/>
    <col min="14598" max="14598" width="10.7109375" style="6" customWidth="1"/>
    <col min="14599" max="14599" width="16" style="6" customWidth="1"/>
    <col min="14600" max="14600" width="9.28515625" style="6" customWidth="1"/>
    <col min="14601" max="14601" width="13.42578125" style="6" customWidth="1"/>
    <col min="14602" max="14602" width="9.5703125" style="6" customWidth="1"/>
    <col min="14603" max="14603" width="9" style="6" customWidth="1"/>
    <col min="14604" max="14604" width="12.42578125" style="6" customWidth="1"/>
    <col min="14605" max="14605" width="10.5703125" style="6" customWidth="1"/>
    <col min="14606" max="14848" width="9.140625" style="6"/>
    <col min="14849" max="14850" width="4.140625" style="6" customWidth="1"/>
    <col min="14851" max="14851" width="44" style="6" customWidth="1"/>
    <col min="14852" max="14852" width="30.28515625" style="6" customWidth="1"/>
    <col min="14853" max="14853" width="15.85546875" style="6" customWidth="1"/>
    <col min="14854" max="14854" width="10.7109375" style="6" customWidth="1"/>
    <col min="14855" max="14855" width="16" style="6" customWidth="1"/>
    <col min="14856" max="14856" width="9.28515625" style="6" customWidth="1"/>
    <col min="14857" max="14857" width="13.42578125" style="6" customWidth="1"/>
    <col min="14858" max="14858" width="9.5703125" style="6" customWidth="1"/>
    <col min="14859" max="14859" width="9" style="6" customWidth="1"/>
    <col min="14860" max="14860" width="12.42578125" style="6" customWidth="1"/>
    <col min="14861" max="14861" width="10.5703125" style="6" customWidth="1"/>
    <col min="14862" max="15104" width="9.140625" style="6"/>
    <col min="15105" max="15106" width="4.140625" style="6" customWidth="1"/>
    <col min="15107" max="15107" width="44" style="6" customWidth="1"/>
    <col min="15108" max="15108" width="30.28515625" style="6" customWidth="1"/>
    <col min="15109" max="15109" width="15.85546875" style="6" customWidth="1"/>
    <col min="15110" max="15110" width="10.7109375" style="6" customWidth="1"/>
    <col min="15111" max="15111" width="16" style="6" customWidth="1"/>
    <col min="15112" max="15112" width="9.28515625" style="6" customWidth="1"/>
    <col min="15113" max="15113" width="13.42578125" style="6" customWidth="1"/>
    <col min="15114" max="15114" width="9.5703125" style="6" customWidth="1"/>
    <col min="15115" max="15115" width="9" style="6" customWidth="1"/>
    <col min="15116" max="15116" width="12.42578125" style="6" customWidth="1"/>
    <col min="15117" max="15117" width="10.5703125" style="6" customWidth="1"/>
    <col min="15118" max="15360" width="9.140625" style="6"/>
    <col min="15361" max="15362" width="4.140625" style="6" customWidth="1"/>
    <col min="15363" max="15363" width="44" style="6" customWidth="1"/>
    <col min="15364" max="15364" width="30.28515625" style="6" customWidth="1"/>
    <col min="15365" max="15365" width="15.85546875" style="6" customWidth="1"/>
    <col min="15366" max="15366" width="10.7109375" style="6" customWidth="1"/>
    <col min="15367" max="15367" width="16" style="6" customWidth="1"/>
    <col min="15368" max="15368" width="9.28515625" style="6" customWidth="1"/>
    <col min="15369" max="15369" width="13.42578125" style="6" customWidth="1"/>
    <col min="15370" max="15370" width="9.5703125" style="6" customWidth="1"/>
    <col min="15371" max="15371" width="9" style="6" customWidth="1"/>
    <col min="15372" max="15372" width="12.42578125" style="6" customWidth="1"/>
    <col min="15373" max="15373" width="10.5703125" style="6" customWidth="1"/>
    <col min="15374" max="15616" width="9.140625" style="6"/>
    <col min="15617" max="15618" width="4.140625" style="6" customWidth="1"/>
    <col min="15619" max="15619" width="44" style="6" customWidth="1"/>
    <col min="15620" max="15620" width="30.28515625" style="6" customWidth="1"/>
    <col min="15621" max="15621" width="15.85546875" style="6" customWidth="1"/>
    <col min="15622" max="15622" width="10.7109375" style="6" customWidth="1"/>
    <col min="15623" max="15623" width="16" style="6" customWidth="1"/>
    <col min="15624" max="15624" width="9.28515625" style="6" customWidth="1"/>
    <col min="15625" max="15625" width="13.42578125" style="6" customWidth="1"/>
    <col min="15626" max="15626" width="9.5703125" style="6" customWidth="1"/>
    <col min="15627" max="15627" width="9" style="6" customWidth="1"/>
    <col min="15628" max="15628" width="12.42578125" style="6" customWidth="1"/>
    <col min="15629" max="15629" width="10.5703125" style="6" customWidth="1"/>
    <col min="15630" max="15872" width="9.140625" style="6"/>
    <col min="15873" max="15874" width="4.140625" style="6" customWidth="1"/>
    <col min="15875" max="15875" width="44" style="6" customWidth="1"/>
    <col min="15876" max="15876" width="30.28515625" style="6" customWidth="1"/>
    <col min="15877" max="15877" width="15.85546875" style="6" customWidth="1"/>
    <col min="15878" max="15878" width="10.7109375" style="6" customWidth="1"/>
    <col min="15879" max="15879" width="16" style="6" customWidth="1"/>
    <col min="15880" max="15880" width="9.28515625" style="6" customWidth="1"/>
    <col min="15881" max="15881" width="13.42578125" style="6" customWidth="1"/>
    <col min="15882" max="15882" width="9.5703125" style="6" customWidth="1"/>
    <col min="15883" max="15883" width="9" style="6" customWidth="1"/>
    <col min="15884" max="15884" width="12.42578125" style="6" customWidth="1"/>
    <col min="15885" max="15885" width="10.5703125" style="6" customWidth="1"/>
    <col min="15886" max="16128" width="9.140625" style="6"/>
    <col min="16129" max="16130" width="4.140625" style="6" customWidth="1"/>
    <col min="16131" max="16131" width="44" style="6" customWidth="1"/>
    <col min="16132" max="16132" width="30.28515625" style="6" customWidth="1"/>
    <col min="16133" max="16133" width="15.85546875" style="6" customWidth="1"/>
    <col min="16134" max="16134" width="10.7109375" style="6" customWidth="1"/>
    <col min="16135" max="16135" width="16" style="6" customWidth="1"/>
    <col min="16136" max="16136" width="9.28515625" style="6" customWidth="1"/>
    <col min="16137" max="16137" width="13.42578125" style="6" customWidth="1"/>
    <col min="16138" max="16138" width="9.5703125" style="6" customWidth="1"/>
    <col min="16139" max="16139" width="9" style="6" customWidth="1"/>
    <col min="16140" max="16140" width="12.42578125" style="6" customWidth="1"/>
    <col min="16141" max="16141" width="10.5703125" style="6" customWidth="1"/>
    <col min="16142" max="16384" width="9.140625" style="6"/>
  </cols>
  <sheetData>
    <row r="1" spans="1:43" s="3" customFormat="1" ht="12.75" x14ac:dyDescent="0.2">
      <c r="A1" s="941" t="s">
        <v>189</v>
      </c>
      <c r="B1" s="941"/>
      <c r="C1" s="941"/>
      <c r="D1" s="941"/>
      <c r="E1" s="941"/>
      <c r="F1" s="941"/>
      <c r="G1" s="941"/>
      <c r="H1" s="941"/>
      <c r="I1" s="941"/>
      <c r="J1" s="941"/>
      <c r="K1" s="941"/>
      <c r="L1" s="941"/>
      <c r="M1" s="94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x14ac:dyDescent="0.2">
      <c r="A2" s="72"/>
      <c r="B2" s="72"/>
      <c r="C2" s="942"/>
      <c r="D2" s="942"/>
      <c r="E2" s="942"/>
      <c r="F2" s="942"/>
      <c r="G2" s="942"/>
      <c r="H2" s="942"/>
      <c r="I2" s="942"/>
      <c r="J2" s="942"/>
      <c r="K2" s="942"/>
      <c r="L2" s="942"/>
      <c r="M2" s="942"/>
    </row>
    <row r="3" spans="1:43" s="3" customFormat="1" ht="12.75" x14ac:dyDescent="0.2">
      <c r="A3" s="943" t="s">
        <v>86</v>
      </c>
      <c r="B3" s="943"/>
      <c r="C3" s="943"/>
      <c r="D3" s="943"/>
      <c r="E3" s="943"/>
      <c r="F3" s="943"/>
      <c r="G3" s="943"/>
      <c r="H3" s="943"/>
      <c r="I3" s="943"/>
      <c r="J3" s="943"/>
      <c r="K3" s="943"/>
      <c r="L3" s="943"/>
      <c r="M3" s="94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9" customFormat="1" ht="28.5" customHeight="1" x14ac:dyDescent="0.2">
      <c r="A4" s="73"/>
      <c r="B4" s="74" t="s">
        <v>87</v>
      </c>
      <c r="C4" s="74" t="s">
        <v>88</v>
      </c>
      <c r="D4" s="74" t="s">
        <v>89</v>
      </c>
      <c r="E4" s="75" t="s">
        <v>90</v>
      </c>
      <c r="F4" s="944" t="s">
        <v>190</v>
      </c>
      <c r="G4" s="944"/>
      <c r="H4" s="944" t="s">
        <v>92</v>
      </c>
      <c r="I4" s="944"/>
      <c r="J4" s="944" t="s">
        <v>93</v>
      </c>
      <c r="K4" s="944"/>
      <c r="L4" s="944" t="s">
        <v>94</v>
      </c>
      <c r="M4" s="944"/>
    </row>
    <row r="5" spans="1:43" s="13" customFormat="1" x14ac:dyDescent="0.25">
      <c r="A5" s="76"/>
      <c r="B5" s="77"/>
      <c r="C5" s="78"/>
      <c r="D5" s="79"/>
      <c r="E5" s="80"/>
      <c r="F5" s="80" t="s">
        <v>95</v>
      </c>
      <c r="G5" s="80" t="s">
        <v>96</v>
      </c>
      <c r="H5" s="80" t="s">
        <v>95</v>
      </c>
      <c r="I5" s="80" t="s">
        <v>96</v>
      </c>
      <c r="J5" s="80" t="s">
        <v>95</v>
      </c>
      <c r="K5" s="80" t="s">
        <v>96</v>
      </c>
      <c r="L5" s="80" t="s">
        <v>95</v>
      </c>
      <c r="M5" s="79" t="s">
        <v>96</v>
      </c>
    </row>
    <row r="6" spans="1:43" s="89" customFormat="1" ht="15.75" customHeight="1" x14ac:dyDescent="0.25">
      <c r="A6" s="81">
        <v>1</v>
      </c>
      <c r="B6" s="82"/>
      <c r="C6" s="83" t="s">
        <v>191</v>
      </c>
      <c r="D6" s="84"/>
      <c r="E6" s="85"/>
      <c r="F6" s="86"/>
      <c r="G6" s="86"/>
      <c r="H6" s="86"/>
      <c r="I6" s="87"/>
      <c r="J6" s="86"/>
      <c r="K6" s="86"/>
      <c r="L6" s="86"/>
      <c r="M6" s="88"/>
    </row>
    <row r="7" spans="1:43" s="89" customFormat="1" ht="45" x14ac:dyDescent="0.25">
      <c r="A7" s="90" t="s">
        <v>192</v>
      </c>
      <c r="B7" s="91">
        <v>5.0999999999999996</v>
      </c>
      <c r="C7" s="23" t="s">
        <v>193</v>
      </c>
      <c r="D7" s="92" t="s">
        <v>194</v>
      </c>
      <c r="E7" s="93" t="s">
        <v>195</v>
      </c>
      <c r="F7" s="94" t="s">
        <v>196</v>
      </c>
      <c r="G7" s="94"/>
      <c r="H7" s="95"/>
      <c r="I7" s="96"/>
      <c r="J7" s="95"/>
      <c r="L7" s="95"/>
      <c r="M7" s="97"/>
    </row>
    <row r="8" spans="1:43" s="89" customFormat="1" ht="36" x14ac:dyDescent="0.25">
      <c r="A8" s="90" t="s">
        <v>197</v>
      </c>
      <c r="B8" s="91">
        <v>5.0999999999999996</v>
      </c>
      <c r="C8" s="98" t="s">
        <v>198</v>
      </c>
      <c r="D8" s="99" t="s">
        <v>199</v>
      </c>
      <c r="E8" s="100" t="s">
        <v>200</v>
      </c>
      <c r="F8" s="101"/>
      <c r="G8" s="101"/>
      <c r="H8" s="101"/>
      <c r="I8" s="102"/>
      <c r="J8" s="103" t="s">
        <v>201</v>
      </c>
      <c r="K8" s="94"/>
      <c r="L8" s="95"/>
      <c r="M8" s="97"/>
    </row>
    <row r="9" spans="1:43" s="89" customFormat="1" ht="45" x14ac:dyDescent="0.25">
      <c r="A9" s="90" t="s">
        <v>202</v>
      </c>
      <c r="B9" s="104">
        <v>5.0999999999999996</v>
      </c>
      <c r="C9" s="32" t="s">
        <v>203</v>
      </c>
      <c r="D9" s="99" t="s">
        <v>204</v>
      </c>
      <c r="E9" s="100" t="s">
        <v>205</v>
      </c>
      <c r="F9" s="101"/>
      <c r="G9" s="101"/>
      <c r="H9" s="101"/>
      <c r="I9" s="102"/>
      <c r="J9" s="101"/>
      <c r="K9" s="95"/>
      <c r="L9" s="94" t="s">
        <v>206</v>
      </c>
      <c r="M9" s="97"/>
    </row>
    <row r="10" spans="1:43" s="89" customFormat="1" ht="78.75" x14ac:dyDescent="0.25">
      <c r="A10" s="90" t="s">
        <v>207</v>
      </c>
      <c r="B10" s="104">
        <v>5.0999999999999996</v>
      </c>
      <c r="C10" s="32" t="s">
        <v>208</v>
      </c>
      <c r="D10" s="105" t="s">
        <v>209</v>
      </c>
      <c r="E10" s="93" t="s">
        <v>210</v>
      </c>
      <c r="F10" s="95"/>
      <c r="G10" s="95"/>
      <c r="H10" s="95"/>
      <c r="I10" s="106"/>
      <c r="J10" s="94" t="s">
        <v>211</v>
      </c>
      <c r="K10" s="94"/>
      <c r="L10" s="95"/>
      <c r="M10" s="97"/>
    </row>
    <row r="11" spans="1:43" s="89" customFormat="1" ht="60" x14ac:dyDescent="0.25">
      <c r="A11" s="90" t="s">
        <v>212</v>
      </c>
      <c r="B11" s="104">
        <v>5.0999999999999996</v>
      </c>
      <c r="C11" s="23" t="s">
        <v>213</v>
      </c>
      <c r="D11" s="105" t="s">
        <v>214</v>
      </c>
      <c r="E11" s="93" t="s">
        <v>183</v>
      </c>
      <c r="F11" s="94" t="s">
        <v>184</v>
      </c>
      <c r="G11" s="94"/>
      <c r="H11" s="94" t="s">
        <v>184</v>
      </c>
      <c r="I11" s="106"/>
      <c r="J11" s="94" t="s">
        <v>184</v>
      </c>
      <c r="K11" s="94"/>
      <c r="L11" s="94" t="s">
        <v>184</v>
      </c>
      <c r="M11" s="97"/>
    </row>
    <row r="12" spans="1:43" s="89" customFormat="1" ht="36" x14ac:dyDescent="0.25">
      <c r="A12" s="90" t="s">
        <v>215</v>
      </c>
      <c r="B12" s="104">
        <v>5.0999999999999996</v>
      </c>
      <c r="C12" s="23" t="s">
        <v>216</v>
      </c>
      <c r="D12" s="105" t="s">
        <v>217</v>
      </c>
      <c r="E12" s="107" t="s">
        <v>218</v>
      </c>
      <c r="F12" s="95" t="s">
        <v>219</v>
      </c>
      <c r="G12" s="108"/>
      <c r="H12" s="95"/>
      <c r="I12" s="106"/>
      <c r="J12" s="95"/>
      <c r="K12" s="95"/>
      <c r="L12" s="95"/>
      <c r="M12" s="97"/>
    </row>
    <row r="13" spans="1:43" s="89" customFormat="1" ht="36" x14ac:dyDescent="0.25">
      <c r="A13" s="90" t="s">
        <v>220</v>
      </c>
      <c r="B13" s="104">
        <v>5.0999999999999996</v>
      </c>
      <c r="C13" s="32" t="s">
        <v>221</v>
      </c>
      <c r="D13" s="105" t="s">
        <v>222</v>
      </c>
      <c r="E13" s="93" t="s">
        <v>223</v>
      </c>
      <c r="F13" s="95"/>
      <c r="G13" s="95"/>
      <c r="H13" s="109" t="s">
        <v>224</v>
      </c>
      <c r="I13" s="106"/>
      <c r="J13" s="95"/>
      <c r="K13" s="95"/>
      <c r="L13" s="95"/>
      <c r="M13" s="97"/>
    </row>
    <row r="14" spans="1:43" s="89" customFormat="1" ht="56.25" x14ac:dyDescent="0.25">
      <c r="A14" s="90" t="s">
        <v>225</v>
      </c>
      <c r="B14" s="104">
        <v>5.0999999999999996</v>
      </c>
      <c r="C14" s="23" t="s">
        <v>226</v>
      </c>
      <c r="D14" s="105" t="s">
        <v>227</v>
      </c>
      <c r="E14" s="107">
        <v>41305</v>
      </c>
      <c r="F14" s="95"/>
      <c r="G14" s="95"/>
      <c r="H14" s="94" t="s">
        <v>228</v>
      </c>
      <c r="I14" s="106"/>
      <c r="J14" s="110"/>
      <c r="K14" s="94"/>
      <c r="L14" s="95"/>
      <c r="M14" s="97"/>
    </row>
    <row r="15" spans="1:43" s="89" customFormat="1" ht="36" x14ac:dyDescent="0.25">
      <c r="A15" s="90" t="s">
        <v>104</v>
      </c>
      <c r="B15" s="104">
        <v>5.0999999999999996</v>
      </c>
      <c r="C15" s="23" t="s">
        <v>229</v>
      </c>
      <c r="D15" s="105" t="s">
        <v>230</v>
      </c>
      <c r="E15" s="93" t="s">
        <v>231</v>
      </c>
      <c r="F15" s="95"/>
      <c r="G15" s="95"/>
      <c r="H15" s="95"/>
      <c r="I15" s="87"/>
      <c r="J15" s="95"/>
      <c r="K15" s="95"/>
      <c r="L15" s="110">
        <v>41455</v>
      </c>
      <c r="M15" s="97"/>
    </row>
    <row r="16" spans="1:43" s="89" customFormat="1" ht="48" x14ac:dyDescent="0.25">
      <c r="A16" s="90" t="s">
        <v>108</v>
      </c>
      <c r="B16" s="104">
        <v>5.0999999999999996</v>
      </c>
      <c r="C16" s="23" t="s">
        <v>232</v>
      </c>
      <c r="D16" s="105" t="s">
        <v>233</v>
      </c>
      <c r="E16" s="93" t="s">
        <v>234</v>
      </c>
      <c r="F16" s="94" t="s">
        <v>234</v>
      </c>
      <c r="G16" s="94"/>
      <c r="H16" s="94" t="s">
        <v>234</v>
      </c>
      <c r="I16" s="106"/>
      <c r="J16" s="94" t="s">
        <v>234</v>
      </c>
      <c r="K16" s="94"/>
      <c r="L16" s="94" t="s">
        <v>234</v>
      </c>
      <c r="M16" s="97"/>
    </row>
    <row r="17" spans="1:13" s="89" customFormat="1" ht="15" customHeight="1" x14ac:dyDescent="0.25">
      <c r="A17" s="81">
        <v>2</v>
      </c>
      <c r="B17" s="82"/>
      <c r="C17" s="111" t="s">
        <v>235</v>
      </c>
      <c r="D17" s="92"/>
      <c r="E17" s="93"/>
      <c r="F17" s="95"/>
      <c r="G17" s="95"/>
      <c r="H17" s="95"/>
      <c r="I17" s="87"/>
      <c r="J17" s="95"/>
      <c r="K17" s="95"/>
      <c r="L17" s="95"/>
      <c r="M17" s="97"/>
    </row>
    <row r="18" spans="1:13" s="89" customFormat="1" ht="48" x14ac:dyDescent="0.25">
      <c r="A18" s="90">
        <v>2.1</v>
      </c>
      <c r="B18" s="104">
        <v>5.0999999999999996</v>
      </c>
      <c r="C18" s="32" t="s">
        <v>236</v>
      </c>
      <c r="D18" s="105" t="s">
        <v>237</v>
      </c>
      <c r="E18" s="112" t="s">
        <v>238</v>
      </c>
      <c r="F18" s="94" t="s">
        <v>234</v>
      </c>
      <c r="G18" s="94"/>
      <c r="H18" s="94" t="s">
        <v>234</v>
      </c>
      <c r="I18" s="106"/>
      <c r="J18" s="94" t="s">
        <v>234</v>
      </c>
      <c r="K18" s="95"/>
      <c r="L18" s="113" t="s">
        <v>234</v>
      </c>
      <c r="M18" s="97"/>
    </row>
    <row r="19" spans="1:13" s="89" customFormat="1" ht="36" x14ac:dyDescent="0.25">
      <c r="A19" s="90">
        <v>2.2000000000000002</v>
      </c>
      <c r="B19" s="104">
        <v>5.0999999999999996</v>
      </c>
      <c r="C19" s="23" t="s">
        <v>239</v>
      </c>
      <c r="D19" s="105" t="s">
        <v>240</v>
      </c>
      <c r="E19" s="112" t="s">
        <v>241</v>
      </c>
      <c r="F19" s="94" t="s">
        <v>234</v>
      </c>
      <c r="G19" s="95"/>
      <c r="H19" s="94" t="s">
        <v>234</v>
      </c>
      <c r="I19" s="87"/>
      <c r="J19" s="94" t="s">
        <v>234</v>
      </c>
      <c r="K19" s="95"/>
      <c r="L19" s="113" t="s">
        <v>234</v>
      </c>
      <c r="M19" s="97"/>
    </row>
    <row r="20" spans="1:13" s="89" customFormat="1" ht="45" x14ac:dyDescent="0.25">
      <c r="A20" s="90" t="s">
        <v>242</v>
      </c>
      <c r="B20" s="104">
        <v>5.0999999999999996</v>
      </c>
      <c r="C20" s="32" t="s">
        <v>243</v>
      </c>
      <c r="D20" s="105" t="s">
        <v>244</v>
      </c>
      <c r="E20" s="93" t="s">
        <v>183</v>
      </c>
      <c r="F20" s="94" t="s">
        <v>245</v>
      </c>
      <c r="G20" s="94"/>
      <c r="H20" s="94" t="s">
        <v>245</v>
      </c>
      <c r="I20" s="106"/>
      <c r="J20" s="94" t="s">
        <v>245</v>
      </c>
      <c r="K20" s="94"/>
      <c r="L20" s="94" t="s">
        <v>245</v>
      </c>
      <c r="M20" s="97"/>
    </row>
    <row r="21" spans="1:13" s="119" customFormat="1" ht="67.5" x14ac:dyDescent="0.25">
      <c r="A21" s="114" t="s">
        <v>246</v>
      </c>
      <c r="B21" s="115">
        <v>5.0999999999999996</v>
      </c>
      <c r="C21" s="23" t="s">
        <v>247</v>
      </c>
      <c r="D21" s="116" t="s">
        <v>248</v>
      </c>
      <c r="E21" s="117" t="s">
        <v>249</v>
      </c>
      <c r="F21" s="106" t="s">
        <v>250</v>
      </c>
      <c r="G21" s="94"/>
      <c r="H21" s="106" t="s">
        <v>250</v>
      </c>
      <c r="I21" s="106"/>
      <c r="J21" s="106" t="s">
        <v>250</v>
      </c>
      <c r="K21" s="106"/>
      <c r="L21" s="106" t="s">
        <v>250</v>
      </c>
      <c r="M21" s="118"/>
    </row>
    <row r="22" spans="1:13" s="89" customFormat="1" x14ac:dyDescent="0.25">
      <c r="A22" s="81">
        <v>3</v>
      </c>
      <c r="B22" s="82"/>
      <c r="C22" s="120" t="s">
        <v>251</v>
      </c>
      <c r="D22" s="92"/>
      <c r="E22" s="93"/>
      <c r="F22" s="95"/>
      <c r="G22" s="95"/>
      <c r="H22" s="95"/>
      <c r="I22" s="87"/>
      <c r="J22" s="95"/>
      <c r="K22" s="95"/>
      <c r="L22" s="95"/>
      <c r="M22" s="97"/>
    </row>
    <row r="23" spans="1:13" s="89" customFormat="1" ht="48" x14ac:dyDescent="0.25">
      <c r="A23" s="90" t="s">
        <v>128</v>
      </c>
      <c r="B23" s="91">
        <v>5.0999999999999996</v>
      </c>
      <c r="C23" s="32" t="s">
        <v>252</v>
      </c>
      <c r="D23" s="92" t="s">
        <v>253</v>
      </c>
      <c r="E23" s="107" t="s">
        <v>136</v>
      </c>
      <c r="F23" s="94" t="s">
        <v>254</v>
      </c>
      <c r="G23" s="94"/>
      <c r="H23" s="95"/>
      <c r="I23" s="106"/>
      <c r="J23" s="95"/>
      <c r="K23" s="95"/>
      <c r="L23" s="95"/>
      <c r="M23" s="97"/>
    </row>
    <row r="24" spans="1:13" s="89" customFormat="1" ht="36" x14ac:dyDescent="0.25">
      <c r="A24" s="90" t="s">
        <v>255</v>
      </c>
      <c r="B24" s="91">
        <v>5.0999999999999996</v>
      </c>
      <c r="C24" s="23" t="s">
        <v>256</v>
      </c>
      <c r="D24" s="92" t="s">
        <v>257</v>
      </c>
      <c r="E24" s="93" t="s">
        <v>258</v>
      </c>
      <c r="F24" s="94" t="s">
        <v>259</v>
      </c>
      <c r="G24" s="94"/>
      <c r="H24" s="121" t="s">
        <v>259</v>
      </c>
      <c r="I24" s="106"/>
      <c r="J24" s="121" t="s">
        <v>259</v>
      </c>
      <c r="K24" s="95"/>
      <c r="L24" s="121" t="s">
        <v>259</v>
      </c>
      <c r="M24" s="97"/>
    </row>
    <row r="25" spans="1:13" s="89" customFormat="1" ht="101.25" x14ac:dyDescent="0.25">
      <c r="A25" s="90">
        <v>3.2</v>
      </c>
      <c r="B25" s="91">
        <v>5.0999999999999996</v>
      </c>
      <c r="C25" s="23" t="s">
        <v>260</v>
      </c>
      <c r="D25" s="92" t="s">
        <v>261</v>
      </c>
      <c r="E25" s="107" t="s">
        <v>262</v>
      </c>
      <c r="F25" s="94" t="s">
        <v>263</v>
      </c>
      <c r="G25" s="94"/>
      <c r="H25" s="94" t="s">
        <v>264</v>
      </c>
      <c r="I25" s="106"/>
      <c r="J25" s="122" t="s">
        <v>264</v>
      </c>
      <c r="K25" s="123"/>
      <c r="L25" s="124" t="s">
        <v>264</v>
      </c>
      <c r="M25" s="125"/>
    </row>
    <row r="26" spans="1:13" s="89" customFormat="1" ht="48" x14ac:dyDescent="0.25">
      <c r="A26" s="90">
        <v>3.3</v>
      </c>
      <c r="B26" s="91">
        <v>5.0999999999999996</v>
      </c>
      <c r="C26" s="32" t="s">
        <v>265</v>
      </c>
      <c r="D26" s="92" t="s">
        <v>266</v>
      </c>
      <c r="E26" s="93" t="s">
        <v>183</v>
      </c>
      <c r="F26" s="94" t="s">
        <v>267</v>
      </c>
      <c r="G26" s="94"/>
      <c r="H26" s="94" t="s">
        <v>267</v>
      </c>
      <c r="I26" s="106"/>
      <c r="J26" s="126" t="s">
        <v>267</v>
      </c>
      <c r="K26" s="94"/>
      <c r="L26" s="126" t="s">
        <v>267</v>
      </c>
      <c r="M26" s="97"/>
    </row>
    <row r="27" spans="1:13" s="89" customFormat="1" ht="16.5" customHeight="1" x14ac:dyDescent="0.25">
      <c r="A27" s="81">
        <v>4</v>
      </c>
      <c r="B27" s="82"/>
      <c r="C27" s="127" t="s">
        <v>268</v>
      </c>
      <c r="D27" s="92"/>
      <c r="E27" s="93"/>
      <c r="F27" s="95"/>
      <c r="G27" s="95"/>
      <c r="H27" s="95"/>
      <c r="I27" s="87"/>
      <c r="J27" s="95"/>
      <c r="K27" s="95"/>
      <c r="L27" s="95"/>
      <c r="M27" s="97"/>
    </row>
    <row r="28" spans="1:13" s="89" customFormat="1" ht="60" x14ac:dyDescent="0.25">
      <c r="A28" s="128">
        <v>4.0999999999999996</v>
      </c>
      <c r="B28" s="91">
        <v>5.0999999999999996</v>
      </c>
      <c r="C28" s="129" t="s">
        <v>269</v>
      </c>
      <c r="D28" s="105" t="s">
        <v>270</v>
      </c>
      <c r="E28" s="112" t="s">
        <v>238</v>
      </c>
      <c r="F28" s="94" t="s">
        <v>124</v>
      </c>
      <c r="G28" s="94"/>
      <c r="H28" s="94" t="s">
        <v>124</v>
      </c>
      <c r="I28" s="106"/>
      <c r="J28" s="94" t="s">
        <v>124</v>
      </c>
      <c r="K28" s="95"/>
      <c r="L28" s="113" t="s">
        <v>124</v>
      </c>
      <c r="M28" s="97"/>
    </row>
    <row r="29" spans="1:13" s="89" customFormat="1" ht="48" x14ac:dyDescent="0.25">
      <c r="A29" s="128" t="s">
        <v>271</v>
      </c>
      <c r="B29" s="91">
        <v>5.0999999999999996</v>
      </c>
      <c r="C29" s="130" t="s">
        <v>272</v>
      </c>
      <c r="D29" s="105" t="s">
        <v>270</v>
      </c>
      <c r="E29" s="112" t="s">
        <v>273</v>
      </c>
      <c r="F29" s="95"/>
      <c r="G29" s="94"/>
      <c r="H29" s="95"/>
      <c r="I29" s="106"/>
      <c r="J29" s="95"/>
      <c r="K29" s="95"/>
      <c r="L29" s="113" t="s">
        <v>274</v>
      </c>
      <c r="M29" s="97"/>
    </row>
    <row r="30" spans="1:13" s="89" customFormat="1" ht="48" x14ac:dyDescent="0.25">
      <c r="A30" s="128" t="s">
        <v>275</v>
      </c>
      <c r="B30" s="91">
        <v>5.0999999999999996</v>
      </c>
      <c r="C30" s="130" t="s">
        <v>276</v>
      </c>
      <c r="D30" s="105" t="s">
        <v>277</v>
      </c>
      <c r="E30" s="117" t="s">
        <v>278</v>
      </c>
      <c r="F30" s="94" t="s">
        <v>124</v>
      </c>
      <c r="G30" s="106"/>
      <c r="H30" s="94" t="s">
        <v>124</v>
      </c>
      <c r="I30" s="106"/>
      <c r="J30" s="94" t="s">
        <v>124</v>
      </c>
      <c r="K30" s="95"/>
      <c r="L30" s="94" t="s">
        <v>124</v>
      </c>
      <c r="M30" s="97"/>
    </row>
    <row r="31" spans="1:13" s="89" customFormat="1" ht="36" x14ac:dyDescent="0.25">
      <c r="A31" s="128">
        <v>4.3</v>
      </c>
      <c r="B31" s="91">
        <v>5.0999999999999996</v>
      </c>
      <c r="C31" s="130" t="s">
        <v>279</v>
      </c>
      <c r="D31" s="105" t="s">
        <v>280</v>
      </c>
      <c r="E31" s="117" t="s">
        <v>278</v>
      </c>
      <c r="F31" s="94" t="s">
        <v>281</v>
      </c>
      <c r="G31" s="94"/>
      <c r="H31" s="94" t="s">
        <v>281</v>
      </c>
      <c r="I31" s="106"/>
      <c r="J31" s="94" t="s">
        <v>281</v>
      </c>
      <c r="K31" s="95"/>
      <c r="L31" s="94" t="s">
        <v>281</v>
      </c>
      <c r="M31" s="97"/>
    </row>
    <row r="32" spans="1:13" s="89" customFormat="1" ht="60" x14ac:dyDescent="0.25">
      <c r="A32" s="128">
        <v>4.4000000000000004</v>
      </c>
      <c r="B32" s="91">
        <v>5.0999999999999996</v>
      </c>
      <c r="C32" s="130" t="s">
        <v>282</v>
      </c>
      <c r="D32" s="131" t="s">
        <v>283</v>
      </c>
      <c r="E32" s="117" t="s">
        <v>278</v>
      </c>
      <c r="F32" s="106" t="s">
        <v>278</v>
      </c>
      <c r="G32" s="94"/>
      <c r="H32" s="94" t="s">
        <v>278</v>
      </c>
      <c r="I32" s="106"/>
      <c r="J32" s="94" t="s">
        <v>278</v>
      </c>
      <c r="K32" s="95"/>
      <c r="L32" s="94" t="s">
        <v>278</v>
      </c>
      <c r="M32" s="97"/>
    </row>
    <row r="33" spans="1:13" s="89" customFormat="1" ht="36" x14ac:dyDescent="0.25">
      <c r="A33" s="128">
        <v>4.5</v>
      </c>
      <c r="B33" s="91">
        <v>5.0999999999999996</v>
      </c>
      <c r="C33" s="130" t="s">
        <v>284</v>
      </c>
      <c r="D33" s="131"/>
      <c r="E33" s="117" t="s">
        <v>278</v>
      </c>
      <c r="F33" s="106" t="s">
        <v>278</v>
      </c>
      <c r="G33" s="94"/>
      <c r="H33" s="94" t="s">
        <v>278</v>
      </c>
      <c r="I33" s="106"/>
      <c r="J33" s="94" t="s">
        <v>278</v>
      </c>
      <c r="K33" s="95"/>
      <c r="L33" s="94" t="s">
        <v>278</v>
      </c>
      <c r="M33" s="97"/>
    </row>
    <row r="34" spans="1:13" s="89" customFormat="1" ht="36" x14ac:dyDescent="0.25">
      <c r="A34" s="128">
        <v>4.5999999999999996</v>
      </c>
      <c r="B34" s="91">
        <v>5.0999999999999996</v>
      </c>
      <c r="C34" s="130" t="s">
        <v>285</v>
      </c>
      <c r="D34" s="105" t="s">
        <v>155</v>
      </c>
      <c r="E34" s="117" t="s">
        <v>278</v>
      </c>
      <c r="F34" s="106" t="s">
        <v>278</v>
      </c>
      <c r="G34" s="94"/>
      <c r="H34" s="94" t="s">
        <v>278</v>
      </c>
      <c r="I34" s="106"/>
      <c r="J34" s="94" t="s">
        <v>278</v>
      </c>
      <c r="K34" s="95"/>
      <c r="L34" s="94" t="s">
        <v>278</v>
      </c>
      <c r="M34" s="97"/>
    </row>
    <row r="35" spans="1:13" s="89" customFormat="1" x14ac:dyDescent="0.25">
      <c r="A35" s="81">
        <v>5</v>
      </c>
      <c r="B35" s="82"/>
      <c r="C35" s="120" t="s">
        <v>286</v>
      </c>
      <c r="D35" s="92"/>
      <c r="E35" s="117"/>
      <c r="F35" s="106"/>
      <c r="G35" s="95"/>
      <c r="H35" s="94"/>
      <c r="I35" s="87"/>
      <c r="J35" s="94"/>
      <c r="K35" s="95"/>
      <c r="L35" s="94"/>
      <c r="M35" s="97"/>
    </row>
    <row r="36" spans="1:13" s="89" customFormat="1" ht="96" x14ac:dyDescent="0.25">
      <c r="A36" s="90">
        <v>5.0999999999999996</v>
      </c>
      <c r="B36" s="91">
        <v>5.0999999999999996</v>
      </c>
      <c r="C36" s="132" t="s">
        <v>287</v>
      </c>
      <c r="D36" s="92" t="s">
        <v>288</v>
      </c>
      <c r="E36" s="117" t="s">
        <v>278</v>
      </c>
      <c r="F36" s="106" t="s">
        <v>278</v>
      </c>
      <c r="G36" s="94"/>
      <c r="H36" s="94" t="s">
        <v>278</v>
      </c>
      <c r="I36" s="106"/>
      <c r="J36" s="94" t="s">
        <v>278</v>
      </c>
      <c r="K36" s="95"/>
      <c r="L36" s="94" t="s">
        <v>278</v>
      </c>
      <c r="M36" s="97"/>
    </row>
    <row r="37" spans="1:13" s="89" customFormat="1" ht="60" x14ac:dyDescent="0.25">
      <c r="A37" s="90">
        <v>5.2</v>
      </c>
      <c r="B37" s="91">
        <v>5.0999999999999996</v>
      </c>
      <c r="C37" s="132" t="s">
        <v>289</v>
      </c>
      <c r="D37" s="92" t="s">
        <v>290</v>
      </c>
      <c r="E37" s="93" t="s">
        <v>291</v>
      </c>
      <c r="F37" s="94" t="s">
        <v>292</v>
      </c>
      <c r="G37" s="133"/>
      <c r="H37" s="94" t="s">
        <v>292</v>
      </c>
      <c r="I37" s="106"/>
      <c r="J37" s="94" t="s">
        <v>292</v>
      </c>
      <c r="K37" s="95"/>
      <c r="L37" s="94" t="s">
        <v>292</v>
      </c>
      <c r="M37" s="97"/>
    </row>
    <row r="38" spans="1:13" s="3" customFormat="1" ht="11.25" hidden="1" x14ac:dyDescent="0.2">
      <c r="A38" s="134"/>
      <c r="B38" s="134"/>
      <c r="C38" s="135"/>
      <c r="E38" s="136"/>
      <c r="F38" s="134"/>
      <c r="G38" s="134"/>
      <c r="I38" s="137"/>
      <c r="K38" s="134"/>
      <c r="M38" s="134"/>
    </row>
    <row r="39" spans="1:13" s="3" customFormat="1" ht="11.25" hidden="1" x14ac:dyDescent="0.2">
      <c r="A39" s="134"/>
      <c r="B39" s="134"/>
      <c r="C39" s="135"/>
      <c r="E39" s="136"/>
      <c r="F39" s="134"/>
      <c r="G39" s="134"/>
      <c r="I39" s="134"/>
      <c r="K39" s="134"/>
      <c r="M39" s="134"/>
    </row>
    <row r="40" spans="1:13" s="3" customFormat="1" ht="11.25" x14ac:dyDescent="0.2">
      <c r="A40" s="134"/>
      <c r="B40" s="134"/>
      <c r="C40" s="135"/>
      <c r="E40" s="136"/>
      <c r="F40" s="134"/>
      <c r="G40" s="134"/>
      <c r="I40" s="134"/>
      <c r="K40" s="134"/>
      <c r="M40" s="134"/>
    </row>
    <row r="41" spans="1:13" s="3" customFormat="1" ht="11.25" x14ac:dyDescent="0.2">
      <c r="A41" s="134"/>
      <c r="B41" s="134"/>
      <c r="C41" s="135"/>
      <c r="E41" s="136"/>
      <c r="F41" s="134"/>
      <c r="G41" s="134"/>
      <c r="I41" s="134"/>
      <c r="K41" s="134"/>
      <c r="M41" s="134"/>
    </row>
    <row r="42" spans="1:13" s="3" customFormat="1" ht="11.25" x14ac:dyDescent="0.2">
      <c r="A42" s="134"/>
      <c r="B42" s="134"/>
      <c r="C42" s="135"/>
      <c r="E42" s="136"/>
      <c r="F42" s="134"/>
      <c r="G42" s="134"/>
      <c r="H42" s="134"/>
      <c r="I42" s="134"/>
      <c r="J42" s="134"/>
      <c r="K42" s="134"/>
      <c r="L42" s="134"/>
    </row>
    <row r="43" spans="1:13" s="3" customFormat="1" ht="11.25" x14ac:dyDescent="0.2">
      <c r="A43" s="134"/>
      <c r="B43" s="134"/>
      <c r="C43" s="135"/>
      <c r="E43" s="136"/>
      <c r="F43" s="134"/>
      <c r="G43" s="134"/>
      <c r="H43" s="134"/>
      <c r="I43" s="134"/>
      <c r="J43" s="134"/>
      <c r="K43" s="134"/>
      <c r="L43" s="134"/>
    </row>
    <row r="44" spans="1:13" s="3" customFormat="1" ht="11.25" x14ac:dyDescent="0.2">
      <c r="A44" s="134"/>
      <c r="B44" s="134"/>
      <c r="C44" s="135"/>
      <c r="E44" s="136"/>
      <c r="F44" s="134"/>
      <c r="G44" s="134"/>
      <c r="H44" s="134"/>
      <c r="I44" s="134"/>
      <c r="J44" s="134"/>
      <c r="K44" s="134"/>
      <c r="L44" s="134"/>
    </row>
    <row r="45" spans="1:13" s="3" customFormat="1" ht="11.25" x14ac:dyDescent="0.2">
      <c r="A45" s="134"/>
      <c r="B45" s="134"/>
      <c r="C45" s="135"/>
      <c r="E45" s="136"/>
      <c r="F45" s="134"/>
      <c r="G45" s="134"/>
      <c r="H45" s="134"/>
      <c r="I45" s="134"/>
      <c r="J45" s="134"/>
      <c r="K45" s="134"/>
      <c r="L45" s="134"/>
    </row>
    <row r="46" spans="1:13" s="3" customFormat="1" ht="11.25" x14ac:dyDescent="0.2">
      <c r="A46" s="134"/>
      <c r="B46" s="134"/>
      <c r="C46" s="135"/>
      <c r="E46" s="136"/>
      <c r="F46" s="134"/>
      <c r="G46" s="134"/>
      <c r="H46" s="134"/>
      <c r="I46" s="134"/>
      <c r="J46" s="134"/>
      <c r="K46" s="134"/>
      <c r="L46" s="134"/>
    </row>
    <row r="47" spans="1:13" s="3" customFormat="1" ht="11.25" x14ac:dyDescent="0.2">
      <c r="A47" s="134"/>
      <c r="B47" s="134"/>
      <c r="C47" s="135"/>
      <c r="E47" s="136"/>
      <c r="F47" s="134"/>
      <c r="G47" s="134"/>
      <c r="H47" s="134"/>
      <c r="I47" s="134"/>
      <c r="J47" s="134"/>
      <c r="K47" s="134"/>
      <c r="L47" s="134"/>
    </row>
    <row r="48" spans="1:13" s="3" customFormat="1" ht="11.25" x14ac:dyDescent="0.2">
      <c r="A48" s="134"/>
      <c r="B48" s="134"/>
      <c r="C48" s="135"/>
      <c r="E48" s="136"/>
      <c r="F48" s="134"/>
      <c r="G48" s="134"/>
      <c r="H48" s="134"/>
      <c r="I48" s="134"/>
      <c r="J48" s="134"/>
      <c r="K48" s="134"/>
      <c r="L48" s="134"/>
    </row>
    <row r="49" spans="2:12" s="3" customFormat="1" ht="11.25" x14ac:dyDescent="0.2">
      <c r="B49" s="134"/>
      <c r="C49" s="135"/>
      <c r="E49" s="136"/>
      <c r="F49" s="134"/>
      <c r="G49" s="134"/>
      <c r="H49" s="134"/>
      <c r="I49" s="134"/>
      <c r="J49" s="134"/>
      <c r="K49" s="134"/>
      <c r="L49" s="134"/>
    </row>
    <row r="50" spans="2:12" s="3" customFormat="1" ht="11.25" x14ac:dyDescent="0.2">
      <c r="B50" s="134"/>
      <c r="C50" s="135"/>
      <c r="E50" s="136"/>
      <c r="F50" s="134"/>
      <c r="G50" s="134"/>
      <c r="H50" s="134"/>
      <c r="I50" s="134"/>
      <c r="J50" s="134"/>
      <c r="K50" s="134"/>
      <c r="L50" s="134"/>
    </row>
    <row r="51" spans="2:12" s="3" customFormat="1" ht="11.25" x14ac:dyDescent="0.2">
      <c r="B51" s="134"/>
      <c r="C51" s="135"/>
      <c r="E51" s="136"/>
      <c r="F51" s="134"/>
      <c r="G51" s="134"/>
      <c r="H51" s="134"/>
      <c r="I51" s="134"/>
      <c r="J51" s="134"/>
      <c r="K51" s="134"/>
      <c r="L51" s="134"/>
    </row>
    <row r="52" spans="2:12" s="3" customFormat="1" ht="11.25" x14ac:dyDescent="0.2">
      <c r="B52" s="134"/>
      <c r="C52" s="135"/>
      <c r="E52" s="136"/>
      <c r="F52" s="134"/>
      <c r="G52" s="134"/>
      <c r="H52" s="134"/>
      <c r="I52" s="134"/>
      <c r="J52" s="134"/>
      <c r="K52" s="134"/>
      <c r="L52" s="134"/>
    </row>
    <row r="53" spans="2:12" s="3" customFormat="1" ht="11.25" x14ac:dyDescent="0.2">
      <c r="B53" s="134"/>
      <c r="C53" s="135"/>
      <c r="E53" s="136"/>
      <c r="F53" s="134"/>
      <c r="G53" s="134"/>
      <c r="H53" s="134"/>
      <c r="I53" s="134"/>
      <c r="J53" s="134"/>
      <c r="K53" s="134"/>
      <c r="L53" s="134"/>
    </row>
    <row r="54" spans="2:12" s="3" customFormat="1" ht="11.25" x14ac:dyDescent="0.2">
      <c r="B54" s="134"/>
      <c r="C54" s="135"/>
      <c r="E54" s="136"/>
      <c r="F54" s="134"/>
      <c r="G54" s="134"/>
      <c r="H54" s="134"/>
      <c r="I54" s="134"/>
      <c r="J54" s="134"/>
      <c r="K54" s="134"/>
      <c r="L54" s="134"/>
    </row>
    <row r="55" spans="2:12" s="3" customFormat="1" ht="11.25" x14ac:dyDescent="0.2">
      <c r="B55" s="134"/>
      <c r="C55" s="135"/>
      <c r="E55" s="136"/>
      <c r="F55" s="134"/>
      <c r="G55" s="134"/>
      <c r="H55" s="134"/>
      <c r="I55" s="134"/>
      <c r="J55" s="134"/>
      <c r="K55" s="134"/>
      <c r="L55" s="134"/>
    </row>
    <row r="56" spans="2:12" s="3" customFormat="1" ht="11.25" x14ac:dyDescent="0.2">
      <c r="B56" s="134"/>
      <c r="C56" s="135"/>
      <c r="E56" s="136"/>
      <c r="F56" s="134"/>
      <c r="G56" s="134"/>
      <c r="H56" s="134"/>
      <c r="I56" s="134"/>
      <c r="J56" s="134"/>
      <c r="K56" s="134"/>
      <c r="L56" s="134"/>
    </row>
    <row r="57" spans="2:12" s="3" customFormat="1" ht="11.25" x14ac:dyDescent="0.2">
      <c r="B57" s="134"/>
      <c r="C57" s="135"/>
      <c r="E57" s="136"/>
      <c r="F57" s="134"/>
      <c r="G57" s="134"/>
      <c r="H57" s="134"/>
      <c r="I57" s="134"/>
      <c r="J57" s="134"/>
      <c r="K57" s="134"/>
      <c r="L57" s="134"/>
    </row>
    <row r="58" spans="2:12" s="3" customFormat="1" ht="11.25" x14ac:dyDescent="0.2">
      <c r="B58" s="134"/>
      <c r="C58" s="135"/>
      <c r="E58" s="136"/>
      <c r="F58" s="134"/>
      <c r="G58" s="134"/>
      <c r="H58" s="134"/>
      <c r="I58" s="134"/>
      <c r="J58" s="134"/>
      <c r="K58" s="134"/>
      <c r="L58" s="134"/>
    </row>
    <row r="59" spans="2:12" s="3" customFormat="1" ht="11.25" x14ac:dyDescent="0.2">
      <c r="B59" s="134"/>
      <c r="C59" s="135"/>
      <c r="E59" s="136"/>
      <c r="F59" s="134"/>
      <c r="G59" s="134"/>
      <c r="H59" s="134"/>
      <c r="I59" s="134"/>
      <c r="J59" s="134"/>
      <c r="K59" s="134"/>
      <c r="L59" s="134"/>
    </row>
    <row r="60" spans="2:12" s="3" customFormat="1" ht="11.25" x14ac:dyDescent="0.2">
      <c r="B60" s="134"/>
      <c r="C60" s="135"/>
      <c r="E60" s="136"/>
      <c r="F60" s="134"/>
      <c r="G60" s="134"/>
      <c r="H60" s="134"/>
      <c r="I60" s="134"/>
      <c r="J60" s="134"/>
      <c r="K60" s="134"/>
      <c r="L60" s="134"/>
    </row>
    <row r="61" spans="2:12" s="3" customFormat="1" ht="11.25" x14ac:dyDescent="0.2">
      <c r="B61" s="134"/>
      <c r="C61" s="135"/>
      <c r="E61" s="136"/>
      <c r="F61" s="134"/>
      <c r="G61" s="134"/>
      <c r="H61" s="134"/>
      <c r="I61" s="134"/>
      <c r="J61" s="134"/>
      <c r="K61" s="134"/>
      <c r="L61" s="134"/>
    </row>
    <row r="62" spans="2:12" s="3" customFormat="1" ht="11.25" x14ac:dyDescent="0.2">
      <c r="B62" s="134"/>
      <c r="C62" s="135"/>
      <c r="E62" s="136"/>
      <c r="F62" s="134"/>
      <c r="G62" s="134"/>
      <c r="H62" s="134"/>
      <c r="I62" s="134"/>
      <c r="J62" s="134"/>
      <c r="K62" s="134"/>
      <c r="L62" s="134"/>
    </row>
    <row r="63" spans="2:12" s="3" customFormat="1" ht="11.25" x14ac:dyDescent="0.2">
      <c r="B63" s="134"/>
      <c r="C63" s="135"/>
      <c r="E63" s="136"/>
      <c r="F63" s="134"/>
      <c r="G63" s="134"/>
      <c r="H63" s="134"/>
      <c r="I63" s="134"/>
      <c r="J63" s="134"/>
      <c r="K63" s="134"/>
      <c r="L63" s="134"/>
    </row>
    <row r="64" spans="2:12" s="3" customFormat="1" ht="11.25" x14ac:dyDescent="0.2">
      <c r="B64" s="134"/>
      <c r="C64" s="135"/>
      <c r="E64" s="136"/>
      <c r="F64" s="134"/>
      <c r="G64" s="134"/>
      <c r="H64" s="134"/>
      <c r="I64" s="134"/>
      <c r="J64" s="134"/>
      <c r="K64" s="134"/>
      <c r="L64" s="134"/>
    </row>
    <row r="65" spans="1:12" s="3" customFormat="1" ht="11.25" x14ac:dyDescent="0.2">
      <c r="B65" s="134"/>
      <c r="C65" s="135"/>
      <c r="E65" s="136"/>
      <c r="F65" s="134"/>
      <c r="G65" s="134"/>
      <c r="H65" s="134"/>
      <c r="I65" s="134"/>
      <c r="J65" s="134"/>
      <c r="K65" s="134"/>
      <c r="L65" s="134"/>
    </row>
    <row r="66" spans="1:12" s="3" customFormat="1" ht="11.25" x14ac:dyDescent="0.2">
      <c r="B66" s="134"/>
      <c r="C66" s="135"/>
      <c r="E66" s="136"/>
      <c r="F66" s="134"/>
      <c r="G66" s="134"/>
      <c r="H66" s="134"/>
      <c r="I66" s="134"/>
      <c r="J66" s="134"/>
      <c r="K66" s="134"/>
      <c r="L66" s="134"/>
    </row>
    <row r="67" spans="1:12" s="3" customFormat="1" ht="11.25" x14ac:dyDescent="0.2">
      <c r="B67" s="134"/>
      <c r="C67" s="135"/>
      <c r="E67" s="136"/>
      <c r="F67" s="134"/>
      <c r="G67" s="134"/>
      <c r="H67" s="134"/>
      <c r="I67" s="134"/>
      <c r="J67" s="134"/>
      <c r="K67" s="134"/>
      <c r="L67" s="134"/>
    </row>
    <row r="68" spans="1:12" s="3" customFormat="1" ht="11.25" x14ac:dyDescent="0.2">
      <c r="A68" s="134"/>
      <c r="B68" s="134"/>
      <c r="C68" s="135"/>
      <c r="E68" s="136"/>
      <c r="F68" s="134"/>
      <c r="G68" s="134"/>
      <c r="H68" s="134"/>
      <c r="I68" s="134"/>
      <c r="J68" s="134"/>
      <c r="K68" s="134"/>
      <c r="L68" s="134"/>
    </row>
    <row r="69" spans="1:12" s="3" customFormat="1" ht="11.25" x14ac:dyDescent="0.2">
      <c r="A69" s="134"/>
      <c r="B69" s="134"/>
      <c r="C69" s="135"/>
      <c r="E69" s="136"/>
      <c r="F69" s="134"/>
      <c r="G69" s="134"/>
      <c r="H69" s="134"/>
      <c r="I69" s="134"/>
      <c r="J69" s="134"/>
      <c r="K69" s="134"/>
      <c r="L69" s="134"/>
    </row>
    <row r="70" spans="1:12" s="3" customFormat="1" ht="11.25" x14ac:dyDescent="0.2">
      <c r="A70" s="134"/>
      <c r="B70" s="134"/>
      <c r="C70" s="135"/>
      <c r="E70" s="136"/>
      <c r="F70" s="134"/>
      <c r="G70" s="134"/>
      <c r="H70" s="134"/>
      <c r="I70" s="134"/>
      <c r="J70" s="134"/>
      <c r="K70" s="134"/>
      <c r="L70" s="134"/>
    </row>
    <row r="71" spans="1:12" s="3" customFormat="1" ht="11.25" x14ac:dyDescent="0.2">
      <c r="A71" s="134"/>
      <c r="B71" s="134"/>
      <c r="C71" s="135"/>
      <c r="E71" s="136"/>
      <c r="F71" s="134"/>
      <c r="G71" s="134"/>
      <c r="H71" s="134"/>
      <c r="I71" s="134"/>
      <c r="J71" s="134"/>
      <c r="K71" s="134"/>
      <c r="L71" s="134"/>
    </row>
    <row r="72" spans="1:12" s="3" customFormat="1" ht="11.25" x14ac:dyDescent="0.2">
      <c r="A72" s="134"/>
      <c r="B72" s="134"/>
      <c r="C72" s="135"/>
      <c r="E72" s="136"/>
      <c r="F72" s="134"/>
      <c r="G72" s="134"/>
      <c r="H72" s="134"/>
      <c r="I72" s="134"/>
      <c r="J72" s="134"/>
      <c r="K72" s="134"/>
      <c r="L72" s="134"/>
    </row>
    <row r="73" spans="1:12" s="3" customFormat="1" ht="11.25" x14ac:dyDescent="0.2">
      <c r="A73" s="134"/>
      <c r="B73" s="134"/>
      <c r="C73" s="135"/>
      <c r="E73" s="136"/>
      <c r="F73" s="134"/>
      <c r="G73" s="134"/>
      <c r="H73" s="134"/>
      <c r="I73" s="134"/>
      <c r="J73" s="134"/>
      <c r="K73" s="134"/>
      <c r="L73" s="134"/>
    </row>
    <row r="74" spans="1:12" s="3" customFormat="1" ht="11.25" x14ac:dyDescent="0.2">
      <c r="A74" s="134"/>
      <c r="B74" s="134"/>
      <c r="C74" s="135"/>
      <c r="E74" s="136"/>
      <c r="F74" s="134"/>
      <c r="G74" s="134"/>
      <c r="H74" s="134"/>
      <c r="I74" s="134"/>
      <c r="J74" s="134"/>
      <c r="K74" s="134"/>
      <c r="L74" s="134"/>
    </row>
    <row r="75" spans="1:12" s="3" customFormat="1" ht="11.25" x14ac:dyDescent="0.2">
      <c r="A75" s="134"/>
      <c r="B75" s="134"/>
      <c r="C75" s="135"/>
      <c r="E75" s="136"/>
      <c r="F75" s="134"/>
      <c r="G75" s="134"/>
      <c r="H75" s="134"/>
      <c r="I75" s="134"/>
      <c r="J75" s="134"/>
      <c r="K75" s="134"/>
      <c r="L75" s="134"/>
    </row>
    <row r="76" spans="1:12" s="3" customFormat="1" ht="11.25" x14ac:dyDescent="0.2">
      <c r="A76" s="134"/>
      <c r="B76" s="134"/>
      <c r="C76" s="135"/>
      <c r="E76" s="136"/>
      <c r="F76" s="134"/>
      <c r="G76" s="134"/>
      <c r="H76" s="134"/>
      <c r="I76" s="134"/>
      <c r="J76" s="134"/>
      <c r="K76" s="134"/>
      <c r="L76" s="134"/>
    </row>
    <row r="77" spans="1:12" s="3" customFormat="1" ht="11.25" x14ac:dyDescent="0.2">
      <c r="A77" s="134"/>
      <c r="B77" s="134"/>
      <c r="C77" s="135"/>
      <c r="E77" s="136"/>
      <c r="F77" s="134"/>
      <c r="G77" s="134"/>
      <c r="H77" s="134"/>
      <c r="I77" s="134"/>
      <c r="J77" s="134"/>
      <c r="K77" s="134"/>
      <c r="L77" s="134"/>
    </row>
    <row r="78" spans="1:12" s="3" customFormat="1" ht="11.25" x14ac:dyDescent="0.2">
      <c r="A78" s="134"/>
      <c r="B78" s="134"/>
      <c r="C78" s="135"/>
      <c r="E78" s="136"/>
      <c r="F78" s="134"/>
      <c r="G78" s="134"/>
      <c r="H78" s="134"/>
      <c r="I78" s="134"/>
      <c r="J78" s="134"/>
      <c r="K78" s="134"/>
      <c r="L78" s="134"/>
    </row>
    <row r="79" spans="1:12" s="3" customFormat="1" ht="11.25" x14ac:dyDescent="0.2">
      <c r="A79" s="134"/>
      <c r="B79" s="134"/>
      <c r="C79" s="135"/>
      <c r="E79" s="136"/>
      <c r="F79" s="134"/>
      <c r="G79" s="134"/>
      <c r="H79" s="134"/>
      <c r="I79" s="134"/>
      <c r="J79" s="134"/>
      <c r="K79" s="134"/>
      <c r="L79" s="134"/>
    </row>
    <row r="80" spans="1:12" s="3" customFormat="1" ht="11.25" x14ac:dyDescent="0.2">
      <c r="A80" s="134"/>
      <c r="B80" s="134"/>
      <c r="C80" s="135"/>
      <c r="E80" s="136"/>
      <c r="F80" s="134"/>
      <c r="G80" s="134"/>
      <c r="H80" s="134"/>
      <c r="I80" s="134"/>
      <c r="J80" s="134"/>
      <c r="K80" s="134"/>
      <c r="L80" s="134"/>
    </row>
    <row r="81" spans="1:12" s="3" customFormat="1" ht="11.25" x14ac:dyDescent="0.2">
      <c r="A81" s="134"/>
      <c r="B81" s="134"/>
      <c r="C81" s="135"/>
      <c r="E81" s="136"/>
      <c r="F81" s="134"/>
      <c r="G81" s="134"/>
      <c r="H81" s="134"/>
      <c r="I81" s="134"/>
      <c r="J81" s="134"/>
      <c r="K81" s="134"/>
      <c r="L81" s="134"/>
    </row>
    <row r="82" spans="1:12" s="3" customFormat="1" ht="11.25" x14ac:dyDescent="0.2">
      <c r="A82" s="134"/>
      <c r="B82" s="134"/>
      <c r="C82" s="135"/>
      <c r="E82" s="136"/>
      <c r="F82" s="134"/>
      <c r="G82" s="134"/>
      <c r="H82" s="134"/>
      <c r="I82" s="134"/>
      <c r="J82" s="134"/>
      <c r="K82" s="134"/>
      <c r="L82" s="134"/>
    </row>
    <row r="83" spans="1:12" s="3" customFormat="1" ht="11.25" x14ac:dyDescent="0.2">
      <c r="A83" s="134"/>
      <c r="B83" s="134"/>
      <c r="C83" s="135"/>
      <c r="E83" s="136"/>
      <c r="F83" s="134"/>
      <c r="G83" s="134"/>
      <c r="H83" s="134"/>
      <c r="I83" s="134"/>
      <c r="J83" s="134"/>
      <c r="K83" s="134"/>
      <c r="L83" s="134"/>
    </row>
    <row r="84" spans="1:12" s="3" customFormat="1" ht="11.25" x14ac:dyDescent="0.2">
      <c r="A84" s="134"/>
      <c r="B84" s="134"/>
      <c r="C84" s="135"/>
      <c r="E84" s="136"/>
      <c r="F84" s="134"/>
      <c r="G84" s="134"/>
      <c r="H84" s="134"/>
      <c r="I84" s="134"/>
      <c r="J84" s="134"/>
      <c r="K84" s="134"/>
      <c r="L84" s="134"/>
    </row>
    <row r="85" spans="1:12" s="3" customFormat="1" ht="11.25" x14ac:dyDescent="0.2">
      <c r="A85" s="134"/>
      <c r="B85" s="134"/>
      <c r="C85" s="135"/>
      <c r="E85" s="136"/>
      <c r="F85" s="134"/>
      <c r="G85" s="134"/>
      <c r="H85" s="134"/>
      <c r="I85" s="134"/>
      <c r="J85" s="134"/>
      <c r="K85" s="134"/>
      <c r="L85" s="134"/>
    </row>
    <row r="86" spans="1:12" s="3" customFormat="1" ht="11.25" x14ac:dyDescent="0.2">
      <c r="A86" s="134"/>
      <c r="B86" s="134"/>
      <c r="C86" s="135"/>
      <c r="E86" s="136"/>
      <c r="F86" s="134"/>
      <c r="G86" s="134"/>
      <c r="H86" s="134"/>
      <c r="I86" s="134"/>
      <c r="J86" s="134"/>
      <c r="K86" s="134"/>
      <c r="L86" s="134"/>
    </row>
    <row r="87" spans="1:12" s="3" customFormat="1" ht="11.25" x14ac:dyDescent="0.2">
      <c r="A87" s="134"/>
      <c r="B87" s="134"/>
      <c r="C87" s="135"/>
      <c r="E87" s="136"/>
      <c r="F87" s="134"/>
      <c r="G87" s="134"/>
      <c r="H87" s="134"/>
      <c r="I87" s="134"/>
      <c r="J87" s="134"/>
      <c r="K87" s="134"/>
      <c r="L87" s="134"/>
    </row>
    <row r="88" spans="1:12" s="3" customFormat="1" ht="11.25" x14ac:dyDescent="0.2">
      <c r="A88" s="134"/>
      <c r="B88" s="134"/>
      <c r="C88" s="135"/>
      <c r="E88" s="136"/>
      <c r="F88" s="134"/>
      <c r="G88" s="134"/>
      <c r="H88" s="134"/>
      <c r="I88" s="134"/>
      <c r="J88" s="134"/>
      <c r="K88" s="134"/>
      <c r="L88" s="134"/>
    </row>
    <row r="89" spans="1:12" s="3" customFormat="1" ht="11.25" x14ac:dyDescent="0.2">
      <c r="A89" s="134"/>
      <c r="B89" s="134"/>
      <c r="C89" s="135"/>
      <c r="E89" s="136"/>
      <c r="F89" s="134"/>
      <c r="G89" s="134"/>
      <c r="H89" s="134"/>
      <c r="I89" s="134"/>
      <c r="J89" s="134"/>
      <c r="K89" s="134"/>
      <c r="L89" s="134"/>
    </row>
    <row r="90" spans="1:12" s="3" customFormat="1" ht="11.25" x14ac:dyDescent="0.2">
      <c r="A90" s="134"/>
      <c r="B90" s="134"/>
      <c r="C90" s="135"/>
      <c r="E90" s="136"/>
      <c r="F90" s="134"/>
      <c r="G90" s="134"/>
      <c r="H90" s="134"/>
      <c r="I90" s="134"/>
      <c r="J90" s="134"/>
      <c r="K90" s="134"/>
      <c r="L90" s="134"/>
    </row>
    <row r="91" spans="1:12" s="3" customFormat="1" ht="11.25" x14ac:dyDescent="0.2">
      <c r="A91" s="134"/>
      <c r="B91" s="134"/>
      <c r="C91" s="135"/>
      <c r="E91" s="136"/>
      <c r="F91" s="134"/>
      <c r="G91" s="134"/>
      <c r="H91" s="134"/>
      <c r="I91" s="134"/>
      <c r="J91" s="134"/>
      <c r="K91" s="134"/>
      <c r="L91" s="134"/>
    </row>
    <row r="92" spans="1:12" s="3" customFormat="1" ht="11.25" x14ac:dyDescent="0.2">
      <c r="A92" s="134"/>
      <c r="B92" s="134"/>
      <c r="C92" s="135"/>
      <c r="E92" s="136"/>
      <c r="F92" s="134"/>
      <c r="G92" s="134"/>
      <c r="H92" s="134"/>
      <c r="I92" s="134"/>
      <c r="J92" s="134"/>
      <c r="K92" s="134"/>
      <c r="L92" s="134"/>
    </row>
    <row r="93" spans="1:12" s="3" customFormat="1" ht="11.25" x14ac:dyDescent="0.2">
      <c r="A93" s="134"/>
      <c r="B93" s="134"/>
      <c r="C93" s="135"/>
      <c r="E93" s="136"/>
      <c r="F93" s="134"/>
      <c r="G93" s="134"/>
      <c r="H93" s="134"/>
      <c r="I93" s="134"/>
      <c r="J93" s="134"/>
      <c r="K93" s="134"/>
      <c r="L93" s="134"/>
    </row>
    <row r="94" spans="1:12" s="3" customFormat="1" ht="11.25" x14ac:dyDescent="0.2">
      <c r="A94" s="134"/>
      <c r="B94" s="134"/>
      <c r="C94" s="135"/>
      <c r="E94" s="136"/>
      <c r="F94" s="134"/>
      <c r="G94" s="134"/>
      <c r="H94" s="134"/>
      <c r="I94" s="134"/>
      <c r="J94" s="134"/>
      <c r="K94" s="134"/>
      <c r="L94" s="134"/>
    </row>
    <row r="95" spans="1:12" s="3" customFormat="1" ht="11.25" x14ac:dyDescent="0.2">
      <c r="A95" s="134"/>
      <c r="B95" s="134"/>
      <c r="C95" s="135"/>
      <c r="E95" s="136"/>
      <c r="F95" s="134"/>
      <c r="G95" s="134"/>
      <c r="H95" s="134"/>
      <c r="I95" s="134"/>
      <c r="J95" s="134"/>
      <c r="K95" s="134"/>
      <c r="L95" s="134"/>
    </row>
    <row r="96" spans="1:12" s="3" customFormat="1" ht="11.25" x14ac:dyDescent="0.2">
      <c r="A96" s="134"/>
      <c r="B96" s="134"/>
      <c r="C96" s="135"/>
      <c r="E96" s="136"/>
      <c r="F96" s="134"/>
      <c r="G96" s="134"/>
      <c r="H96" s="134"/>
      <c r="I96" s="134"/>
      <c r="J96" s="134"/>
      <c r="K96" s="134"/>
      <c r="L96" s="134"/>
    </row>
    <row r="97" spans="1:12" s="3" customFormat="1" ht="11.25" x14ac:dyDescent="0.2">
      <c r="A97" s="134"/>
      <c r="B97" s="134"/>
      <c r="C97" s="135"/>
      <c r="E97" s="136"/>
      <c r="F97" s="134"/>
      <c r="G97" s="134"/>
      <c r="H97" s="134"/>
      <c r="I97" s="134"/>
      <c r="J97" s="134"/>
      <c r="K97" s="134"/>
      <c r="L97" s="134"/>
    </row>
    <row r="98" spans="1:12" s="3" customFormat="1" ht="11.25" x14ac:dyDescent="0.2">
      <c r="A98" s="134"/>
      <c r="B98" s="134"/>
      <c r="C98" s="135"/>
      <c r="E98" s="136"/>
      <c r="F98" s="134"/>
      <c r="G98" s="134"/>
      <c r="H98" s="134"/>
      <c r="I98" s="134"/>
      <c r="J98" s="134"/>
      <c r="K98" s="134"/>
      <c r="L98" s="134"/>
    </row>
    <row r="99" spans="1:12" s="3" customFormat="1" ht="11.25" x14ac:dyDescent="0.2">
      <c r="A99" s="134"/>
      <c r="B99" s="134"/>
      <c r="C99" s="135"/>
      <c r="E99" s="136"/>
      <c r="F99" s="134"/>
      <c r="G99" s="134"/>
      <c r="H99" s="134"/>
      <c r="I99" s="134"/>
      <c r="J99" s="134"/>
      <c r="K99" s="134"/>
      <c r="L99" s="134"/>
    </row>
    <row r="100" spans="1:12" s="3" customFormat="1" ht="11.25" x14ac:dyDescent="0.2">
      <c r="A100" s="134"/>
      <c r="B100" s="134"/>
      <c r="C100" s="135"/>
      <c r="E100" s="136"/>
      <c r="F100" s="134"/>
      <c r="G100" s="134"/>
      <c r="H100" s="134"/>
      <c r="I100" s="134"/>
      <c r="J100" s="134"/>
      <c r="K100" s="134"/>
      <c r="L100" s="134"/>
    </row>
    <row r="101" spans="1:12" s="3" customFormat="1" ht="11.25" x14ac:dyDescent="0.2">
      <c r="A101" s="134"/>
      <c r="B101" s="134"/>
      <c r="C101" s="135"/>
      <c r="E101" s="136"/>
      <c r="F101" s="134"/>
      <c r="G101" s="134"/>
      <c r="H101" s="134"/>
      <c r="I101" s="134"/>
      <c r="J101" s="134"/>
      <c r="K101" s="134"/>
      <c r="L101" s="134"/>
    </row>
    <row r="102" spans="1:12" s="3" customFormat="1" ht="11.25" x14ac:dyDescent="0.2">
      <c r="A102" s="134"/>
      <c r="B102" s="134"/>
      <c r="C102" s="135"/>
      <c r="E102" s="136"/>
      <c r="F102" s="134"/>
      <c r="G102" s="134"/>
      <c r="H102" s="134"/>
      <c r="I102" s="134"/>
      <c r="J102" s="134"/>
      <c r="K102" s="134"/>
      <c r="L102" s="134"/>
    </row>
    <row r="103" spans="1:12" s="3" customFormat="1" ht="11.25" x14ac:dyDescent="0.2">
      <c r="A103" s="134"/>
      <c r="B103" s="134"/>
      <c r="C103" s="135"/>
      <c r="E103" s="136"/>
      <c r="F103" s="134"/>
      <c r="G103" s="134"/>
      <c r="H103" s="134"/>
      <c r="I103" s="134"/>
      <c r="J103" s="134"/>
      <c r="K103" s="134"/>
      <c r="L103" s="134"/>
    </row>
    <row r="104" spans="1:12" s="3" customFormat="1" ht="11.25" x14ac:dyDescent="0.2">
      <c r="A104" s="134"/>
      <c r="B104" s="134"/>
      <c r="C104" s="135"/>
      <c r="E104" s="136"/>
      <c r="F104" s="134"/>
      <c r="G104" s="134"/>
      <c r="H104" s="134"/>
      <c r="I104" s="134"/>
      <c r="J104" s="134"/>
      <c r="K104" s="134"/>
      <c r="L104" s="134"/>
    </row>
    <row r="105" spans="1:12" s="3" customFormat="1" ht="11.25" x14ac:dyDescent="0.2">
      <c r="A105" s="134"/>
      <c r="B105" s="134"/>
      <c r="C105" s="135"/>
      <c r="E105" s="136"/>
      <c r="F105" s="134"/>
      <c r="G105" s="134"/>
      <c r="H105" s="134"/>
      <c r="I105" s="134"/>
      <c r="J105" s="134"/>
      <c r="K105" s="134"/>
      <c r="L105" s="134"/>
    </row>
    <row r="106" spans="1:12" s="3" customFormat="1" ht="11.25" x14ac:dyDescent="0.2">
      <c r="A106" s="134"/>
      <c r="B106" s="134"/>
      <c r="C106" s="135"/>
      <c r="E106" s="136"/>
      <c r="F106" s="134"/>
      <c r="G106" s="134"/>
      <c r="H106" s="134"/>
      <c r="I106" s="134"/>
      <c r="J106" s="134"/>
      <c r="K106" s="134"/>
      <c r="L106" s="134"/>
    </row>
    <row r="107" spans="1:12" s="3" customFormat="1" ht="11.25" x14ac:dyDescent="0.2">
      <c r="A107" s="134"/>
      <c r="B107" s="134"/>
      <c r="C107" s="135"/>
      <c r="E107" s="136"/>
      <c r="F107" s="134"/>
      <c r="G107" s="134"/>
      <c r="H107" s="134"/>
      <c r="I107" s="134"/>
      <c r="J107" s="134"/>
      <c r="K107" s="134"/>
      <c r="L107" s="134"/>
    </row>
    <row r="108" spans="1:12" s="3" customFormat="1" ht="11.25" x14ac:dyDescent="0.2">
      <c r="A108" s="134"/>
      <c r="B108" s="134"/>
      <c r="C108" s="135"/>
      <c r="E108" s="136"/>
      <c r="F108" s="134"/>
      <c r="G108" s="134"/>
      <c r="H108" s="134"/>
      <c r="I108" s="134"/>
      <c r="J108" s="134"/>
      <c r="K108" s="134"/>
      <c r="L108" s="134"/>
    </row>
    <row r="109" spans="1:12" s="3" customFormat="1" ht="11.25" x14ac:dyDescent="0.2">
      <c r="A109" s="134"/>
      <c r="B109" s="134"/>
      <c r="C109" s="135"/>
      <c r="E109" s="136"/>
      <c r="F109" s="134"/>
      <c r="G109" s="134"/>
      <c r="H109" s="134"/>
      <c r="I109" s="134"/>
      <c r="J109" s="134"/>
      <c r="K109" s="134"/>
      <c r="L109" s="134"/>
    </row>
    <row r="110" spans="1:12" s="3" customFormat="1" ht="11.25" x14ac:dyDescent="0.2">
      <c r="A110" s="134"/>
      <c r="B110" s="134"/>
      <c r="C110" s="135"/>
      <c r="E110" s="136"/>
      <c r="F110" s="134"/>
      <c r="G110" s="134"/>
      <c r="H110" s="134"/>
      <c r="I110" s="134"/>
      <c r="J110" s="134"/>
      <c r="K110" s="134"/>
      <c r="L110" s="134"/>
    </row>
    <row r="111" spans="1:12" s="3" customFormat="1" ht="11.25" x14ac:dyDescent="0.2">
      <c r="A111" s="134"/>
      <c r="B111" s="134"/>
      <c r="C111" s="135"/>
      <c r="E111" s="136"/>
      <c r="F111" s="134"/>
      <c r="G111" s="134"/>
      <c r="H111" s="134"/>
      <c r="I111" s="134"/>
      <c r="J111" s="134"/>
      <c r="K111" s="134"/>
      <c r="L111" s="134"/>
    </row>
    <row r="112" spans="1:12" s="3" customFormat="1" ht="11.25" x14ac:dyDescent="0.2">
      <c r="A112" s="134"/>
      <c r="B112" s="134"/>
      <c r="C112" s="135"/>
      <c r="E112" s="136"/>
      <c r="F112" s="134"/>
      <c r="G112" s="134"/>
      <c r="H112" s="134"/>
      <c r="I112" s="134"/>
      <c r="J112" s="134"/>
      <c r="K112" s="134"/>
      <c r="L112" s="134"/>
    </row>
    <row r="113" spans="1:12" s="3" customFormat="1" ht="11.25" x14ac:dyDescent="0.2">
      <c r="A113" s="134"/>
      <c r="B113" s="134"/>
      <c r="C113" s="135"/>
      <c r="E113" s="136"/>
      <c r="F113" s="134"/>
      <c r="G113" s="134"/>
      <c r="H113" s="134"/>
      <c r="I113" s="134"/>
      <c r="J113" s="134"/>
      <c r="K113" s="134"/>
      <c r="L113" s="134"/>
    </row>
    <row r="114" spans="1:12" s="3" customFormat="1" ht="11.25" x14ac:dyDescent="0.2">
      <c r="A114" s="134"/>
      <c r="B114" s="134"/>
      <c r="C114" s="135"/>
      <c r="E114" s="136"/>
      <c r="F114" s="134"/>
      <c r="G114" s="134"/>
      <c r="H114" s="134"/>
      <c r="I114" s="134"/>
      <c r="J114" s="134"/>
      <c r="K114" s="134"/>
      <c r="L114" s="134"/>
    </row>
    <row r="115" spans="1:12" s="3" customFormat="1" ht="11.25" x14ac:dyDescent="0.2">
      <c r="A115" s="134"/>
      <c r="B115" s="134"/>
      <c r="C115" s="135"/>
      <c r="E115" s="136"/>
      <c r="F115" s="134"/>
      <c r="G115" s="134"/>
      <c r="H115" s="134"/>
      <c r="I115" s="134"/>
      <c r="J115" s="134"/>
      <c r="K115" s="134"/>
      <c r="L115" s="134"/>
    </row>
    <row r="116" spans="1:12" s="3" customFormat="1" ht="11.25" x14ac:dyDescent="0.2">
      <c r="A116" s="134"/>
      <c r="B116" s="134"/>
      <c r="C116" s="135"/>
      <c r="E116" s="136"/>
      <c r="F116" s="134"/>
      <c r="G116" s="134"/>
      <c r="H116" s="134"/>
      <c r="I116" s="134"/>
      <c r="J116" s="134"/>
      <c r="K116" s="134"/>
      <c r="L116" s="134"/>
    </row>
    <row r="117" spans="1:12" s="3" customFormat="1" ht="11.25" x14ac:dyDescent="0.2">
      <c r="A117" s="134"/>
      <c r="B117" s="134"/>
      <c r="C117" s="135"/>
      <c r="E117" s="136"/>
      <c r="F117" s="134"/>
      <c r="G117" s="134"/>
      <c r="H117" s="134"/>
      <c r="I117" s="134"/>
      <c r="J117" s="134"/>
      <c r="K117" s="134"/>
      <c r="L117" s="134"/>
    </row>
    <row r="118" spans="1:12" s="3" customFormat="1" ht="11.25" x14ac:dyDescent="0.2">
      <c r="A118" s="134"/>
      <c r="B118" s="134"/>
      <c r="C118" s="135"/>
      <c r="E118" s="136"/>
      <c r="F118" s="134"/>
      <c r="G118" s="134"/>
      <c r="H118" s="134"/>
      <c r="I118" s="134"/>
      <c r="J118" s="134"/>
      <c r="K118" s="134"/>
      <c r="L118" s="134"/>
    </row>
    <row r="119" spans="1:12" s="3" customFormat="1" ht="11.25" x14ac:dyDescent="0.2">
      <c r="A119" s="134"/>
      <c r="B119" s="134"/>
      <c r="C119" s="135"/>
      <c r="E119" s="136"/>
      <c r="F119" s="134"/>
      <c r="G119" s="134"/>
      <c r="H119" s="134"/>
      <c r="I119" s="134"/>
      <c r="J119" s="134"/>
      <c r="K119" s="134"/>
      <c r="L119" s="134"/>
    </row>
    <row r="120" spans="1:12" s="3" customFormat="1" ht="11.25" x14ac:dyDescent="0.2">
      <c r="A120" s="134"/>
      <c r="B120" s="134"/>
      <c r="C120" s="135"/>
      <c r="E120" s="136"/>
      <c r="F120" s="134"/>
      <c r="G120" s="134"/>
      <c r="H120" s="134"/>
      <c r="I120" s="134"/>
      <c r="J120" s="134"/>
      <c r="K120" s="134"/>
      <c r="L120" s="134"/>
    </row>
    <row r="121" spans="1:12" s="3" customFormat="1" ht="11.25" x14ac:dyDescent="0.2">
      <c r="A121" s="134"/>
      <c r="B121" s="134"/>
      <c r="C121" s="135"/>
      <c r="E121" s="136"/>
      <c r="F121" s="134"/>
      <c r="G121" s="134"/>
      <c r="H121" s="134"/>
      <c r="I121" s="134"/>
      <c r="J121" s="134"/>
      <c r="K121" s="134"/>
      <c r="L121" s="134"/>
    </row>
    <row r="122" spans="1:12" s="3" customFormat="1" ht="11.25" x14ac:dyDescent="0.2">
      <c r="A122" s="134"/>
      <c r="B122" s="134"/>
      <c r="C122" s="135"/>
      <c r="E122" s="136"/>
      <c r="F122" s="134"/>
      <c r="G122" s="134"/>
      <c r="H122" s="134"/>
      <c r="I122" s="134"/>
      <c r="J122" s="134"/>
      <c r="K122" s="134"/>
      <c r="L122" s="134"/>
    </row>
    <row r="123" spans="1:12" s="3" customFormat="1" ht="11.25" x14ac:dyDescent="0.2">
      <c r="A123" s="134"/>
      <c r="B123" s="134"/>
      <c r="C123" s="135"/>
      <c r="E123" s="136"/>
      <c r="F123" s="134"/>
      <c r="G123" s="134"/>
      <c r="H123" s="134"/>
      <c r="I123" s="134"/>
      <c r="J123" s="134"/>
      <c r="K123" s="134"/>
      <c r="L123" s="134"/>
    </row>
    <row r="124" spans="1:12" s="3" customFormat="1" ht="11.25" x14ac:dyDescent="0.2">
      <c r="A124" s="134"/>
      <c r="B124" s="134"/>
      <c r="C124" s="135"/>
      <c r="E124" s="136"/>
      <c r="F124" s="134"/>
      <c r="G124" s="134"/>
      <c r="H124" s="134"/>
      <c r="I124" s="134"/>
      <c r="J124" s="134"/>
      <c r="K124" s="134"/>
      <c r="L124" s="134"/>
    </row>
    <row r="125" spans="1:12" s="3" customFormat="1" ht="11.25" x14ac:dyDescent="0.2">
      <c r="A125" s="134"/>
      <c r="B125" s="134"/>
      <c r="C125" s="135"/>
      <c r="E125" s="136"/>
      <c r="F125" s="134"/>
      <c r="G125" s="134"/>
      <c r="H125" s="134"/>
      <c r="I125" s="134"/>
      <c r="J125" s="134"/>
      <c r="K125" s="134"/>
      <c r="L125" s="134"/>
    </row>
    <row r="126" spans="1:12" s="3" customFormat="1" ht="11.25" x14ac:dyDescent="0.2">
      <c r="A126" s="134"/>
      <c r="B126" s="134"/>
      <c r="C126" s="135"/>
      <c r="E126" s="136"/>
      <c r="F126" s="134"/>
      <c r="G126" s="134"/>
      <c r="H126" s="134"/>
      <c r="I126" s="134"/>
      <c r="J126" s="134"/>
      <c r="K126" s="134"/>
      <c r="L126" s="134"/>
    </row>
    <row r="127" spans="1:12" s="3" customFormat="1" ht="11.25" x14ac:dyDescent="0.2">
      <c r="A127" s="134"/>
      <c r="B127" s="134"/>
      <c r="C127" s="135"/>
      <c r="E127" s="136"/>
      <c r="F127" s="134"/>
      <c r="G127" s="134"/>
      <c r="H127" s="134"/>
      <c r="I127" s="134"/>
      <c r="J127" s="134"/>
      <c r="K127" s="134"/>
      <c r="L127" s="134"/>
    </row>
    <row r="128" spans="1:12" s="3" customFormat="1" ht="11.25" x14ac:dyDescent="0.2">
      <c r="A128" s="134"/>
      <c r="B128" s="134"/>
      <c r="C128" s="135"/>
      <c r="E128" s="136"/>
      <c r="F128" s="134"/>
      <c r="G128" s="134"/>
      <c r="H128" s="134"/>
      <c r="I128" s="134"/>
      <c r="J128" s="134"/>
      <c r="K128" s="134"/>
      <c r="L128" s="134"/>
    </row>
    <row r="129" spans="1:12" s="3" customFormat="1" ht="11.25" x14ac:dyDescent="0.2">
      <c r="A129" s="134"/>
      <c r="B129" s="134"/>
      <c r="C129" s="135"/>
      <c r="E129" s="136"/>
      <c r="F129" s="134"/>
      <c r="G129" s="134"/>
      <c r="H129" s="134"/>
      <c r="I129" s="134"/>
      <c r="J129" s="134"/>
      <c r="K129" s="134"/>
      <c r="L129" s="134"/>
    </row>
    <row r="130" spans="1:12" s="3" customFormat="1" ht="11.25" x14ac:dyDescent="0.2">
      <c r="A130" s="134"/>
      <c r="B130" s="134"/>
      <c r="C130" s="135"/>
      <c r="E130" s="136"/>
      <c r="F130" s="134"/>
      <c r="G130" s="134"/>
      <c r="H130" s="134"/>
      <c r="I130" s="134"/>
      <c r="J130" s="134"/>
      <c r="K130" s="134"/>
      <c r="L130" s="134"/>
    </row>
    <row r="131" spans="1:12" s="3" customFormat="1" ht="11.25" x14ac:dyDescent="0.2">
      <c r="A131" s="134"/>
      <c r="B131" s="134"/>
      <c r="C131" s="135"/>
      <c r="E131" s="136"/>
      <c r="F131" s="134"/>
      <c r="G131" s="134"/>
      <c r="H131" s="134"/>
      <c r="I131" s="134"/>
      <c r="J131" s="134"/>
      <c r="K131" s="134"/>
      <c r="L131" s="134"/>
    </row>
    <row r="132" spans="1:12" s="3" customFormat="1" ht="11.25" x14ac:dyDescent="0.2">
      <c r="A132" s="134"/>
      <c r="B132" s="134"/>
      <c r="C132" s="135"/>
      <c r="E132" s="136"/>
      <c r="F132" s="134"/>
      <c r="G132" s="134"/>
      <c r="H132" s="134"/>
      <c r="I132" s="134"/>
      <c r="J132" s="134"/>
      <c r="K132" s="134"/>
      <c r="L132" s="134"/>
    </row>
    <row r="133" spans="1:12" s="3" customFormat="1" ht="11.25" x14ac:dyDescent="0.2">
      <c r="A133" s="134"/>
      <c r="B133" s="134"/>
      <c r="C133" s="135"/>
      <c r="E133" s="136"/>
      <c r="F133" s="134"/>
      <c r="G133" s="134"/>
      <c r="H133" s="134"/>
      <c r="I133" s="134"/>
      <c r="J133" s="134"/>
      <c r="K133" s="134"/>
      <c r="L133" s="134"/>
    </row>
    <row r="134" spans="1:12" s="3" customFormat="1" ht="11.25" x14ac:dyDescent="0.2">
      <c r="A134" s="134"/>
      <c r="B134" s="134"/>
      <c r="C134" s="135"/>
      <c r="E134" s="136"/>
      <c r="F134" s="134"/>
      <c r="G134" s="134"/>
      <c r="H134" s="134"/>
      <c r="I134" s="134"/>
      <c r="J134" s="134"/>
      <c r="K134" s="134"/>
      <c r="L134" s="134"/>
    </row>
    <row r="135" spans="1:12" s="3" customFormat="1" ht="11.25" x14ac:dyDescent="0.2">
      <c r="A135" s="134"/>
      <c r="B135" s="134"/>
      <c r="C135" s="135"/>
      <c r="E135" s="136"/>
      <c r="F135" s="134"/>
      <c r="G135" s="134"/>
      <c r="H135" s="134"/>
      <c r="I135" s="134"/>
      <c r="J135" s="134"/>
      <c r="K135" s="134"/>
      <c r="L135" s="134"/>
    </row>
    <row r="136" spans="1:12" s="3" customFormat="1" ht="11.25" x14ac:dyDescent="0.2">
      <c r="A136" s="134"/>
      <c r="B136" s="134"/>
      <c r="C136" s="135"/>
      <c r="E136" s="136"/>
      <c r="F136" s="134"/>
      <c r="G136" s="134"/>
      <c r="H136" s="134"/>
      <c r="I136" s="134"/>
      <c r="J136" s="134"/>
      <c r="K136" s="134"/>
      <c r="L136" s="134"/>
    </row>
    <row r="137" spans="1:12" s="3" customFormat="1" ht="11.25" x14ac:dyDescent="0.2">
      <c r="A137" s="134"/>
      <c r="B137" s="134"/>
      <c r="C137" s="135"/>
      <c r="E137" s="136"/>
      <c r="F137" s="134"/>
      <c r="G137" s="134"/>
      <c r="H137" s="134"/>
      <c r="I137" s="134"/>
      <c r="J137" s="134"/>
      <c r="K137" s="134"/>
      <c r="L137" s="134"/>
    </row>
    <row r="138" spans="1:12" s="3" customFormat="1" ht="11.25" x14ac:dyDescent="0.2">
      <c r="A138" s="134"/>
      <c r="B138" s="134"/>
      <c r="C138" s="135"/>
      <c r="E138" s="136"/>
      <c r="F138" s="134"/>
      <c r="G138" s="134"/>
      <c r="H138" s="134"/>
      <c r="I138" s="134"/>
      <c r="J138" s="134"/>
      <c r="K138" s="134"/>
      <c r="L138" s="134"/>
    </row>
    <row r="139" spans="1:12" s="3" customFormat="1" ht="11.25" x14ac:dyDescent="0.2">
      <c r="A139" s="134"/>
      <c r="B139" s="134"/>
      <c r="C139" s="135"/>
      <c r="E139" s="136"/>
      <c r="F139" s="134"/>
      <c r="G139" s="134"/>
      <c r="H139" s="134"/>
      <c r="I139" s="134"/>
      <c r="J139" s="134"/>
      <c r="K139" s="134"/>
      <c r="L139" s="134"/>
    </row>
    <row r="140" spans="1:12" s="3" customFormat="1" ht="11.25" x14ac:dyDescent="0.2">
      <c r="A140" s="134"/>
      <c r="B140" s="134"/>
      <c r="C140" s="135"/>
      <c r="E140" s="136"/>
      <c r="F140" s="134"/>
      <c r="G140" s="134"/>
      <c r="H140" s="134"/>
      <c r="I140" s="134"/>
      <c r="J140" s="134"/>
      <c r="K140" s="134"/>
      <c r="L140" s="134"/>
    </row>
    <row r="141" spans="1:12" s="3" customFormat="1" ht="11.25" x14ac:dyDescent="0.2">
      <c r="A141" s="134"/>
      <c r="B141" s="134"/>
      <c r="C141" s="135"/>
      <c r="E141" s="136"/>
      <c r="F141" s="134"/>
      <c r="G141" s="134"/>
      <c r="H141" s="134"/>
      <c r="I141" s="134"/>
      <c r="J141" s="134"/>
      <c r="K141" s="134"/>
      <c r="L141" s="134"/>
    </row>
    <row r="142" spans="1:12" s="3" customFormat="1" ht="11.25" x14ac:dyDescent="0.2">
      <c r="A142" s="134"/>
      <c r="B142" s="134"/>
      <c r="C142" s="135"/>
      <c r="E142" s="136"/>
      <c r="F142" s="134"/>
      <c r="G142" s="134"/>
      <c r="H142" s="134"/>
      <c r="I142" s="134"/>
      <c r="J142" s="134"/>
      <c r="K142" s="134"/>
      <c r="L142" s="134"/>
    </row>
    <row r="143" spans="1:12" s="3" customFormat="1" ht="11.25" x14ac:dyDescent="0.2">
      <c r="A143" s="134"/>
      <c r="B143" s="134"/>
      <c r="C143" s="135"/>
      <c r="E143" s="136"/>
      <c r="F143" s="134"/>
      <c r="G143" s="134"/>
      <c r="H143" s="134"/>
      <c r="I143" s="134"/>
      <c r="J143" s="134"/>
      <c r="K143" s="134"/>
      <c r="L143" s="134"/>
    </row>
    <row r="144" spans="1:12" s="3" customFormat="1" ht="11.25" x14ac:dyDescent="0.2">
      <c r="A144" s="134"/>
      <c r="B144" s="134"/>
      <c r="C144" s="135"/>
      <c r="E144" s="136"/>
      <c r="F144" s="134"/>
      <c r="G144" s="134"/>
      <c r="H144" s="134"/>
      <c r="I144" s="134"/>
      <c r="J144" s="134"/>
      <c r="K144" s="134"/>
      <c r="L144" s="134"/>
    </row>
    <row r="145" spans="1:12" s="3" customFormat="1" ht="11.25" x14ac:dyDescent="0.2">
      <c r="A145" s="134"/>
      <c r="B145" s="134"/>
      <c r="C145" s="135"/>
      <c r="E145" s="136"/>
      <c r="F145" s="134"/>
      <c r="G145" s="134"/>
      <c r="H145" s="134"/>
      <c r="I145" s="134"/>
      <c r="J145" s="134"/>
      <c r="K145" s="134"/>
      <c r="L145" s="134"/>
    </row>
    <row r="146" spans="1:12" s="3" customFormat="1" ht="11.25" x14ac:dyDescent="0.2">
      <c r="A146" s="134"/>
      <c r="B146" s="134"/>
      <c r="C146" s="135"/>
      <c r="E146" s="136"/>
      <c r="F146" s="134"/>
      <c r="G146" s="134"/>
      <c r="H146" s="134"/>
      <c r="I146" s="134"/>
      <c r="J146" s="134"/>
      <c r="K146" s="134"/>
      <c r="L146" s="134"/>
    </row>
    <row r="147" spans="1:12" s="3" customFormat="1" ht="11.25" x14ac:dyDescent="0.2">
      <c r="A147" s="134"/>
      <c r="B147" s="134"/>
      <c r="C147" s="135"/>
      <c r="E147" s="136"/>
      <c r="F147" s="134"/>
      <c r="G147" s="134"/>
      <c r="H147" s="134"/>
      <c r="I147" s="134"/>
      <c r="J147" s="134"/>
      <c r="K147" s="134"/>
      <c r="L147" s="134"/>
    </row>
    <row r="148" spans="1:12" s="3" customFormat="1" ht="11.25" x14ac:dyDescent="0.2">
      <c r="A148" s="134"/>
      <c r="B148" s="134"/>
      <c r="C148" s="135"/>
      <c r="E148" s="136"/>
      <c r="F148" s="134"/>
      <c r="G148" s="134"/>
      <c r="H148" s="134"/>
      <c r="I148" s="134"/>
      <c r="J148" s="134"/>
      <c r="K148" s="134"/>
      <c r="L148" s="134"/>
    </row>
    <row r="149" spans="1:12" s="3" customFormat="1" ht="11.25" x14ac:dyDescent="0.2">
      <c r="A149" s="134"/>
      <c r="B149" s="134"/>
      <c r="C149" s="135"/>
      <c r="E149" s="136"/>
      <c r="F149" s="134"/>
      <c r="G149" s="134"/>
      <c r="H149" s="134"/>
      <c r="I149" s="134"/>
      <c r="J149" s="134"/>
      <c r="K149" s="134"/>
      <c r="L149" s="134"/>
    </row>
    <row r="150" spans="1:12" s="3" customFormat="1" ht="11.25" x14ac:dyDescent="0.2">
      <c r="A150" s="134"/>
      <c r="B150" s="134"/>
      <c r="C150" s="135"/>
      <c r="E150" s="136"/>
      <c r="F150" s="134"/>
      <c r="G150" s="134"/>
      <c r="H150" s="134"/>
      <c r="I150" s="134"/>
      <c r="J150" s="134"/>
      <c r="K150" s="134"/>
      <c r="L150" s="134"/>
    </row>
    <row r="151" spans="1:12" s="3" customFormat="1" ht="11.25" x14ac:dyDescent="0.2">
      <c r="A151" s="134"/>
      <c r="B151" s="134"/>
      <c r="C151" s="135"/>
      <c r="E151" s="136"/>
      <c r="F151" s="134"/>
      <c r="G151" s="134"/>
      <c r="H151" s="134"/>
      <c r="I151" s="134"/>
      <c r="J151" s="134"/>
      <c r="K151" s="134"/>
      <c r="L151" s="134"/>
    </row>
    <row r="152" spans="1:12" s="3" customFormat="1" ht="11.25" x14ac:dyDescent="0.2">
      <c r="A152" s="134"/>
      <c r="B152" s="134"/>
      <c r="C152" s="135"/>
      <c r="E152" s="136"/>
      <c r="F152" s="134"/>
      <c r="G152" s="134"/>
      <c r="H152" s="134"/>
      <c r="I152" s="134"/>
      <c r="J152" s="134"/>
      <c r="K152" s="134"/>
      <c r="L152" s="134"/>
    </row>
  </sheetData>
  <mergeCells count="7">
    <mergeCell ref="A1:M1"/>
    <mergeCell ref="C2:M2"/>
    <mergeCell ref="A3:M3"/>
    <mergeCell ref="F4:G4"/>
    <mergeCell ref="H4:I4"/>
    <mergeCell ref="J4:K4"/>
    <mergeCell ref="L4:M4"/>
  </mergeCells>
  <printOptions gridLines="1"/>
  <pageMargins left="0.74803149606299213" right="0.74803149606299213" top="0.98425196850393704" bottom="0.98425196850393704" header="0.51181102362204722" footer="0.51181102362204722"/>
  <pageSetup paperSize="8" orientation="landscape" r:id="rId1"/>
  <headerFooter alignWithMargins="0">
    <oddHeader>&amp;L&amp;P&amp;R&amp;"Arial,Bold"&amp;12ANNEXURE I2</oddHeader>
    <oddFooter>&amp;L&amp;F&amp;C&amp;A&amp;R&amp;D</oddFooter>
  </headerFooter>
  <rowBreaks count="2" manualBreakCount="2">
    <brk id="16" max="12"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6"/>
  <sheetViews>
    <sheetView tabSelected="1" view="pageBreakPreview" topLeftCell="A52" zoomScaleNormal="100" zoomScaleSheetLayoutView="100" workbookViewId="0">
      <selection activeCell="C17" sqref="C17"/>
    </sheetView>
  </sheetViews>
  <sheetFormatPr defaultRowHeight="12" x14ac:dyDescent="0.2"/>
  <cols>
    <col min="1" max="1" width="5.42578125" style="142" customWidth="1"/>
    <col min="2" max="2" width="4.5703125" style="226" customWidth="1"/>
    <col min="3" max="3" width="55.42578125" style="142" customWidth="1"/>
    <col min="4" max="4" width="26" style="142" customWidth="1"/>
    <col min="5" max="5" width="17" style="226" customWidth="1"/>
    <col min="6" max="6" width="11.42578125" style="226" customWidth="1"/>
    <col min="7" max="7" width="11.42578125" style="142" customWidth="1"/>
    <col min="8" max="8" width="9.28515625" style="226" customWidth="1"/>
    <col min="9" max="9" width="9.85546875" style="226" customWidth="1"/>
    <col min="10" max="10" width="9.5703125" style="226" customWidth="1"/>
    <col min="11" max="11" width="9.140625" style="142" customWidth="1"/>
    <col min="12" max="12" width="9.28515625" style="226" customWidth="1"/>
    <col min="13" max="13" width="10.42578125" style="142" customWidth="1"/>
    <col min="14" max="256" width="9.140625" style="142"/>
    <col min="257" max="257" width="5.42578125" style="142" customWidth="1"/>
    <col min="258" max="258" width="4.5703125" style="142" customWidth="1"/>
    <col min="259" max="259" width="55.42578125" style="142" customWidth="1"/>
    <col min="260" max="260" width="26" style="142" customWidth="1"/>
    <col min="261" max="261" width="17" style="142" customWidth="1"/>
    <col min="262" max="263" width="11.42578125" style="142" customWidth="1"/>
    <col min="264" max="264" width="9.28515625" style="142" customWidth="1"/>
    <col min="265" max="265" width="9.85546875" style="142" customWidth="1"/>
    <col min="266" max="266" width="9.5703125" style="142" customWidth="1"/>
    <col min="267" max="267" width="9.140625" style="142" customWidth="1"/>
    <col min="268" max="268" width="9.28515625" style="142" customWidth="1"/>
    <col min="269" max="269" width="10.42578125" style="142" customWidth="1"/>
    <col min="270" max="512" width="9.140625" style="142"/>
    <col min="513" max="513" width="5.42578125" style="142" customWidth="1"/>
    <col min="514" max="514" width="4.5703125" style="142" customWidth="1"/>
    <col min="515" max="515" width="55.42578125" style="142" customWidth="1"/>
    <col min="516" max="516" width="26" style="142" customWidth="1"/>
    <col min="517" max="517" width="17" style="142" customWidth="1"/>
    <col min="518" max="519" width="11.42578125" style="142" customWidth="1"/>
    <col min="520" max="520" width="9.28515625" style="142" customWidth="1"/>
    <col min="521" max="521" width="9.85546875" style="142" customWidth="1"/>
    <col min="522" max="522" width="9.5703125" style="142" customWidth="1"/>
    <col min="523" max="523" width="9.140625" style="142" customWidth="1"/>
    <col min="524" max="524" width="9.28515625" style="142" customWidth="1"/>
    <col min="525" max="525" width="10.42578125" style="142" customWidth="1"/>
    <col min="526" max="768" width="9.140625" style="142"/>
    <col min="769" max="769" width="5.42578125" style="142" customWidth="1"/>
    <col min="770" max="770" width="4.5703125" style="142" customWidth="1"/>
    <col min="771" max="771" width="55.42578125" style="142" customWidth="1"/>
    <col min="772" max="772" width="26" style="142" customWidth="1"/>
    <col min="773" max="773" width="17" style="142" customWidth="1"/>
    <col min="774" max="775" width="11.42578125" style="142" customWidth="1"/>
    <col min="776" max="776" width="9.28515625" style="142" customWidth="1"/>
    <col min="777" max="777" width="9.85546875" style="142" customWidth="1"/>
    <col min="778" max="778" width="9.5703125" style="142" customWidth="1"/>
    <col min="779" max="779" width="9.140625" style="142" customWidth="1"/>
    <col min="780" max="780" width="9.28515625" style="142" customWidth="1"/>
    <col min="781" max="781" width="10.42578125" style="142" customWidth="1"/>
    <col min="782" max="1024" width="9.140625" style="142"/>
    <col min="1025" max="1025" width="5.42578125" style="142" customWidth="1"/>
    <col min="1026" max="1026" width="4.5703125" style="142" customWidth="1"/>
    <col min="1027" max="1027" width="55.42578125" style="142" customWidth="1"/>
    <col min="1028" max="1028" width="26" style="142" customWidth="1"/>
    <col min="1029" max="1029" width="17" style="142" customWidth="1"/>
    <col min="1030" max="1031" width="11.42578125" style="142" customWidth="1"/>
    <col min="1032" max="1032" width="9.28515625" style="142" customWidth="1"/>
    <col min="1033" max="1033" width="9.85546875" style="142" customWidth="1"/>
    <col min="1034" max="1034" width="9.5703125" style="142" customWidth="1"/>
    <col min="1035" max="1035" width="9.140625" style="142" customWidth="1"/>
    <col min="1036" max="1036" width="9.28515625" style="142" customWidth="1"/>
    <col min="1037" max="1037" width="10.42578125" style="142" customWidth="1"/>
    <col min="1038" max="1280" width="9.140625" style="142"/>
    <col min="1281" max="1281" width="5.42578125" style="142" customWidth="1"/>
    <col min="1282" max="1282" width="4.5703125" style="142" customWidth="1"/>
    <col min="1283" max="1283" width="55.42578125" style="142" customWidth="1"/>
    <col min="1284" max="1284" width="26" style="142" customWidth="1"/>
    <col min="1285" max="1285" width="17" style="142" customWidth="1"/>
    <col min="1286" max="1287" width="11.42578125" style="142" customWidth="1"/>
    <col min="1288" max="1288" width="9.28515625" style="142" customWidth="1"/>
    <col min="1289" max="1289" width="9.85546875" style="142" customWidth="1"/>
    <col min="1290" max="1290" width="9.5703125" style="142" customWidth="1"/>
    <col min="1291" max="1291" width="9.140625" style="142" customWidth="1"/>
    <col min="1292" max="1292" width="9.28515625" style="142" customWidth="1"/>
    <col min="1293" max="1293" width="10.42578125" style="142" customWidth="1"/>
    <col min="1294" max="1536" width="9.140625" style="142"/>
    <col min="1537" max="1537" width="5.42578125" style="142" customWidth="1"/>
    <col min="1538" max="1538" width="4.5703125" style="142" customWidth="1"/>
    <col min="1539" max="1539" width="55.42578125" style="142" customWidth="1"/>
    <col min="1540" max="1540" width="26" style="142" customWidth="1"/>
    <col min="1541" max="1541" width="17" style="142" customWidth="1"/>
    <col min="1542" max="1543" width="11.42578125" style="142" customWidth="1"/>
    <col min="1544" max="1544" width="9.28515625" style="142" customWidth="1"/>
    <col min="1545" max="1545" width="9.85546875" style="142" customWidth="1"/>
    <col min="1546" max="1546" width="9.5703125" style="142" customWidth="1"/>
    <col min="1547" max="1547" width="9.140625" style="142" customWidth="1"/>
    <col min="1548" max="1548" width="9.28515625" style="142" customWidth="1"/>
    <col min="1549" max="1549" width="10.42578125" style="142" customWidth="1"/>
    <col min="1550" max="1792" width="9.140625" style="142"/>
    <col min="1793" max="1793" width="5.42578125" style="142" customWidth="1"/>
    <col min="1794" max="1794" width="4.5703125" style="142" customWidth="1"/>
    <col min="1795" max="1795" width="55.42578125" style="142" customWidth="1"/>
    <col min="1796" max="1796" width="26" style="142" customWidth="1"/>
    <col min="1797" max="1797" width="17" style="142" customWidth="1"/>
    <col min="1798" max="1799" width="11.42578125" style="142" customWidth="1"/>
    <col min="1800" max="1800" width="9.28515625" style="142" customWidth="1"/>
    <col min="1801" max="1801" width="9.85546875" style="142" customWidth="1"/>
    <col min="1802" max="1802" width="9.5703125" style="142" customWidth="1"/>
    <col min="1803" max="1803" width="9.140625" style="142" customWidth="1"/>
    <col min="1804" max="1804" width="9.28515625" style="142" customWidth="1"/>
    <col min="1805" max="1805" width="10.42578125" style="142" customWidth="1"/>
    <col min="1806" max="2048" width="9.140625" style="142"/>
    <col min="2049" max="2049" width="5.42578125" style="142" customWidth="1"/>
    <col min="2050" max="2050" width="4.5703125" style="142" customWidth="1"/>
    <col min="2051" max="2051" width="55.42578125" style="142" customWidth="1"/>
    <col min="2052" max="2052" width="26" style="142" customWidth="1"/>
    <col min="2053" max="2053" width="17" style="142" customWidth="1"/>
    <col min="2054" max="2055" width="11.42578125" style="142" customWidth="1"/>
    <col min="2056" max="2056" width="9.28515625" style="142" customWidth="1"/>
    <col min="2057" max="2057" width="9.85546875" style="142" customWidth="1"/>
    <col min="2058" max="2058" width="9.5703125" style="142" customWidth="1"/>
    <col min="2059" max="2059" width="9.140625" style="142" customWidth="1"/>
    <col min="2060" max="2060" width="9.28515625" style="142" customWidth="1"/>
    <col min="2061" max="2061" width="10.42578125" style="142" customWidth="1"/>
    <col min="2062" max="2304" width="9.140625" style="142"/>
    <col min="2305" max="2305" width="5.42578125" style="142" customWidth="1"/>
    <col min="2306" max="2306" width="4.5703125" style="142" customWidth="1"/>
    <col min="2307" max="2307" width="55.42578125" style="142" customWidth="1"/>
    <col min="2308" max="2308" width="26" style="142" customWidth="1"/>
    <col min="2309" max="2309" width="17" style="142" customWidth="1"/>
    <col min="2310" max="2311" width="11.42578125" style="142" customWidth="1"/>
    <col min="2312" max="2312" width="9.28515625" style="142" customWidth="1"/>
    <col min="2313" max="2313" width="9.85546875" style="142" customWidth="1"/>
    <col min="2314" max="2314" width="9.5703125" style="142" customWidth="1"/>
    <col min="2315" max="2315" width="9.140625" style="142" customWidth="1"/>
    <col min="2316" max="2316" width="9.28515625" style="142" customWidth="1"/>
    <col min="2317" max="2317" width="10.42578125" style="142" customWidth="1"/>
    <col min="2318" max="2560" width="9.140625" style="142"/>
    <col min="2561" max="2561" width="5.42578125" style="142" customWidth="1"/>
    <col min="2562" max="2562" width="4.5703125" style="142" customWidth="1"/>
    <col min="2563" max="2563" width="55.42578125" style="142" customWidth="1"/>
    <col min="2564" max="2564" width="26" style="142" customWidth="1"/>
    <col min="2565" max="2565" width="17" style="142" customWidth="1"/>
    <col min="2566" max="2567" width="11.42578125" style="142" customWidth="1"/>
    <col min="2568" max="2568" width="9.28515625" style="142" customWidth="1"/>
    <col min="2569" max="2569" width="9.85546875" style="142" customWidth="1"/>
    <col min="2570" max="2570" width="9.5703125" style="142" customWidth="1"/>
    <col min="2571" max="2571" width="9.140625" style="142" customWidth="1"/>
    <col min="2572" max="2572" width="9.28515625" style="142" customWidth="1"/>
    <col min="2573" max="2573" width="10.42578125" style="142" customWidth="1"/>
    <col min="2574" max="2816" width="9.140625" style="142"/>
    <col min="2817" max="2817" width="5.42578125" style="142" customWidth="1"/>
    <col min="2818" max="2818" width="4.5703125" style="142" customWidth="1"/>
    <col min="2819" max="2819" width="55.42578125" style="142" customWidth="1"/>
    <col min="2820" max="2820" width="26" style="142" customWidth="1"/>
    <col min="2821" max="2821" width="17" style="142" customWidth="1"/>
    <col min="2822" max="2823" width="11.42578125" style="142" customWidth="1"/>
    <col min="2824" max="2824" width="9.28515625" style="142" customWidth="1"/>
    <col min="2825" max="2825" width="9.85546875" style="142" customWidth="1"/>
    <col min="2826" max="2826" width="9.5703125" style="142" customWidth="1"/>
    <col min="2827" max="2827" width="9.140625" style="142" customWidth="1"/>
    <col min="2828" max="2828" width="9.28515625" style="142" customWidth="1"/>
    <col min="2829" max="2829" width="10.42578125" style="142" customWidth="1"/>
    <col min="2830" max="3072" width="9.140625" style="142"/>
    <col min="3073" max="3073" width="5.42578125" style="142" customWidth="1"/>
    <col min="3074" max="3074" width="4.5703125" style="142" customWidth="1"/>
    <col min="3075" max="3075" width="55.42578125" style="142" customWidth="1"/>
    <col min="3076" max="3076" width="26" style="142" customWidth="1"/>
    <col min="3077" max="3077" width="17" style="142" customWidth="1"/>
    <col min="3078" max="3079" width="11.42578125" style="142" customWidth="1"/>
    <col min="3080" max="3080" width="9.28515625" style="142" customWidth="1"/>
    <col min="3081" max="3081" width="9.85546875" style="142" customWidth="1"/>
    <col min="3082" max="3082" width="9.5703125" style="142" customWidth="1"/>
    <col min="3083" max="3083" width="9.140625" style="142" customWidth="1"/>
    <col min="3084" max="3084" width="9.28515625" style="142" customWidth="1"/>
    <col min="3085" max="3085" width="10.42578125" style="142" customWidth="1"/>
    <col min="3086" max="3328" width="9.140625" style="142"/>
    <col min="3329" max="3329" width="5.42578125" style="142" customWidth="1"/>
    <col min="3330" max="3330" width="4.5703125" style="142" customWidth="1"/>
    <col min="3331" max="3331" width="55.42578125" style="142" customWidth="1"/>
    <col min="3332" max="3332" width="26" style="142" customWidth="1"/>
    <col min="3333" max="3333" width="17" style="142" customWidth="1"/>
    <col min="3334" max="3335" width="11.42578125" style="142" customWidth="1"/>
    <col min="3336" max="3336" width="9.28515625" style="142" customWidth="1"/>
    <col min="3337" max="3337" width="9.85546875" style="142" customWidth="1"/>
    <col min="3338" max="3338" width="9.5703125" style="142" customWidth="1"/>
    <col min="3339" max="3339" width="9.140625" style="142" customWidth="1"/>
    <col min="3340" max="3340" width="9.28515625" style="142" customWidth="1"/>
    <col min="3341" max="3341" width="10.42578125" style="142" customWidth="1"/>
    <col min="3342" max="3584" width="9.140625" style="142"/>
    <col min="3585" max="3585" width="5.42578125" style="142" customWidth="1"/>
    <col min="3586" max="3586" width="4.5703125" style="142" customWidth="1"/>
    <col min="3587" max="3587" width="55.42578125" style="142" customWidth="1"/>
    <col min="3588" max="3588" width="26" style="142" customWidth="1"/>
    <col min="3589" max="3589" width="17" style="142" customWidth="1"/>
    <col min="3590" max="3591" width="11.42578125" style="142" customWidth="1"/>
    <col min="3592" max="3592" width="9.28515625" style="142" customWidth="1"/>
    <col min="3593" max="3593" width="9.85546875" style="142" customWidth="1"/>
    <col min="3594" max="3594" width="9.5703125" style="142" customWidth="1"/>
    <col min="3595" max="3595" width="9.140625" style="142" customWidth="1"/>
    <col min="3596" max="3596" width="9.28515625" style="142" customWidth="1"/>
    <col min="3597" max="3597" width="10.42578125" style="142" customWidth="1"/>
    <col min="3598" max="3840" width="9.140625" style="142"/>
    <col min="3841" max="3841" width="5.42578125" style="142" customWidth="1"/>
    <col min="3842" max="3842" width="4.5703125" style="142" customWidth="1"/>
    <col min="3843" max="3843" width="55.42578125" style="142" customWidth="1"/>
    <col min="3844" max="3844" width="26" style="142" customWidth="1"/>
    <col min="3845" max="3845" width="17" style="142" customWidth="1"/>
    <col min="3846" max="3847" width="11.42578125" style="142" customWidth="1"/>
    <col min="3848" max="3848" width="9.28515625" style="142" customWidth="1"/>
    <col min="3849" max="3849" width="9.85546875" style="142" customWidth="1"/>
    <col min="3850" max="3850" width="9.5703125" style="142" customWidth="1"/>
    <col min="3851" max="3851" width="9.140625" style="142" customWidth="1"/>
    <col min="3852" max="3852" width="9.28515625" style="142" customWidth="1"/>
    <col min="3853" max="3853" width="10.42578125" style="142" customWidth="1"/>
    <col min="3854" max="4096" width="9.140625" style="142"/>
    <col min="4097" max="4097" width="5.42578125" style="142" customWidth="1"/>
    <col min="4098" max="4098" width="4.5703125" style="142" customWidth="1"/>
    <col min="4099" max="4099" width="55.42578125" style="142" customWidth="1"/>
    <col min="4100" max="4100" width="26" style="142" customWidth="1"/>
    <col min="4101" max="4101" width="17" style="142" customWidth="1"/>
    <col min="4102" max="4103" width="11.42578125" style="142" customWidth="1"/>
    <col min="4104" max="4104" width="9.28515625" style="142" customWidth="1"/>
    <col min="4105" max="4105" width="9.85546875" style="142" customWidth="1"/>
    <col min="4106" max="4106" width="9.5703125" style="142" customWidth="1"/>
    <col min="4107" max="4107" width="9.140625" style="142" customWidth="1"/>
    <col min="4108" max="4108" width="9.28515625" style="142" customWidth="1"/>
    <col min="4109" max="4109" width="10.42578125" style="142" customWidth="1"/>
    <col min="4110" max="4352" width="9.140625" style="142"/>
    <col min="4353" max="4353" width="5.42578125" style="142" customWidth="1"/>
    <col min="4354" max="4354" width="4.5703125" style="142" customWidth="1"/>
    <col min="4355" max="4355" width="55.42578125" style="142" customWidth="1"/>
    <col min="4356" max="4356" width="26" style="142" customWidth="1"/>
    <col min="4357" max="4357" width="17" style="142" customWidth="1"/>
    <col min="4358" max="4359" width="11.42578125" style="142" customWidth="1"/>
    <col min="4360" max="4360" width="9.28515625" style="142" customWidth="1"/>
    <col min="4361" max="4361" width="9.85546875" style="142" customWidth="1"/>
    <col min="4362" max="4362" width="9.5703125" style="142" customWidth="1"/>
    <col min="4363" max="4363" width="9.140625" style="142" customWidth="1"/>
    <col min="4364" max="4364" width="9.28515625" style="142" customWidth="1"/>
    <col min="4365" max="4365" width="10.42578125" style="142" customWidth="1"/>
    <col min="4366" max="4608" width="9.140625" style="142"/>
    <col min="4609" max="4609" width="5.42578125" style="142" customWidth="1"/>
    <col min="4610" max="4610" width="4.5703125" style="142" customWidth="1"/>
    <col min="4611" max="4611" width="55.42578125" style="142" customWidth="1"/>
    <col min="4612" max="4612" width="26" style="142" customWidth="1"/>
    <col min="4613" max="4613" width="17" style="142" customWidth="1"/>
    <col min="4614" max="4615" width="11.42578125" style="142" customWidth="1"/>
    <col min="4616" max="4616" width="9.28515625" style="142" customWidth="1"/>
    <col min="4617" max="4617" width="9.85546875" style="142" customWidth="1"/>
    <col min="4618" max="4618" width="9.5703125" style="142" customWidth="1"/>
    <col min="4619" max="4619" width="9.140625" style="142" customWidth="1"/>
    <col min="4620" max="4620" width="9.28515625" style="142" customWidth="1"/>
    <col min="4621" max="4621" width="10.42578125" style="142" customWidth="1"/>
    <col min="4622" max="4864" width="9.140625" style="142"/>
    <col min="4865" max="4865" width="5.42578125" style="142" customWidth="1"/>
    <col min="4866" max="4866" width="4.5703125" style="142" customWidth="1"/>
    <col min="4867" max="4867" width="55.42578125" style="142" customWidth="1"/>
    <col min="4868" max="4868" width="26" style="142" customWidth="1"/>
    <col min="4869" max="4869" width="17" style="142" customWidth="1"/>
    <col min="4870" max="4871" width="11.42578125" style="142" customWidth="1"/>
    <col min="4872" max="4872" width="9.28515625" style="142" customWidth="1"/>
    <col min="4873" max="4873" width="9.85546875" style="142" customWidth="1"/>
    <col min="4874" max="4874" width="9.5703125" style="142" customWidth="1"/>
    <col min="4875" max="4875" width="9.140625" style="142" customWidth="1"/>
    <col min="4876" max="4876" width="9.28515625" style="142" customWidth="1"/>
    <col min="4877" max="4877" width="10.42578125" style="142" customWidth="1"/>
    <col min="4878" max="5120" width="9.140625" style="142"/>
    <col min="5121" max="5121" width="5.42578125" style="142" customWidth="1"/>
    <col min="5122" max="5122" width="4.5703125" style="142" customWidth="1"/>
    <col min="5123" max="5123" width="55.42578125" style="142" customWidth="1"/>
    <col min="5124" max="5124" width="26" style="142" customWidth="1"/>
    <col min="5125" max="5125" width="17" style="142" customWidth="1"/>
    <col min="5126" max="5127" width="11.42578125" style="142" customWidth="1"/>
    <col min="5128" max="5128" width="9.28515625" style="142" customWidth="1"/>
    <col min="5129" max="5129" width="9.85546875" style="142" customWidth="1"/>
    <col min="5130" max="5130" width="9.5703125" style="142" customWidth="1"/>
    <col min="5131" max="5131" width="9.140625" style="142" customWidth="1"/>
    <col min="5132" max="5132" width="9.28515625" style="142" customWidth="1"/>
    <col min="5133" max="5133" width="10.42578125" style="142" customWidth="1"/>
    <col min="5134" max="5376" width="9.140625" style="142"/>
    <col min="5377" max="5377" width="5.42578125" style="142" customWidth="1"/>
    <col min="5378" max="5378" width="4.5703125" style="142" customWidth="1"/>
    <col min="5379" max="5379" width="55.42578125" style="142" customWidth="1"/>
    <col min="5380" max="5380" width="26" style="142" customWidth="1"/>
    <col min="5381" max="5381" width="17" style="142" customWidth="1"/>
    <col min="5382" max="5383" width="11.42578125" style="142" customWidth="1"/>
    <col min="5384" max="5384" width="9.28515625" style="142" customWidth="1"/>
    <col min="5385" max="5385" width="9.85546875" style="142" customWidth="1"/>
    <col min="5386" max="5386" width="9.5703125" style="142" customWidth="1"/>
    <col min="5387" max="5387" width="9.140625" style="142" customWidth="1"/>
    <col min="5388" max="5388" width="9.28515625" style="142" customWidth="1"/>
    <col min="5389" max="5389" width="10.42578125" style="142" customWidth="1"/>
    <col min="5390" max="5632" width="9.140625" style="142"/>
    <col min="5633" max="5633" width="5.42578125" style="142" customWidth="1"/>
    <col min="5634" max="5634" width="4.5703125" style="142" customWidth="1"/>
    <col min="5635" max="5635" width="55.42578125" style="142" customWidth="1"/>
    <col min="5636" max="5636" width="26" style="142" customWidth="1"/>
    <col min="5637" max="5637" width="17" style="142" customWidth="1"/>
    <col min="5638" max="5639" width="11.42578125" style="142" customWidth="1"/>
    <col min="5640" max="5640" width="9.28515625" style="142" customWidth="1"/>
    <col min="5641" max="5641" width="9.85546875" style="142" customWidth="1"/>
    <col min="5642" max="5642" width="9.5703125" style="142" customWidth="1"/>
    <col min="5643" max="5643" width="9.140625" style="142" customWidth="1"/>
    <col min="5644" max="5644" width="9.28515625" style="142" customWidth="1"/>
    <col min="5645" max="5645" width="10.42578125" style="142" customWidth="1"/>
    <col min="5646" max="5888" width="9.140625" style="142"/>
    <col min="5889" max="5889" width="5.42578125" style="142" customWidth="1"/>
    <col min="5890" max="5890" width="4.5703125" style="142" customWidth="1"/>
    <col min="5891" max="5891" width="55.42578125" style="142" customWidth="1"/>
    <col min="5892" max="5892" width="26" style="142" customWidth="1"/>
    <col min="5893" max="5893" width="17" style="142" customWidth="1"/>
    <col min="5894" max="5895" width="11.42578125" style="142" customWidth="1"/>
    <col min="5896" max="5896" width="9.28515625" style="142" customWidth="1"/>
    <col min="5897" max="5897" width="9.85546875" style="142" customWidth="1"/>
    <col min="5898" max="5898" width="9.5703125" style="142" customWidth="1"/>
    <col min="5899" max="5899" width="9.140625" style="142" customWidth="1"/>
    <col min="5900" max="5900" width="9.28515625" style="142" customWidth="1"/>
    <col min="5901" max="5901" width="10.42578125" style="142" customWidth="1"/>
    <col min="5902" max="6144" width="9.140625" style="142"/>
    <col min="6145" max="6145" width="5.42578125" style="142" customWidth="1"/>
    <col min="6146" max="6146" width="4.5703125" style="142" customWidth="1"/>
    <col min="6147" max="6147" width="55.42578125" style="142" customWidth="1"/>
    <col min="6148" max="6148" width="26" style="142" customWidth="1"/>
    <col min="6149" max="6149" width="17" style="142" customWidth="1"/>
    <col min="6150" max="6151" width="11.42578125" style="142" customWidth="1"/>
    <col min="6152" max="6152" width="9.28515625" style="142" customWidth="1"/>
    <col min="6153" max="6153" width="9.85546875" style="142" customWidth="1"/>
    <col min="6154" max="6154" width="9.5703125" style="142" customWidth="1"/>
    <col min="6155" max="6155" width="9.140625" style="142" customWidth="1"/>
    <col min="6156" max="6156" width="9.28515625" style="142" customWidth="1"/>
    <col min="6157" max="6157" width="10.42578125" style="142" customWidth="1"/>
    <col min="6158" max="6400" width="9.140625" style="142"/>
    <col min="6401" max="6401" width="5.42578125" style="142" customWidth="1"/>
    <col min="6402" max="6402" width="4.5703125" style="142" customWidth="1"/>
    <col min="6403" max="6403" width="55.42578125" style="142" customWidth="1"/>
    <col min="6404" max="6404" width="26" style="142" customWidth="1"/>
    <col min="6405" max="6405" width="17" style="142" customWidth="1"/>
    <col min="6406" max="6407" width="11.42578125" style="142" customWidth="1"/>
    <col min="6408" max="6408" width="9.28515625" style="142" customWidth="1"/>
    <col min="6409" max="6409" width="9.85546875" style="142" customWidth="1"/>
    <col min="6410" max="6410" width="9.5703125" style="142" customWidth="1"/>
    <col min="6411" max="6411" width="9.140625" style="142" customWidth="1"/>
    <col min="6412" max="6412" width="9.28515625" style="142" customWidth="1"/>
    <col min="6413" max="6413" width="10.42578125" style="142" customWidth="1"/>
    <col min="6414" max="6656" width="9.140625" style="142"/>
    <col min="6657" max="6657" width="5.42578125" style="142" customWidth="1"/>
    <col min="6658" max="6658" width="4.5703125" style="142" customWidth="1"/>
    <col min="6659" max="6659" width="55.42578125" style="142" customWidth="1"/>
    <col min="6660" max="6660" width="26" style="142" customWidth="1"/>
    <col min="6661" max="6661" width="17" style="142" customWidth="1"/>
    <col min="6662" max="6663" width="11.42578125" style="142" customWidth="1"/>
    <col min="6664" max="6664" width="9.28515625" style="142" customWidth="1"/>
    <col min="6665" max="6665" width="9.85546875" style="142" customWidth="1"/>
    <col min="6666" max="6666" width="9.5703125" style="142" customWidth="1"/>
    <col min="6667" max="6667" width="9.140625" style="142" customWidth="1"/>
    <col min="6668" max="6668" width="9.28515625" style="142" customWidth="1"/>
    <col min="6669" max="6669" width="10.42578125" style="142" customWidth="1"/>
    <col min="6670" max="6912" width="9.140625" style="142"/>
    <col min="6913" max="6913" width="5.42578125" style="142" customWidth="1"/>
    <col min="6914" max="6914" width="4.5703125" style="142" customWidth="1"/>
    <col min="6915" max="6915" width="55.42578125" style="142" customWidth="1"/>
    <col min="6916" max="6916" width="26" style="142" customWidth="1"/>
    <col min="6917" max="6917" width="17" style="142" customWidth="1"/>
    <col min="6918" max="6919" width="11.42578125" style="142" customWidth="1"/>
    <col min="6920" max="6920" width="9.28515625" style="142" customWidth="1"/>
    <col min="6921" max="6921" width="9.85546875" style="142" customWidth="1"/>
    <col min="6922" max="6922" width="9.5703125" style="142" customWidth="1"/>
    <col min="6923" max="6923" width="9.140625" style="142" customWidth="1"/>
    <col min="6924" max="6924" width="9.28515625" style="142" customWidth="1"/>
    <col min="6925" max="6925" width="10.42578125" style="142" customWidth="1"/>
    <col min="6926" max="7168" width="9.140625" style="142"/>
    <col min="7169" max="7169" width="5.42578125" style="142" customWidth="1"/>
    <col min="7170" max="7170" width="4.5703125" style="142" customWidth="1"/>
    <col min="7171" max="7171" width="55.42578125" style="142" customWidth="1"/>
    <col min="7172" max="7172" width="26" style="142" customWidth="1"/>
    <col min="7173" max="7173" width="17" style="142" customWidth="1"/>
    <col min="7174" max="7175" width="11.42578125" style="142" customWidth="1"/>
    <col min="7176" max="7176" width="9.28515625" style="142" customWidth="1"/>
    <col min="7177" max="7177" width="9.85546875" style="142" customWidth="1"/>
    <col min="7178" max="7178" width="9.5703125" style="142" customWidth="1"/>
    <col min="7179" max="7179" width="9.140625" style="142" customWidth="1"/>
    <col min="7180" max="7180" width="9.28515625" style="142" customWidth="1"/>
    <col min="7181" max="7181" width="10.42578125" style="142" customWidth="1"/>
    <col min="7182" max="7424" width="9.140625" style="142"/>
    <col min="7425" max="7425" width="5.42578125" style="142" customWidth="1"/>
    <col min="7426" max="7426" width="4.5703125" style="142" customWidth="1"/>
    <col min="7427" max="7427" width="55.42578125" style="142" customWidth="1"/>
    <col min="7428" max="7428" width="26" style="142" customWidth="1"/>
    <col min="7429" max="7429" width="17" style="142" customWidth="1"/>
    <col min="7430" max="7431" width="11.42578125" style="142" customWidth="1"/>
    <col min="7432" max="7432" width="9.28515625" style="142" customWidth="1"/>
    <col min="7433" max="7433" width="9.85546875" style="142" customWidth="1"/>
    <col min="7434" max="7434" width="9.5703125" style="142" customWidth="1"/>
    <col min="7435" max="7435" width="9.140625" style="142" customWidth="1"/>
    <col min="7436" max="7436" width="9.28515625" style="142" customWidth="1"/>
    <col min="7437" max="7437" width="10.42578125" style="142" customWidth="1"/>
    <col min="7438" max="7680" width="9.140625" style="142"/>
    <col min="7681" max="7681" width="5.42578125" style="142" customWidth="1"/>
    <col min="7682" max="7682" width="4.5703125" style="142" customWidth="1"/>
    <col min="7683" max="7683" width="55.42578125" style="142" customWidth="1"/>
    <col min="7684" max="7684" width="26" style="142" customWidth="1"/>
    <col min="7685" max="7685" width="17" style="142" customWidth="1"/>
    <col min="7686" max="7687" width="11.42578125" style="142" customWidth="1"/>
    <col min="7688" max="7688" width="9.28515625" style="142" customWidth="1"/>
    <col min="7689" max="7689" width="9.85546875" style="142" customWidth="1"/>
    <col min="7690" max="7690" width="9.5703125" style="142" customWidth="1"/>
    <col min="7691" max="7691" width="9.140625" style="142" customWidth="1"/>
    <col min="7692" max="7692" width="9.28515625" style="142" customWidth="1"/>
    <col min="7693" max="7693" width="10.42578125" style="142" customWidth="1"/>
    <col min="7694" max="7936" width="9.140625" style="142"/>
    <col min="7937" max="7937" width="5.42578125" style="142" customWidth="1"/>
    <col min="7938" max="7938" width="4.5703125" style="142" customWidth="1"/>
    <col min="7939" max="7939" width="55.42578125" style="142" customWidth="1"/>
    <col min="7940" max="7940" width="26" style="142" customWidth="1"/>
    <col min="7941" max="7941" width="17" style="142" customWidth="1"/>
    <col min="7942" max="7943" width="11.42578125" style="142" customWidth="1"/>
    <col min="7944" max="7944" width="9.28515625" style="142" customWidth="1"/>
    <col min="7945" max="7945" width="9.85546875" style="142" customWidth="1"/>
    <col min="7946" max="7946" width="9.5703125" style="142" customWidth="1"/>
    <col min="7947" max="7947" width="9.140625" style="142" customWidth="1"/>
    <col min="7948" max="7948" width="9.28515625" style="142" customWidth="1"/>
    <col min="7949" max="7949" width="10.42578125" style="142" customWidth="1"/>
    <col min="7950" max="8192" width="9.140625" style="142"/>
    <col min="8193" max="8193" width="5.42578125" style="142" customWidth="1"/>
    <col min="8194" max="8194" width="4.5703125" style="142" customWidth="1"/>
    <col min="8195" max="8195" width="55.42578125" style="142" customWidth="1"/>
    <col min="8196" max="8196" width="26" style="142" customWidth="1"/>
    <col min="8197" max="8197" width="17" style="142" customWidth="1"/>
    <col min="8198" max="8199" width="11.42578125" style="142" customWidth="1"/>
    <col min="8200" max="8200" width="9.28515625" style="142" customWidth="1"/>
    <col min="8201" max="8201" width="9.85546875" style="142" customWidth="1"/>
    <col min="8202" max="8202" width="9.5703125" style="142" customWidth="1"/>
    <col min="8203" max="8203" width="9.140625" style="142" customWidth="1"/>
    <col min="8204" max="8204" width="9.28515625" style="142" customWidth="1"/>
    <col min="8205" max="8205" width="10.42578125" style="142" customWidth="1"/>
    <col min="8206" max="8448" width="9.140625" style="142"/>
    <col min="8449" max="8449" width="5.42578125" style="142" customWidth="1"/>
    <col min="8450" max="8450" width="4.5703125" style="142" customWidth="1"/>
    <col min="8451" max="8451" width="55.42578125" style="142" customWidth="1"/>
    <col min="8452" max="8452" width="26" style="142" customWidth="1"/>
    <col min="8453" max="8453" width="17" style="142" customWidth="1"/>
    <col min="8454" max="8455" width="11.42578125" style="142" customWidth="1"/>
    <col min="8456" max="8456" width="9.28515625" style="142" customWidth="1"/>
    <col min="8457" max="8457" width="9.85546875" style="142" customWidth="1"/>
    <col min="8458" max="8458" width="9.5703125" style="142" customWidth="1"/>
    <col min="8459" max="8459" width="9.140625" style="142" customWidth="1"/>
    <col min="8460" max="8460" width="9.28515625" style="142" customWidth="1"/>
    <col min="8461" max="8461" width="10.42578125" style="142" customWidth="1"/>
    <col min="8462" max="8704" width="9.140625" style="142"/>
    <col min="8705" max="8705" width="5.42578125" style="142" customWidth="1"/>
    <col min="8706" max="8706" width="4.5703125" style="142" customWidth="1"/>
    <col min="8707" max="8707" width="55.42578125" style="142" customWidth="1"/>
    <col min="8708" max="8708" width="26" style="142" customWidth="1"/>
    <col min="8709" max="8709" width="17" style="142" customWidth="1"/>
    <col min="8710" max="8711" width="11.42578125" style="142" customWidth="1"/>
    <col min="8712" max="8712" width="9.28515625" style="142" customWidth="1"/>
    <col min="8713" max="8713" width="9.85546875" style="142" customWidth="1"/>
    <col min="8714" max="8714" width="9.5703125" style="142" customWidth="1"/>
    <col min="8715" max="8715" width="9.140625" style="142" customWidth="1"/>
    <col min="8716" max="8716" width="9.28515625" style="142" customWidth="1"/>
    <col min="8717" max="8717" width="10.42578125" style="142" customWidth="1"/>
    <col min="8718" max="8960" width="9.140625" style="142"/>
    <col min="8961" max="8961" width="5.42578125" style="142" customWidth="1"/>
    <col min="8962" max="8962" width="4.5703125" style="142" customWidth="1"/>
    <col min="8963" max="8963" width="55.42578125" style="142" customWidth="1"/>
    <col min="8964" max="8964" width="26" style="142" customWidth="1"/>
    <col min="8965" max="8965" width="17" style="142" customWidth="1"/>
    <col min="8966" max="8967" width="11.42578125" style="142" customWidth="1"/>
    <col min="8968" max="8968" width="9.28515625" style="142" customWidth="1"/>
    <col min="8969" max="8969" width="9.85546875" style="142" customWidth="1"/>
    <col min="8970" max="8970" width="9.5703125" style="142" customWidth="1"/>
    <col min="8971" max="8971" width="9.140625" style="142" customWidth="1"/>
    <col min="8972" max="8972" width="9.28515625" style="142" customWidth="1"/>
    <col min="8973" max="8973" width="10.42578125" style="142" customWidth="1"/>
    <col min="8974" max="9216" width="9.140625" style="142"/>
    <col min="9217" max="9217" width="5.42578125" style="142" customWidth="1"/>
    <col min="9218" max="9218" width="4.5703125" style="142" customWidth="1"/>
    <col min="9219" max="9219" width="55.42578125" style="142" customWidth="1"/>
    <col min="9220" max="9220" width="26" style="142" customWidth="1"/>
    <col min="9221" max="9221" width="17" style="142" customWidth="1"/>
    <col min="9222" max="9223" width="11.42578125" style="142" customWidth="1"/>
    <col min="9224" max="9224" width="9.28515625" style="142" customWidth="1"/>
    <col min="9225" max="9225" width="9.85546875" style="142" customWidth="1"/>
    <col min="9226" max="9226" width="9.5703125" style="142" customWidth="1"/>
    <col min="9227" max="9227" width="9.140625" style="142" customWidth="1"/>
    <col min="9228" max="9228" width="9.28515625" style="142" customWidth="1"/>
    <col min="9229" max="9229" width="10.42578125" style="142" customWidth="1"/>
    <col min="9230" max="9472" width="9.140625" style="142"/>
    <col min="9473" max="9473" width="5.42578125" style="142" customWidth="1"/>
    <col min="9474" max="9474" width="4.5703125" style="142" customWidth="1"/>
    <col min="9475" max="9475" width="55.42578125" style="142" customWidth="1"/>
    <col min="9476" max="9476" width="26" style="142" customWidth="1"/>
    <col min="9477" max="9477" width="17" style="142" customWidth="1"/>
    <col min="9478" max="9479" width="11.42578125" style="142" customWidth="1"/>
    <col min="9480" max="9480" width="9.28515625" style="142" customWidth="1"/>
    <col min="9481" max="9481" width="9.85546875" style="142" customWidth="1"/>
    <col min="9482" max="9482" width="9.5703125" style="142" customWidth="1"/>
    <col min="9483" max="9483" width="9.140625" style="142" customWidth="1"/>
    <col min="9484" max="9484" width="9.28515625" style="142" customWidth="1"/>
    <col min="9485" max="9485" width="10.42578125" style="142" customWidth="1"/>
    <col min="9486" max="9728" width="9.140625" style="142"/>
    <col min="9729" max="9729" width="5.42578125" style="142" customWidth="1"/>
    <col min="9730" max="9730" width="4.5703125" style="142" customWidth="1"/>
    <col min="9731" max="9731" width="55.42578125" style="142" customWidth="1"/>
    <col min="9732" max="9732" width="26" style="142" customWidth="1"/>
    <col min="9733" max="9733" width="17" style="142" customWidth="1"/>
    <col min="9734" max="9735" width="11.42578125" style="142" customWidth="1"/>
    <col min="9736" max="9736" width="9.28515625" style="142" customWidth="1"/>
    <col min="9737" max="9737" width="9.85546875" style="142" customWidth="1"/>
    <col min="9738" max="9738" width="9.5703125" style="142" customWidth="1"/>
    <col min="9739" max="9739" width="9.140625" style="142" customWidth="1"/>
    <col min="9740" max="9740" width="9.28515625" style="142" customWidth="1"/>
    <col min="9741" max="9741" width="10.42578125" style="142" customWidth="1"/>
    <col min="9742" max="9984" width="9.140625" style="142"/>
    <col min="9985" max="9985" width="5.42578125" style="142" customWidth="1"/>
    <col min="9986" max="9986" width="4.5703125" style="142" customWidth="1"/>
    <col min="9987" max="9987" width="55.42578125" style="142" customWidth="1"/>
    <col min="9988" max="9988" width="26" style="142" customWidth="1"/>
    <col min="9989" max="9989" width="17" style="142" customWidth="1"/>
    <col min="9990" max="9991" width="11.42578125" style="142" customWidth="1"/>
    <col min="9992" max="9992" width="9.28515625" style="142" customWidth="1"/>
    <col min="9993" max="9993" width="9.85546875" style="142" customWidth="1"/>
    <col min="9994" max="9994" width="9.5703125" style="142" customWidth="1"/>
    <col min="9995" max="9995" width="9.140625" style="142" customWidth="1"/>
    <col min="9996" max="9996" width="9.28515625" style="142" customWidth="1"/>
    <col min="9997" max="9997" width="10.42578125" style="142" customWidth="1"/>
    <col min="9998" max="10240" width="9.140625" style="142"/>
    <col min="10241" max="10241" width="5.42578125" style="142" customWidth="1"/>
    <col min="10242" max="10242" width="4.5703125" style="142" customWidth="1"/>
    <col min="10243" max="10243" width="55.42578125" style="142" customWidth="1"/>
    <col min="10244" max="10244" width="26" style="142" customWidth="1"/>
    <col min="10245" max="10245" width="17" style="142" customWidth="1"/>
    <col min="10246" max="10247" width="11.42578125" style="142" customWidth="1"/>
    <col min="10248" max="10248" width="9.28515625" style="142" customWidth="1"/>
    <col min="10249" max="10249" width="9.85546875" style="142" customWidth="1"/>
    <col min="10250" max="10250" width="9.5703125" style="142" customWidth="1"/>
    <col min="10251" max="10251" width="9.140625" style="142" customWidth="1"/>
    <col min="10252" max="10252" width="9.28515625" style="142" customWidth="1"/>
    <col min="10253" max="10253" width="10.42578125" style="142" customWidth="1"/>
    <col min="10254" max="10496" width="9.140625" style="142"/>
    <col min="10497" max="10497" width="5.42578125" style="142" customWidth="1"/>
    <col min="10498" max="10498" width="4.5703125" style="142" customWidth="1"/>
    <col min="10499" max="10499" width="55.42578125" style="142" customWidth="1"/>
    <col min="10500" max="10500" width="26" style="142" customWidth="1"/>
    <col min="10501" max="10501" width="17" style="142" customWidth="1"/>
    <col min="10502" max="10503" width="11.42578125" style="142" customWidth="1"/>
    <col min="10504" max="10504" width="9.28515625" style="142" customWidth="1"/>
    <col min="10505" max="10505" width="9.85546875" style="142" customWidth="1"/>
    <col min="10506" max="10506" width="9.5703125" style="142" customWidth="1"/>
    <col min="10507" max="10507" width="9.140625" style="142" customWidth="1"/>
    <col min="10508" max="10508" width="9.28515625" style="142" customWidth="1"/>
    <col min="10509" max="10509" width="10.42578125" style="142" customWidth="1"/>
    <col min="10510" max="10752" width="9.140625" style="142"/>
    <col min="10753" max="10753" width="5.42578125" style="142" customWidth="1"/>
    <col min="10754" max="10754" width="4.5703125" style="142" customWidth="1"/>
    <col min="10755" max="10755" width="55.42578125" style="142" customWidth="1"/>
    <col min="10756" max="10756" width="26" style="142" customWidth="1"/>
    <col min="10757" max="10757" width="17" style="142" customWidth="1"/>
    <col min="10758" max="10759" width="11.42578125" style="142" customWidth="1"/>
    <col min="10760" max="10760" width="9.28515625" style="142" customWidth="1"/>
    <col min="10761" max="10761" width="9.85546875" style="142" customWidth="1"/>
    <col min="10762" max="10762" width="9.5703125" style="142" customWidth="1"/>
    <col min="10763" max="10763" width="9.140625" style="142" customWidth="1"/>
    <col min="10764" max="10764" width="9.28515625" style="142" customWidth="1"/>
    <col min="10765" max="10765" width="10.42578125" style="142" customWidth="1"/>
    <col min="10766" max="11008" width="9.140625" style="142"/>
    <col min="11009" max="11009" width="5.42578125" style="142" customWidth="1"/>
    <col min="11010" max="11010" width="4.5703125" style="142" customWidth="1"/>
    <col min="11011" max="11011" width="55.42578125" style="142" customWidth="1"/>
    <col min="11012" max="11012" width="26" style="142" customWidth="1"/>
    <col min="11013" max="11013" width="17" style="142" customWidth="1"/>
    <col min="11014" max="11015" width="11.42578125" style="142" customWidth="1"/>
    <col min="11016" max="11016" width="9.28515625" style="142" customWidth="1"/>
    <col min="11017" max="11017" width="9.85546875" style="142" customWidth="1"/>
    <col min="11018" max="11018" width="9.5703125" style="142" customWidth="1"/>
    <col min="11019" max="11019" width="9.140625" style="142" customWidth="1"/>
    <col min="11020" max="11020" width="9.28515625" style="142" customWidth="1"/>
    <col min="11021" max="11021" width="10.42578125" style="142" customWidth="1"/>
    <col min="11022" max="11264" width="9.140625" style="142"/>
    <col min="11265" max="11265" width="5.42578125" style="142" customWidth="1"/>
    <col min="11266" max="11266" width="4.5703125" style="142" customWidth="1"/>
    <col min="11267" max="11267" width="55.42578125" style="142" customWidth="1"/>
    <col min="11268" max="11268" width="26" style="142" customWidth="1"/>
    <col min="11269" max="11269" width="17" style="142" customWidth="1"/>
    <col min="11270" max="11271" width="11.42578125" style="142" customWidth="1"/>
    <col min="11272" max="11272" width="9.28515625" style="142" customWidth="1"/>
    <col min="11273" max="11273" width="9.85546875" style="142" customWidth="1"/>
    <col min="11274" max="11274" width="9.5703125" style="142" customWidth="1"/>
    <col min="11275" max="11275" width="9.140625" style="142" customWidth="1"/>
    <col min="11276" max="11276" width="9.28515625" style="142" customWidth="1"/>
    <col min="11277" max="11277" width="10.42578125" style="142" customWidth="1"/>
    <col min="11278" max="11520" width="9.140625" style="142"/>
    <col min="11521" max="11521" width="5.42578125" style="142" customWidth="1"/>
    <col min="11522" max="11522" width="4.5703125" style="142" customWidth="1"/>
    <col min="11523" max="11523" width="55.42578125" style="142" customWidth="1"/>
    <col min="11524" max="11524" width="26" style="142" customWidth="1"/>
    <col min="11525" max="11525" width="17" style="142" customWidth="1"/>
    <col min="11526" max="11527" width="11.42578125" style="142" customWidth="1"/>
    <col min="11528" max="11528" width="9.28515625" style="142" customWidth="1"/>
    <col min="11529" max="11529" width="9.85546875" style="142" customWidth="1"/>
    <col min="11530" max="11530" width="9.5703125" style="142" customWidth="1"/>
    <col min="11531" max="11531" width="9.140625" style="142" customWidth="1"/>
    <col min="11532" max="11532" width="9.28515625" style="142" customWidth="1"/>
    <col min="11533" max="11533" width="10.42578125" style="142" customWidth="1"/>
    <col min="11534" max="11776" width="9.140625" style="142"/>
    <col min="11777" max="11777" width="5.42578125" style="142" customWidth="1"/>
    <col min="11778" max="11778" width="4.5703125" style="142" customWidth="1"/>
    <col min="11779" max="11779" width="55.42578125" style="142" customWidth="1"/>
    <col min="11780" max="11780" width="26" style="142" customWidth="1"/>
    <col min="11781" max="11781" width="17" style="142" customWidth="1"/>
    <col min="11782" max="11783" width="11.42578125" style="142" customWidth="1"/>
    <col min="11784" max="11784" width="9.28515625" style="142" customWidth="1"/>
    <col min="11785" max="11785" width="9.85546875" style="142" customWidth="1"/>
    <col min="11786" max="11786" width="9.5703125" style="142" customWidth="1"/>
    <col min="11787" max="11787" width="9.140625" style="142" customWidth="1"/>
    <col min="11788" max="11788" width="9.28515625" style="142" customWidth="1"/>
    <col min="11789" max="11789" width="10.42578125" style="142" customWidth="1"/>
    <col min="11790" max="12032" width="9.140625" style="142"/>
    <col min="12033" max="12033" width="5.42578125" style="142" customWidth="1"/>
    <col min="12034" max="12034" width="4.5703125" style="142" customWidth="1"/>
    <col min="12035" max="12035" width="55.42578125" style="142" customWidth="1"/>
    <col min="12036" max="12036" width="26" style="142" customWidth="1"/>
    <col min="12037" max="12037" width="17" style="142" customWidth="1"/>
    <col min="12038" max="12039" width="11.42578125" style="142" customWidth="1"/>
    <col min="12040" max="12040" width="9.28515625" style="142" customWidth="1"/>
    <col min="12041" max="12041" width="9.85546875" style="142" customWidth="1"/>
    <col min="12042" max="12042" width="9.5703125" style="142" customWidth="1"/>
    <col min="12043" max="12043" width="9.140625" style="142" customWidth="1"/>
    <col min="12044" max="12044" width="9.28515625" style="142" customWidth="1"/>
    <col min="12045" max="12045" width="10.42578125" style="142" customWidth="1"/>
    <col min="12046" max="12288" width="9.140625" style="142"/>
    <col min="12289" max="12289" width="5.42578125" style="142" customWidth="1"/>
    <col min="12290" max="12290" width="4.5703125" style="142" customWidth="1"/>
    <col min="12291" max="12291" width="55.42578125" style="142" customWidth="1"/>
    <col min="12292" max="12292" width="26" style="142" customWidth="1"/>
    <col min="12293" max="12293" width="17" style="142" customWidth="1"/>
    <col min="12294" max="12295" width="11.42578125" style="142" customWidth="1"/>
    <col min="12296" max="12296" width="9.28515625" style="142" customWidth="1"/>
    <col min="12297" max="12297" width="9.85546875" style="142" customWidth="1"/>
    <col min="12298" max="12298" width="9.5703125" style="142" customWidth="1"/>
    <col min="12299" max="12299" width="9.140625" style="142" customWidth="1"/>
    <col min="12300" max="12300" width="9.28515625" style="142" customWidth="1"/>
    <col min="12301" max="12301" width="10.42578125" style="142" customWidth="1"/>
    <col min="12302" max="12544" width="9.140625" style="142"/>
    <col min="12545" max="12545" width="5.42578125" style="142" customWidth="1"/>
    <col min="12546" max="12546" width="4.5703125" style="142" customWidth="1"/>
    <col min="12547" max="12547" width="55.42578125" style="142" customWidth="1"/>
    <col min="12548" max="12548" width="26" style="142" customWidth="1"/>
    <col min="12549" max="12549" width="17" style="142" customWidth="1"/>
    <col min="12550" max="12551" width="11.42578125" style="142" customWidth="1"/>
    <col min="12552" max="12552" width="9.28515625" style="142" customWidth="1"/>
    <col min="12553" max="12553" width="9.85546875" style="142" customWidth="1"/>
    <col min="12554" max="12554" width="9.5703125" style="142" customWidth="1"/>
    <col min="12555" max="12555" width="9.140625" style="142" customWidth="1"/>
    <col min="12556" max="12556" width="9.28515625" style="142" customWidth="1"/>
    <col min="12557" max="12557" width="10.42578125" style="142" customWidth="1"/>
    <col min="12558" max="12800" width="9.140625" style="142"/>
    <col min="12801" max="12801" width="5.42578125" style="142" customWidth="1"/>
    <col min="12802" max="12802" width="4.5703125" style="142" customWidth="1"/>
    <col min="12803" max="12803" width="55.42578125" style="142" customWidth="1"/>
    <col min="12804" max="12804" width="26" style="142" customWidth="1"/>
    <col min="12805" max="12805" width="17" style="142" customWidth="1"/>
    <col min="12806" max="12807" width="11.42578125" style="142" customWidth="1"/>
    <col min="12808" max="12808" width="9.28515625" style="142" customWidth="1"/>
    <col min="12809" max="12809" width="9.85546875" style="142" customWidth="1"/>
    <col min="12810" max="12810" width="9.5703125" style="142" customWidth="1"/>
    <col min="12811" max="12811" width="9.140625" style="142" customWidth="1"/>
    <col min="12812" max="12812" width="9.28515625" style="142" customWidth="1"/>
    <col min="12813" max="12813" width="10.42578125" style="142" customWidth="1"/>
    <col min="12814" max="13056" width="9.140625" style="142"/>
    <col min="13057" max="13057" width="5.42578125" style="142" customWidth="1"/>
    <col min="13058" max="13058" width="4.5703125" style="142" customWidth="1"/>
    <col min="13059" max="13059" width="55.42578125" style="142" customWidth="1"/>
    <col min="13060" max="13060" width="26" style="142" customWidth="1"/>
    <col min="13061" max="13061" width="17" style="142" customWidth="1"/>
    <col min="13062" max="13063" width="11.42578125" style="142" customWidth="1"/>
    <col min="13064" max="13064" width="9.28515625" style="142" customWidth="1"/>
    <col min="13065" max="13065" width="9.85546875" style="142" customWidth="1"/>
    <col min="13066" max="13066" width="9.5703125" style="142" customWidth="1"/>
    <col min="13067" max="13067" width="9.140625" style="142" customWidth="1"/>
    <col min="13068" max="13068" width="9.28515625" style="142" customWidth="1"/>
    <col min="13069" max="13069" width="10.42578125" style="142" customWidth="1"/>
    <col min="13070" max="13312" width="9.140625" style="142"/>
    <col min="13313" max="13313" width="5.42578125" style="142" customWidth="1"/>
    <col min="13314" max="13314" width="4.5703125" style="142" customWidth="1"/>
    <col min="13315" max="13315" width="55.42578125" style="142" customWidth="1"/>
    <col min="13316" max="13316" width="26" style="142" customWidth="1"/>
    <col min="13317" max="13317" width="17" style="142" customWidth="1"/>
    <col min="13318" max="13319" width="11.42578125" style="142" customWidth="1"/>
    <col min="13320" max="13320" width="9.28515625" style="142" customWidth="1"/>
    <col min="13321" max="13321" width="9.85546875" style="142" customWidth="1"/>
    <col min="13322" max="13322" width="9.5703125" style="142" customWidth="1"/>
    <col min="13323" max="13323" width="9.140625" style="142" customWidth="1"/>
    <col min="13324" max="13324" width="9.28515625" style="142" customWidth="1"/>
    <col min="13325" max="13325" width="10.42578125" style="142" customWidth="1"/>
    <col min="13326" max="13568" width="9.140625" style="142"/>
    <col min="13569" max="13569" width="5.42578125" style="142" customWidth="1"/>
    <col min="13570" max="13570" width="4.5703125" style="142" customWidth="1"/>
    <col min="13571" max="13571" width="55.42578125" style="142" customWidth="1"/>
    <col min="13572" max="13572" width="26" style="142" customWidth="1"/>
    <col min="13573" max="13573" width="17" style="142" customWidth="1"/>
    <col min="13574" max="13575" width="11.42578125" style="142" customWidth="1"/>
    <col min="13576" max="13576" width="9.28515625" style="142" customWidth="1"/>
    <col min="13577" max="13577" width="9.85546875" style="142" customWidth="1"/>
    <col min="13578" max="13578" width="9.5703125" style="142" customWidth="1"/>
    <col min="13579" max="13579" width="9.140625" style="142" customWidth="1"/>
    <col min="13580" max="13580" width="9.28515625" style="142" customWidth="1"/>
    <col min="13581" max="13581" width="10.42578125" style="142" customWidth="1"/>
    <col min="13582" max="13824" width="9.140625" style="142"/>
    <col min="13825" max="13825" width="5.42578125" style="142" customWidth="1"/>
    <col min="13826" max="13826" width="4.5703125" style="142" customWidth="1"/>
    <col min="13827" max="13827" width="55.42578125" style="142" customWidth="1"/>
    <col min="13828" max="13828" width="26" style="142" customWidth="1"/>
    <col min="13829" max="13829" width="17" style="142" customWidth="1"/>
    <col min="13830" max="13831" width="11.42578125" style="142" customWidth="1"/>
    <col min="13832" max="13832" width="9.28515625" style="142" customWidth="1"/>
    <col min="13833" max="13833" width="9.85546875" style="142" customWidth="1"/>
    <col min="13834" max="13834" width="9.5703125" style="142" customWidth="1"/>
    <col min="13835" max="13835" width="9.140625" style="142" customWidth="1"/>
    <col min="13836" max="13836" width="9.28515625" style="142" customWidth="1"/>
    <col min="13837" max="13837" width="10.42578125" style="142" customWidth="1"/>
    <col min="13838" max="14080" width="9.140625" style="142"/>
    <col min="14081" max="14081" width="5.42578125" style="142" customWidth="1"/>
    <col min="14082" max="14082" width="4.5703125" style="142" customWidth="1"/>
    <col min="14083" max="14083" width="55.42578125" style="142" customWidth="1"/>
    <col min="14084" max="14084" width="26" style="142" customWidth="1"/>
    <col min="14085" max="14085" width="17" style="142" customWidth="1"/>
    <col min="14086" max="14087" width="11.42578125" style="142" customWidth="1"/>
    <col min="14088" max="14088" width="9.28515625" style="142" customWidth="1"/>
    <col min="14089" max="14089" width="9.85546875" style="142" customWidth="1"/>
    <col min="14090" max="14090" width="9.5703125" style="142" customWidth="1"/>
    <col min="14091" max="14091" width="9.140625" style="142" customWidth="1"/>
    <col min="14092" max="14092" width="9.28515625" style="142" customWidth="1"/>
    <col min="14093" max="14093" width="10.42578125" style="142" customWidth="1"/>
    <col min="14094" max="14336" width="9.140625" style="142"/>
    <col min="14337" max="14337" width="5.42578125" style="142" customWidth="1"/>
    <col min="14338" max="14338" width="4.5703125" style="142" customWidth="1"/>
    <col min="14339" max="14339" width="55.42578125" style="142" customWidth="1"/>
    <col min="14340" max="14340" width="26" style="142" customWidth="1"/>
    <col min="14341" max="14341" width="17" style="142" customWidth="1"/>
    <col min="14342" max="14343" width="11.42578125" style="142" customWidth="1"/>
    <col min="14344" max="14344" width="9.28515625" style="142" customWidth="1"/>
    <col min="14345" max="14345" width="9.85546875" style="142" customWidth="1"/>
    <col min="14346" max="14346" width="9.5703125" style="142" customWidth="1"/>
    <col min="14347" max="14347" width="9.140625" style="142" customWidth="1"/>
    <col min="14348" max="14348" width="9.28515625" style="142" customWidth="1"/>
    <col min="14349" max="14349" width="10.42578125" style="142" customWidth="1"/>
    <col min="14350" max="14592" width="9.140625" style="142"/>
    <col min="14593" max="14593" width="5.42578125" style="142" customWidth="1"/>
    <col min="14594" max="14594" width="4.5703125" style="142" customWidth="1"/>
    <col min="14595" max="14595" width="55.42578125" style="142" customWidth="1"/>
    <col min="14596" max="14596" width="26" style="142" customWidth="1"/>
    <col min="14597" max="14597" width="17" style="142" customWidth="1"/>
    <col min="14598" max="14599" width="11.42578125" style="142" customWidth="1"/>
    <col min="14600" max="14600" width="9.28515625" style="142" customWidth="1"/>
    <col min="14601" max="14601" width="9.85546875" style="142" customWidth="1"/>
    <col min="14602" max="14602" width="9.5703125" style="142" customWidth="1"/>
    <col min="14603" max="14603" width="9.140625" style="142" customWidth="1"/>
    <col min="14604" max="14604" width="9.28515625" style="142" customWidth="1"/>
    <col min="14605" max="14605" width="10.42578125" style="142" customWidth="1"/>
    <col min="14606" max="14848" width="9.140625" style="142"/>
    <col min="14849" max="14849" width="5.42578125" style="142" customWidth="1"/>
    <col min="14850" max="14850" width="4.5703125" style="142" customWidth="1"/>
    <col min="14851" max="14851" width="55.42578125" style="142" customWidth="1"/>
    <col min="14852" max="14852" width="26" style="142" customWidth="1"/>
    <col min="14853" max="14853" width="17" style="142" customWidth="1"/>
    <col min="14854" max="14855" width="11.42578125" style="142" customWidth="1"/>
    <col min="14856" max="14856" width="9.28515625" style="142" customWidth="1"/>
    <col min="14857" max="14857" width="9.85546875" style="142" customWidth="1"/>
    <col min="14858" max="14858" width="9.5703125" style="142" customWidth="1"/>
    <col min="14859" max="14859" width="9.140625" style="142" customWidth="1"/>
    <col min="14860" max="14860" width="9.28515625" style="142" customWidth="1"/>
    <col min="14861" max="14861" width="10.42578125" style="142" customWidth="1"/>
    <col min="14862" max="15104" width="9.140625" style="142"/>
    <col min="15105" max="15105" width="5.42578125" style="142" customWidth="1"/>
    <col min="15106" max="15106" width="4.5703125" style="142" customWidth="1"/>
    <col min="15107" max="15107" width="55.42578125" style="142" customWidth="1"/>
    <col min="15108" max="15108" width="26" style="142" customWidth="1"/>
    <col min="15109" max="15109" width="17" style="142" customWidth="1"/>
    <col min="15110" max="15111" width="11.42578125" style="142" customWidth="1"/>
    <col min="15112" max="15112" width="9.28515625" style="142" customWidth="1"/>
    <col min="15113" max="15113" width="9.85546875" style="142" customWidth="1"/>
    <col min="15114" max="15114" width="9.5703125" style="142" customWidth="1"/>
    <col min="15115" max="15115" width="9.140625" style="142" customWidth="1"/>
    <col min="15116" max="15116" width="9.28515625" style="142" customWidth="1"/>
    <col min="15117" max="15117" width="10.42578125" style="142" customWidth="1"/>
    <col min="15118" max="15360" width="9.140625" style="142"/>
    <col min="15361" max="15361" width="5.42578125" style="142" customWidth="1"/>
    <col min="15362" max="15362" width="4.5703125" style="142" customWidth="1"/>
    <col min="15363" max="15363" width="55.42578125" style="142" customWidth="1"/>
    <col min="15364" max="15364" width="26" style="142" customWidth="1"/>
    <col min="15365" max="15365" width="17" style="142" customWidth="1"/>
    <col min="15366" max="15367" width="11.42578125" style="142" customWidth="1"/>
    <col min="15368" max="15368" width="9.28515625" style="142" customWidth="1"/>
    <col min="15369" max="15369" width="9.85546875" style="142" customWidth="1"/>
    <col min="15370" max="15370" width="9.5703125" style="142" customWidth="1"/>
    <col min="15371" max="15371" width="9.140625" style="142" customWidth="1"/>
    <col min="15372" max="15372" width="9.28515625" style="142" customWidth="1"/>
    <col min="15373" max="15373" width="10.42578125" style="142" customWidth="1"/>
    <col min="15374" max="15616" width="9.140625" style="142"/>
    <col min="15617" max="15617" width="5.42578125" style="142" customWidth="1"/>
    <col min="15618" max="15618" width="4.5703125" style="142" customWidth="1"/>
    <col min="15619" max="15619" width="55.42578125" style="142" customWidth="1"/>
    <col min="15620" max="15620" width="26" style="142" customWidth="1"/>
    <col min="15621" max="15621" width="17" style="142" customWidth="1"/>
    <col min="15622" max="15623" width="11.42578125" style="142" customWidth="1"/>
    <col min="15624" max="15624" width="9.28515625" style="142" customWidth="1"/>
    <col min="15625" max="15625" width="9.85546875" style="142" customWidth="1"/>
    <col min="15626" max="15626" width="9.5703125" style="142" customWidth="1"/>
    <col min="15627" max="15627" width="9.140625" style="142" customWidth="1"/>
    <col min="15628" max="15628" width="9.28515625" style="142" customWidth="1"/>
    <col min="15629" max="15629" width="10.42578125" style="142" customWidth="1"/>
    <col min="15630" max="15872" width="9.140625" style="142"/>
    <col min="15873" max="15873" width="5.42578125" style="142" customWidth="1"/>
    <col min="15874" max="15874" width="4.5703125" style="142" customWidth="1"/>
    <col min="15875" max="15875" width="55.42578125" style="142" customWidth="1"/>
    <col min="15876" max="15876" width="26" style="142" customWidth="1"/>
    <col min="15877" max="15877" width="17" style="142" customWidth="1"/>
    <col min="15878" max="15879" width="11.42578125" style="142" customWidth="1"/>
    <col min="15880" max="15880" width="9.28515625" style="142" customWidth="1"/>
    <col min="15881" max="15881" width="9.85546875" style="142" customWidth="1"/>
    <col min="15882" max="15882" width="9.5703125" style="142" customWidth="1"/>
    <col min="15883" max="15883" width="9.140625" style="142" customWidth="1"/>
    <col min="15884" max="15884" width="9.28515625" style="142" customWidth="1"/>
    <col min="15885" max="15885" width="10.42578125" style="142" customWidth="1"/>
    <col min="15886" max="16128" width="9.140625" style="142"/>
    <col min="16129" max="16129" width="5.42578125" style="142" customWidth="1"/>
    <col min="16130" max="16130" width="4.5703125" style="142" customWidth="1"/>
    <col min="16131" max="16131" width="55.42578125" style="142" customWidth="1"/>
    <col min="16132" max="16132" width="26" style="142" customWidth="1"/>
    <col min="16133" max="16133" width="17" style="142" customWidth="1"/>
    <col min="16134" max="16135" width="11.42578125" style="142" customWidth="1"/>
    <col min="16136" max="16136" width="9.28515625" style="142" customWidth="1"/>
    <col min="16137" max="16137" width="9.85546875" style="142" customWidth="1"/>
    <col min="16138" max="16138" width="9.5703125" style="142" customWidth="1"/>
    <col min="16139" max="16139" width="9.140625" style="142" customWidth="1"/>
    <col min="16140" max="16140" width="9.28515625" style="142" customWidth="1"/>
    <col min="16141" max="16141" width="10.42578125" style="142" customWidth="1"/>
    <col min="16142" max="16384" width="9.140625" style="142"/>
  </cols>
  <sheetData>
    <row r="1" spans="1:44" s="140" customFormat="1" ht="33" customHeight="1" x14ac:dyDescent="0.2">
      <c r="A1" s="945" t="s">
        <v>293</v>
      </c>
      <c r="B1" s="945"/>
      <c r="C1" s="945"/>
      <c r="D1" s="945"/>
      <c r="E1" s="945"/>
      <c r="F1" s="945"/>
      <c r="G1" s="945"/>
      <c r="H1" s="945"/>
      <c r="I1" s="945"/>
      <c r="J1" s="945"/>
      <c r="K1" s="945"/>
      <c r="L1" s="945"/>
      <c r="M1" s="945"/>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row>
    <row r="2" spans="1:44" ht="7.5" customHeight="1" x14ac:dyDescent="0.2">
      <c r="A2" s="141"/>
      <c r="B2" s="946"/>
      <c r="C2" s="946"/>
      <c r="D2" s="946"/>
      <c r="E2" s="946"/>
      <c r="F2" s="946"/>
      <c r="G2" s="946"/>
      <c r="H2" s="946"/>
      <c r="I2" s="946"/>
      <c r="J2" s="946"/>
      <c r="K2" s="946"/>
      <c r="L2" s="946"/>
      <c r="M2" s="946"/>
    </row>
    <row r="3" spans="1:44" s="140" customFormat="1" ht="33" customHeight="1" x14ac:dyDescent="0.2">
      <c r="A3" s="945" t="s">
        <v>86</v>
      </c>
      <c r="B3" s="945"/>
      <c r="C3" s="945"/>
      <c r="D3" s="945"/>
      <c r="E3" s="945"/>
      <c r="F3" s="945"/>
      <c r="G3" s="945"/>
      <c r="H3" s="945"/>
      <c r="I3" s="945"/>
      <c r="J3" s="945"/>
      <c r="K3" s="945"/>
      <c r="L3" s="945"/>
      <c r="M3" s="945"/>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row>
    <row r="4" spans="1:44" s="145" customFormat="1" ht="28.5" customHeight="1" x14ac:dyDescent="0.2">
      <c r="A4" s="143"/>
      <c r="B4" s="144" t="s">
        <v>87</v>
      </c>
      <c r="C4" s="144" t="s">
        <v>88</v>
      </c>
      <c r="D4" s="143" t="s">
        <v>89</v>
      </c>
      <c r="E4" s="143" t="s">
        <v>90</v>
      </c>
      <c r="F4" s="947" t="s">
        <v>294</v>
      </c>
      <c r="G4" s="947"/>
      <c r="H4" s="947" t="s">
        <v>295</v>
      </c>
      <c r="I4" s="947"/>
      <c r="J4" s="947" t="s">
        <v>296</v>
      </c>
      <c r="K4" s="947"/>
      <c r="L4" s="947" t="s">
        <v>297</v>
      </c>
      <c r="M4" s="947"/>
    </row>
    <row r="5" spans="1:44" s="149" customFormat="1" ht="20.100000000000001" customHeight="1" x14ac:dyDescent="0.2">
      <c r="A5" s="146"/>
      <c r="B5" s="147"/>
      <c r="C5" s="148"/>
      <c r="D5" s="146"/>
      <c r="E5" s="146"/>
      <c r="F5" s="146" t="s">
        <v>95</v>
      </c>
      <c r="G5" s="147" t="s">
        <v>96</v>
      </c>
      <c r="H5" s="146" t="s">
        <v>95</v>
      </c>
      <c r="I5" s="146" t="s">
        <v>96</v>
      </c>
      <c r="J5" s="146" t="s">
        <v>95</v>
      </c>
      <c r="K5" s="147" t="s">
        <v>96</v>
      </c>
      <c r="L5" s="146" t="s">
        <v>95</v>
      </c>
      <c r="M5" s="147" t="s">
        <v>96</v>
      </c>
    </row>
    <row r="6" spans="1:44" x14ac:dyDescent="0.2">
      <c r="A6" s="150">
        <v>1</v>
      </c>
      <c r="B6" s="151"/>
      <c r="C6" s="152" t="s">
        <v>298</v>
      </c>
      <c r="D6" s="153"/>
      <c r="E6" s="154"/>
      <c r="F6" s="154"/>
      <c r="G6" s="154"/>
      <c r="H6" s="154"/>
      <c r="I6" s="155"/>
      <c r="J6" s="154"/>
      <c r="K6" s="154"/>
      <c r="L6" s="154"/>
      <c r="M6" s="156"/>
    </row>
    <row r="7" spans="1:44" s="140" customFormat="1" ht="36" x14ac:dyDescent="0.2">
      <c r="A7" s="157">
        <v>1.1000000000000001</v>
      </c>
      <c r="B7" s="157">
        <v>2.2000000000000002</v>
      </c>
      <c r="C7" s="23" t="s">
        <v>299</v>
      </c>
      <c r="D7" s="158" t="s">
        <v>300</v>
      </c>
      <c r="E7" s="159" t="s">
        <v>301</v>
      </c>
      <c r="F7" s="159" t="s">
        <v>121</v>
      </c>
      <c r="G7" s="159"/>
      <c r="H7" s="159" t="s">
        <v>121</v>
      </c>
      <c r="I7" s="160"/>
      <c r="J7" s="159" t="s">
        <v>121</v>
      </c>
      <c r="K7" s="159"/>
      <c r="L7" s="159" t="s">
        <v>121</v>
      </c>
      <c r="M7" s="161"/>
    </row>
    <row r="8" spans="1:44" s="140" customFormat="1" ht="36" x14ac:dyDescent="0.2">
      <c r="A8" s="157">
        <v>1.2</v>
      </c>
      <c r="B8" s="157">
        <v>2.2000000000000002</v>
      </c>
      <c r="C8" s="23" t="s">
        <v>302</v>
      </c>
      <c r="D8" s="158" t="s">
        <v>303</v>
      </c>
      <c r="E8" s="159" t="s">
        <v>301</v>
      </c>
      <c r="F8" s="159" t="s">
        <v>121</v>
      </c>
      <c r="G8" s="159"/>
      <c r="H8" s="159" t="s">
        <v>121</v>
      </c>
      <c r="I8" s="160"/>
      <c r="J8" s="159" t="s">
        <v>121</v>
      </c>
      <c r="K8" s="159"/>
      <c r="L8" s="159" t="s">
        <v>121</v>
      </c>
      <c r="M8" s="161"/>
    </row>
    <row r="9" spans="1:44" s="140" customFormat="1" ht="60" x14ac:dyDescent="0.2">
      <c r="A9" s="157">
        <v>1.3</v>
      </c>
      <c r="B9" s="157">
        <v>2.2000000000000002</v>
      </c>
      <c r="C9" s="23" t="s">
        <v>304</v>
      </c>
      <c r="D9" s="162" t="s">
        <v>305</v>
      </c>
      <c r="E9" s="163" t="s">
        <v>306</v>
      </c>
      <c r="F9" s="163" t="s">
        <v>121</v>
      </c>
      <c r="G9" s="159"/>
      <c r="H9" s="159" t="s">
        <v>121</v>
      </c>
      <c r="I9" s="160"/>
      <c r="J9" s="159" t="s">
        <v>121</v>
      </c>
      <c r="K9" s="164"/>
      <c r="L9" s="159" t="s">
        <v>307</v>
      </c>
      <c r="M9" s="161"/>
    </row>
    <row r="10" spans="1:44" x14ac:dyDescent="0.2">
      <c r="A10" s="150">
        <v>2</v>
      </c>
      <c r="B10" s="165"/>
      <c r="C10" s="166" t="s">
        <v>308</v>
      </c>
      <c r="D10" s="162"/>
      <c r="E10" s="163"/>
      <c r="F10" s="163"/>
      <c r="G10" s="163"/>
      <c r="H10" s="163"/>
      <c r="I10" s="167"/>
      <c r="J10" s="163"/>
      <c r="K10" s="163"/>
      <c r="L10" s="163"/>
      <c r="M10" s="161"/>
    </row>
    <row r="11" spans="1:44" s="140" customFormat="1" ht="48" x14ac:dyDescent="0.2">
      <c r="A11" s="157">
        <v>2.1</v>
      </c>
      <c r="B11" s="157">
        <v>2.2000000000000002</v>
      </c>
      <c r="C11" s="32" t="s">
        <v>309</v>
      </c>
      <c r="D11" s="158" t="s">
        <v>310</v>
      </c>
      <c r="E11" s="167" t="s">
        <v>311</v>
      </c>
      <c r="F11" s="163" t="s">
        <v>121</v>
      </c>
      <c r="G11" s="159"/>
      <c r="H11" s="163" t="s">
        <v>121</v>
      </c>
      <c r="I11" s="160"/>
      <c r="J11" s="168" t="s">
        <v>121</v>
      </c>
      <c r="K11" s="159"/>
      <c r="L11" s="163" t="s">
        <v>121</v>
      </c>
      <c r="M11" s="161"/>
    </row>
    <row r="12" spans="1:44" s="140" customFormat="1" ht="48" x14ac:dyDescent="0.2">
      <c r="A12" s="157">
        <v>2.2000000000000002</v>
      </c>
      <c r="B12" s="157">
        <v>2.2000000000000002</v>
      </c>
      <c r="C12" s="23" t="s">
        <v>312</v>
      </c>
      <c r="D12" s="158" t="s">
        <v>313</v>
      </c>
      <c r="E12" s="167" t="s">
        <v>314</v>
      </c>
      <c r="F12" s="163" t="s">
        <v>121</v>
      </c>
      <c r="G12" s="159"/>
      <c r="H12" s="163" t="s">
        <v>121</v>
      </c>
      <c r="I12" s="160"/>
      <c r="J12" s="168" t="s">
        <v>121</v>
      </c>
      <c r="K12" s="159"/>
      <c r="L12" s="168" t="s">
        <v>315</v>
      </c>
      <c r="M12" s="161"/>
    </row>
    <row r="13" spans="1:44" x14ac:dyDescent="0.2">
      <c r="A13" s="150">
        <v>3</v>
      </c>
      <c r="B13" s="165"/>
      <c r="C13" s="169" t="s">
        <v>316</v>
      </c>
      <c r="D13" s="170"/>
      <c r="E13" s="171"/>
      <c r="F13" s="171"/>
      <c r="G13" s="161"/>
      <c r="H13" s="171"/>
      <c r="I13" s="172"/>
      <c r="J13" s="171"/>
      <c r="K13" s="161"/>
      <c r="L13" s="171"/>
      <c r="M13" s="161"/>
    </row>
    <row r="14" spans="1:44" s="140" customFormat="1" ht="36" x14ac:dyDescent="0.2">
      <c r="A14" s="157" t="s">
        <v>128</v>
      </c>
      <c r="B14" s="157">
        <v>2.2000000000000002</v>
      </c>
      <c r="C14" s="173" t="s">
        <v>317</v>
      </c>
      <c r="D14" s="162" t="s">
        <v>318</v>
      </c>
      <c r="E14" s="163">
        <v>12</v>
      </c>
      <c r="F14" s="163" t="s">
        <v>121</v>
      </c>
      <c r="G14" s="159"/>
      <c r="H14" s="163" t="s">
        <v>121</v>
      </c>
      <c r="I14" s="160"/>
      <c r="J14" s="163" t="s">
        <v>121</v>
      </c>
      <c r="K14" s="159"/>
      <c r="L14" s="163" t="s">
        <v>121</v>
      </c>
      <c r="M14" s="161"/>
    </row>
    <row r="15" spans="1:44" s="140" customFormat="1" ht="24" x14ac:dyDescent="0.2">
      <c r="A15" s="157" t="s">
        <v>255</v>
      </c>
      <c r="B15" s="157">
        <v>2.7</v>
      </c>
      <c r="C15" s="173" t="s">
        <v>319</v>
      </c>
      <c r="D15" s="158" t="s">
        <v>320</v>
      </c>
      <c r="E15" s="174">
        <v>41455</v>
      </c>
      <c r="F15" s="163"/>
      <c r="G15" s="159"/>
      <c r="H15" s="163"/>
      <c r="I15" s="160"/>
      <c r="J15" s="163"/>
      <c r="K15" s="159"/>
      <c r="L15" s="174">
        <v>41455</v>
      </c>
      <c r="M15" s="161"/>
    </row>
    <row r="16" spans="1:44" s="140" customFormat="1" ht="36" x14ac:dyDescent="0.2">
      <c r="A16" s="157">
        <v>3.2</v>
      </c>
      <c r="B16" s="157">
        <v>2.2000000000000002</v>
      </c>
      <c r="C16" s="173" t="s">
        <v>321</v>
      </c>
      <c r="D16" s="158" t="s">
        <v>322</v>
      </c>
      <c r="E16" s="163" t="s">
        <v>323</v>
      </c>
      <c r="F16" s="163" t="s">
        <v>121</v>
      </c>
      <c r="G16" s="159"/>
      <c r="H16" s="163" t="s">
        <v>121</v>
      </c>
      <c r="I16" s="160"/>
      <c r="J16" s="163" t="s">
        <v>121</v>
      </c>
      <c r="K16" s="159"/>
      <c r="L16" s="163" t="s">
        <v>121</v>
      </c>
      <c r="M16" s="161"/>
    </row>
    <row r="17" spans="1:14" s="140" customFormat="1" ht="36" x14ac:dyDescent="0.2">
      <c r="A17" s="157">
        <v>3.3</v>
      </c>
      <c r="B17" s="157">
        <v>2.2000000000000002</v>
      </c>
      <c r="C17" s="173" t="s">
        <v>324</v>
      </c>
      <c r="D17" s="158" t="s">
        <v>325</v>
      </c>
      <c r="E17" s="163" t="s">
        <v>323</v>
      </c>
      <c r="F17" s="163" t="s">
        <v>121</v>
      </c>
      <c r="G17" s="159"/>
      <c r="H17" s="163" t="s">
        <v>121</v>
      </c>
      <c r="I17" s="160"/>
      <c r="J17" s="163" t="s">
        <v>121</v>
      </c>
      <c r="K17" s="159"/>
      <c r="L17" s="163" t="s">
        <v>121</v>
      </c>
      <c r="M17" s="161"/>
    </row>
    <row r="18" spans="1:14" x14ac:dyDescent="0.2">
      <c r="A18" s="150">
        <v>4</v>
      </c>
      <c r="B18" s="165"/>
      <c r="C18" s="166" t="s">
        <v>326</v>
      </c>
      <c r="D18" s="162"/>
      <c r="E18" s="163"/>
      <c r="F18" s="163"/>
      <c r="G18" s="163"/>
      <c r="H18" s="163"/>
      <c r="I18" s="167"/>
      <c r="J18" s="163"/>
      <c r="K18" s="163"/>
      <c r="L18" s="163"/>
      <c r="M18" s="161"/>
    </row>
    <row r="19" spans="1:14" s="140" customFormat="1" ht="48" x14ac:dyDescent="0.2">
      <c r="A19" s="157">
        <v>4.0999999999999996</v>
      </c>
      <c r="B19" s="157">
        <v>2.2000000000000002</v>
      </c>
      <c r="C19" s="32" t="s">
        <v>327</v>
      </c>
      <c r="D19" s="175" t="s">
        <v>328</v>
      </c>
      <c r="E19" s="176" t="s">
        <v>301</v>
      </c>
      <c r="F19" s="159" t="s">
        <v>121</v>
      </c>
      <c r="G19" s="159"/>
      <c r="H19" s="159" t="s">
        <v>121</v>
      </c>
      <c r="I19" s="160"/>
      <c r="J19" s="159" t="s">
        <v>121</v>
      </c>
      <c r="K19" s="159"/>
      <c r="L19" s="159" t="s">
        <v>121</v>
      </c>
      <c r="M19" s="177"/>
    </row>
    <row r="20" spans="1:14" s="140" customFormat="1" ht="36" x14ac:dyDescent="0.2">
      <c r="A20" s="157">
        <v>4.2</v>
      </c>
      <c r="B20" s="157">
        <v>2.2000000000000002</v>
      </c>
      <c r="C20" s="23" t="s">
        <v>329</v>
      </c>
      <c r="D20" s="175" t="s">
        <v>330</v>
      </c>
      <c r="E20" s="176" t="s">
        <v>301</v>
      </c>
      <c r="F20" s="159" t="s">
        <v>121</v>
      </c>
      <c r="G20" s="159"/>
      <c r="H20" s="159" t="s">
        <v>121</v>
      </c>
      <c r="I20" s="160"/>
      <c r="J20" s="159" t="s">
        <v>121</v>
      </c>
      <c r="K20" s="159"/>
      <c r="L20" s="159" t="s">
        <v>121</v>
      </c>
      <c r="M20" s="177"/>
    </row>
    <row r="21" spans="1:14" s="140" customFormat="1" ht="36" x14ac:dyDescent="0.2">
      <c r="A21" s="157">
        <v>4.3</v>
      </c>
      <c r="B21" s="157">
        <v>2.2000000000000002</v>
      </c>
      <c r="C21" s="23" t="s">
        <v>331</v>
      </c>
      <c r="D21" s="162" t="s">
        <v>332</v>
      </c>
      <c r="E21" s="176" t="s">
        <v>301</v>
      </c>
      <c r="F21" s="159" t="s">
        <v>121</v>
      </c>
      <c r="G21" s="159"/>
      <c r="H21" s="159" t="s">
        <v>121</v>
      </c>
      <c r="I21" s="160"/>
      <c r="J21" s="159" t="s">
        <v>121</v>
      </c>
      <c r="K21" s="159"/>
      <c r="L21" s="159" t="s">
        <v>121</v>
      </c>
      <c r="M21" s="161"/>
    </row>
    <row r="22" spans="1:14" s="140" customFormat="1" x14ac:dyDescent="0.2">
      <c r="A22" s="150">
        <v>5</v>
      </c>
      <c r="B22" s="165"/>
      <c r="C22" s="166" t="s">
        <v>333</v>
      </c>
      <c r="D22" s="162"/>
      <c r="E22" s="176"/>
      <c r="F22" s="159"/>
      <c r="G22" s="159"/>
      <c r="H22" s="159"/>
      <c r="I22" s="160"/>
      <c r="J22" s="159"/>
      <c r="K22" s="159"/>
      <c r="L22" s="159"/>
      <c r="M22" s="161"/>
    </row>
    <row r="23" spans="1:14" s="140" customFormat="1" ht="36" x14ac:dyDescent="0.2">
      <c r="A23" s="178">
        <v>5.0999999999999996</v>
      </c>
      <c r="B23" s="178"/>
      <c r="C23" s="32" t="s">
        <v>334</v>
      </c>
      <c r="D23" s="162" t="s">
        <v>335</v>
      </c>
      <c r="E23" s="176" t="s">
        <v>336</v>
      </c>
      <c r="F23" s="159"/>
      <c r="G23" s="159"/>
      <c r="H23" s="159"/>
      <c r="I23" s="160"/>
      <c r="J23" s="159" t="s">
        <v>121</v>
      </c>
      <c r="K23" s="159"/>
      <c r="L23" s="159"/>
      <c r="M23" s="161"/>
    </row>
    <row r="24" spans="1:14" s="140" customFormat="1" ht="36" x14ac:dyDescent="0.2">
      <c r="A24" s="157">
        <v>5.2</v>
      </c>
      <c r="B24" s="157">
        <v>2.6</v>
      </c>
      <c r="C24" s="32" t="s">
        <v>337</v>
      </c>
      <c r="D24" s="175" t="s">
        <v>338</v>
      </c>
      <c r="E24" s="176" t="s">
        <v>339</v>
      </c>
      <c r="F24" s="159" t="s">
        <v>121</v>
      </c>
      <c r="G24" s="159"/>
      <c r="H24" s="159" t="s">
        <v>121</v>
      </c>
      <c r="I24" s="160"/>
      <c r="J24" s="159" t="s">
        <v>121</v>
      </c>
      <c r="K24" s="159"/>
      <c r="L24" s="159" t="s">
        <v>121</v>
      </c>
      <c r="M24" s="177"/>
    </row>
    <row r="25" spans="1:14" s="140" customFormat="1" ht="48" x14ac:dyDescent="0.2">
      <c r="A25" s="157">
        <v>5.3</v>
      </c>
      <c r="B25" s="157">
        <v>2.6</v>
      </c>
      <c r="C25" s="32" t="s">
        <v>340</v>
      </c>
      <c r="D25" s="175" t="s">
        <v>341</v>
      </c>
      <c r="E25" s="176" t="s">
        <v>311</v>
      </c>
      <c r="F25" s="159" t="s">
        <v>121</v>
      </c>
      <c r="G25" s="159"/>
      <c r="H25" s="159" t="s">
        <v>121</v>
      </c>
      <c r="I25" s="160"/>
      <c r="J25" s="159" t="s">
        <v>121</v>
      </c>
      <c r="K25" s="159"/>
      <c r="L25" s="159" t="s">
        <v>121</v>
      </c>
      <c r="M25" s="177"/>
    </row>
    <row r="26" spans="1:14" x14ac:dyDescent="0.2">
      <c r="A26" s="179">
        <v>6</v>
      </c>
      <c r="B26" s="180"/>
      <c r="C26" s="181" t="s">
        <v>342</v>
      </c>
      <c r="D26" s="162"/>
      <c r="E26" s="182"/>
      <c r="F26" s="182"/>
      <c r="G26" s="183"/>
      <c r="H26" s="182"/>
      <c r="I26" s="184"/>
      <c r="J26" s="182"/>
      <c r="K26" s="182"/>
      <c r="L26" s="182"/>
      <c r="M26" s="182"/>
      <c r="N26" s="140"/>
    </row>
    <row r="27" spans="1:14" ht="24" x14ac:dyDescent="0.2">
      <c r="A27" s="185">
        <v>6.1</v>
      </c>
      <c r="B27" s="185">
        <v>2.1</v>
      </c>
      <c r="C27" s="186" t="s">
        <v>343</v>
      </c>
      <c r="D27" s="162" t="s">
        <v>344</v>
      </c>
      <c r="E27" s="182" t="s">
        <v>345</v>
      </c>
      <c r="F27" s="187">
        <v>1</v>
      </c>
      <c r="G27" s="188"/>
      <c r="H27" s="189">
        <v>2</v>
      </c>
      <c r="I27" s="190"/>
      <c r="J27" s="182">
        <v>1</v>
      </c>
      <c r="K27" s="182"/>
      <c r="L27" s="182">
        <v>2</v>
      </c>
      <c r="M27" s="182"/>
      <c r="N27" s="140"/>
    </row>
    <row r="28" spans="1:14" ht="24" x14ac:dyDescent="0.2">
      <c r="A28" s="185">
        <v>6.2</v>
      </c>
      <c r="B28" s="185">
        <v>2.1</v>
      </c>
      <c r="C28" s="186" t="s">
        <v>346</v>
      </c>
      <c r="D28" s="162" t="s">
        <v>344</v>
      </c>
      <c r="E28" s="182" t="s">
        <v>345</v>
      </c>
      <c r="F28" s="187">
        <v>1</v>
      </c>
      <c r="G28" s="188"/>
      <c r="H28" s="189">
        <v>2</v>
      </c>
      <c r="I28" s="190"/>
      <c r="J28" s="182">
        <v>1</v>
      </c>
      <c r="K28" s="182"/>
      <c r="L28" s="182">
        <v>2</v>
      </c>
      <c r="M28" s="182"/>
      <c r="N28" s="140"/>
    </row>
    <row r="29" spans="1:14" ht="36" x14ac:dyDescent="0.2">
      <c r="A29" s="185">
        <v>6.3</v>
      </c>
      <c r="B29" s="185">
        <v>2.1</v>
      </c>
      <c r="C29" s="186" t="s">
        <v>347</v>
      </c>
      <c r="D29" s="162" t="s">
        <v>344</v>
      </c>
      <c r="E29" s="182" t="s">
        <v>345</v>
      </c>
      <c r="F29" s="187">
        <v>1</v>
      </c>
      <c r="G29" s="188"/>
      <c r="H29" s="189">
        <v>2</v>
      </c>
      <c r="I29" s="190"/>
      <c r="J29" s="182">
        <v>1</v>
      </c>
      <c r="K29" s="182"/>
      <c r="L29" s="182">
        <v>2</v>
      </c>
      <c r="M29" s="182"/>
      <c r="N29" s="140"/>
    </row>
    <row r="30" spans="1:14" ht="48" x14ac:dyDescent="0.2">
      <c r="A30" s="185" t="s">
        <v>348</v>
      </c>
      <c r="B30" s="185">
        <v>2.1</v>
      </c>
      <c r="C30" s="186" t="s">
        <v>349</v>
      </c>
      <c r="D30" s="162" t="s">
        <v>155</v>
      </c>
      <c r="E30" s="182" t="s">
        <v>350</v>
      </c>
      <c r="F30" s="187">
        <v>1</v>
      </c>
      <c r="G30" s="188"/>
      <c r="H30" s="189">
        <v>1</v>
      </c>
      <c r="I30" s="190"/>
      <c r="J30" s="182">
        <v>1</v>
      </c>
      <c r="K30" s="182"/>
      <c r="L30" s="182">
        <v>1</v>
      </c>
      <c r="M30" s="182"/>
      <c r="N30" s="140"/>
    </row>
    <row r="31" spans="1:14" ht="24" x14ac:dyDescent="0.2">
      <c r="A31" s="185" t="s">
        <v>351</v>
      </c>
      <c r="B31" s="185">
        <v>2.1</v>
      </c>
      <c r="C31" s="186" t="s">
        <v>352</v>
      </c>
      <c r="D31" s="162" t="s">
        <v>155</v>
      </c>
      <c r="E31" s="182" t="s">
        <v>350</v>
      </c>
      <c r="F31" s="191">
        <v>1</v>
      </c>
      <c r="G31" s="188"/>
      <c r="H31" s="192">
        <v>1</v>
      </c>
      <c r="I31" s="190"/>
      <c r="J31" s="182">
        <v>1</v>
      </c>
      <c r="K31" s="182"/>
      <c r="L31" s="182">
        <v>1</v>
      </c>
      <c r="M31" s="182"/>
      <c r="N31" s="140"/>
    </row>
    <row r="32" spans="1:14" ht="48" x14ac:dyDescent="0.2">
      <c r="A32" s="185">
        <v>6.5</v>
      </c>
      <c r="B32" s="185">
        <v>2.1</v>
      </c>
      <c r="C32" s="193" t="s">
        <v>353</v>
      </c>
      <c r="D32" s="162" t="s">
        <v>354</v>
      </c>
      <c r="E32" s="187" t="s">
        <v>345</v>
      </c>
      <c r="F32" s="194">
        <v>1</v>
      </c>
      <c r="G32" s="188"/>
      <c r="H32" s="194">
        <v>2</v>
      </c>
      <c r="I32" s="190"/>
      <c r="J32" s="182">
        <v>1</v>
      </c>
      <c r="K32" s="182"/>
      <c r="L32" s="182">
        <v>2</v>
      </c>
      <c r="M32" s="182"/>
      <c r="N32" s="140"/>
    </row>
    <row r="33" spans="1:14" ht="33.75" x14ac:dyDescent="0.2">
      <c r="A33" s="185">
        <v>6.6</v>
      </c>
      <c r="B33" s="185" t="s">
        <v>355</v>
      </c>
      <c r="C33" s="193" t="s">
        <v>356</v>
      </c>
      <c r="D33" s="162" t="s">
        <v>155</v>
      </c>
      <c r="E33" s="182" t="s">
        <v>357</v>
      </c>
      <c r="F33" s="195" t="s">
        <v>358</v>
      </c>
      <c r="G33" s="195"/>
      <c r="H33" s="195" t="s">
        <v>358</v>
      </c>
      <c r="I33" s="196"/>
      <c r="J33" s="182" t="s">
        <v>358</v>
      </c>
      <c r="K33" s="182"/>
      <c r="L33" s="182" t="s">
        <v>358</v>
      </c>
      <c r="M33" s="182"/>
      <c r="N33" s="140"/>
    </row>
    <row r="34" spans="1:14" ht="33.75" x14ac:dyDescent="0.2">
      <c r="A34" s="185">
        <v>6.7</v>
      </c>
      <c r="B34" s="185">
        <v>2.1</v>
      </c>
      <c r="C34" s="193" t="s">
        <v>359</v>
      </c>
      <c r="D34" s="162" t="s">
        <v>155</v>
      </c>
      <c r="E34" s="182" t="s">
        <v>360</v>
      </c>
      <c r="F34" s="182" t="s">
        <v>358</v>
      </c>
      <c r="G34" s="182"/>
      <c r="H34" s="184" t="s">
        <v>358</v>
      </c>
      <c r="I34" s="196"/>
      <c r="J34" s="184" t="s">
        <v>358</v>
      </c>
      <c r="K34" s="182"/>
      <c r="L34" s="184" t="s">
        <v>358</v>
      </c>
      <c r="M34" s="182"/>
      <c r="N34" s="140"/>
    </row>
    <row r="35" spans="1:14" ht="36" x14ac:dyDescent="0.2">
      <c r="A35" s="185">
        <v>6.8</v>
      </c>
      <c r="B35" s="185">
        <v>2.1</v>
      </c>
      <c r="C35" s="193" t="s">
        <v>361</v>
      </c>
      <c r="D35" s="162" t="s">
        <v>155</v>
      </c>
      <c r="E35" s="182" t="s">
        <v>362</v>
      </c>
      <c r="F35" s="182">
        <v>2</v>
      </c>
      <c r="G35" s="182"/>
      <c r="H35" s="184">
        <v>2</v>
      </c>
      <c r="I35" s="184"/>
      <c r="J35" s="182">
        <v>2</v>
      </c>
      <c r="K35" s="182"/>
      <c r="L35" s="184">
        <v>2</v>
      </c>
      <c r="M35" s="182"/>
      <c r="N35" s="140"/>
    </row>
    <row r="36" spans="1:14" ht="36" x14ac:dyDescent="0.2">
      <c r="A36" s="185">
        <v>6.9</v>
      </c>
      <c r="B36" s="185">
        <v>2.1</v>
      </c>
      <c r="C36" s="23" t="s">
        <v>363</v>
      </c>
      <c r="D36" s="162" t="s">
        <v>364</v>
      </c>
      <c r="E36" s="197" t="s">
        <v>350</v>
      </c>
      <c r="F36" s="182">
        <v>1</v>
      </c>
      <c r="G36" s="182"/>
      <c r="H36" s="182">
        <v>1</v>
      </c>
      <c r="I36" s="196"/>
      <c r="J36" s="182">
        <v>1</v>
      </c>
      <c r="K36" s="182"/>
      <c r="L36" s="182">
        <v>1</v>
      </c>
      <c r="M36" s="182"/>
      <c r="N36" s="140"/>
    </row>
    <row r="37" spans="1:14" ht="36" x14ac:dyDescent="0.2">
      <c r="A37" s="198">
        <v>6.1</v>
      </c>
      <c r="B37" s="185">
        <v>2.1</v>
      </c>
      <c r="C37" s="32" t="s">
        <v>365</v>
      </c>
      <c r="D37" s="162" t="s">
        <v>364</v>
      </c>
      <c r="E37" s="197" t="s">
        <v>350</v>
      </c>
      <c r="F37" s="182">
        <v>1</v>
      </c>
      <c r="G37" s="182"/>
      <c r="H37" s="182">
        <v>1</v>
      </c>
      <c r="I37" s="196"/>
      <c r="J37" s="182">
        <v>1</v>
      </c>
      <c r="K37" s="182"/>
      <c r="L37" s="182">
        <v>1</v>
      </c>
      <c r="M37" s="182"/>
      <c r="N37" s="140"/>
    </row>
    <row r="38" spans="1:14" ht="48" x14ac:dyDescent="0.2">
      <c r="A38" s="198">
        <v>6.11</v>
      </c>
      <c r="B38" s="185">
        <v>2.1</v>
      </c>
      <c r="C38" s="199" t="s">
        <v>366</v>
      </c>
      <c r="D38" s="162" t="s">
        <v>364</v>
      </c>
      <c r="E38" s="197" t="s">
        <v>350</v>
      </c>
      <c r="F38" s="182">
        <v>1</v>
      </c>
      <c r="G38" s="182"/>
      <c r="H38" s="182">
        <v>1</v>
      </c>
      <c r="I38" s="196"/>
      <c r="J38" s="182">
        <v>1</v>
      </c>
      <c r="K38" s="182"/>
      <c r="L38" s="182">
        <v>1</v>
      </c>
      <c r="M38" s="182"/>
      <c r="N38" s="140"/>
    </row>
    <row r="39" spans="1:14" s="202" customFormat="1" ht="36" x14ac:dyDescent="0.2">
      <c r="A39" s="198">
        <v>6.12</v>
      </c>
      <c r="B39" s="185">
        <v>2.1</v>
      </c>
      <c r="C39" s="32" t="s">
        <v>367</v>
      </c>
      <c r="D39" s="162" t="s">
        <v>364</v>
      </c>
      <c r="E39" s="197" t="s">
        <v>350</v>
      </c>
      <c r="F39" s="182">
        <v>1</v>
      </c>
      <c r="G39" s="182"/>
      <c r="H39" s="182">
        <v>1</v>
      </c>
      <c r="I39" s="200"/>
      <c r="J39" s="182">
        <v>1</v>
      </c>
      <c r="K39" s="182"/>
      <c r="L39" s="182">
        <v>1</v>
      </c>
      <c r="M39" s="182"/>
      <c r="N39" s="201"/>
    </row>
    <row r="40" spans="1:14" s="202" customFormat="1" ht="48" x14ac:dyDescent="0.2">
      <c r="A40" s="198">
        <v>6.13</v>
      </c>
      <c r="B40" s="185">
        <v>2.1</v>
      </c>
      <c r="C40" s="199" t="s">
        <v>368</v>
      </c>
      <c r="D40" s="162" t="s">
        <v>364</v>
      </c>
      <c r="E40" s="197" t="s">
        <v>350</v>
      </c>
      <c r="F40" s="182">
        <v>1</v>
      </c>
      <c r="G40" s="182"/>
      <c r="H40" s="182">
        <v>1</v>
      </c>
      <c r="I40" s="184"/>
      <c r="J40" s="182">
        <v>1</v>
      </c>
      <c r="K40" s="182"/>
      <c r="L40" s="182">
        <v>1</v>
      </c>
      <c r="M40" s="182"/>
      <c r="N40" s="201"/>
    </row>
    <row r="41" spans="1:14" s="202" customFormat="1" ht="24" x14ac:dyDescent="0.2">
      <c r="A41" s="198">
        <v>6.14</v>
      </c>
      <c r="B41" s="185"/>
      <c r="C41" s="32" t="s">
        <v>369</v>
      </c>
      <c r="D41" s="162" t="s">
        <v>370</v>
      </c>
      <c r="E41" s="197" t="s">
        <v>371</v>
      </c>
      <c r="F41" s="182"/>
      <c r="G41" s="182"/>
      <c r="H41" s="182"/>
      <c r="I41" s="184"/>
      <c r="J41" s="182"/>
      <c r="K41" s="182"/>
      <c r="L41" s="182">
        <v>1</v>
      </c>
      <c r="M41" s="182"/>
      <c r="N41" s="201"/>
    </row>
    <row r="42" spans="1:14" s="202" customFormat="1" ht="24" x14ac:dyDescent="0.2">
      <c r="A42" s="203">
        <v>6.15</v>
      </c>
      <c r="B42" s="204"/>
      <c r="C42" s="205" t="s">
        <v>372</v>
      </c>
      <c r="D42" s="206" t="s">
        <v>155</v>
      </c>
      <c r="E42" s="207" t="s">
        <v>373</v>
      </c>
      <c r="F42" s="208">
        <v>1</v>
      </c>
      <c r="G42" s="208"/>
      <c r="H42" s="208">
        <v>1</v>
      </c>
      <c r="I42" s="184"/>
      <c r="J42" s="208">
        <v>1</v>
      </c>
      <c r="K42" s="208"/>
      <c r="L42" s="208">
        <v>1</v>
      </c>
      <c r="M42" s="208"/>
      <c r="N42" s="209"/>
    </row>
    <row r="43" spans="1:14" x14ac:dyDescent="0.2">
      <c r="A43" s="210">
        <v>7</v>
      </c>
      <c r="B43" s="211"/>
      <c r="C43" s="181" t="s">
        <v>374</v>
      </c>
      <c r="D43" s="162"/>
      <c r="E43" s="184"/>
      <c r="F43" s="182"/>
      <c r="G43" s="182"/>
      <c r="H43" s="182"/>
      <c r="I43" s="184"/>
      <c r="J43" s="182"/>
      <c r="K43" s="182"/>
      <c r="L43" s="182"/>
      <c r="M43" s="182"/>
      <c r="N43" s="140"/>
    </row>
    <row r="44" spans="1:14" ht="24" x14ac:dyDescent="0.2">
      <c r="A44" s="212">
        <v>7.1</v>
      </c>
      <c r="B44" s="212">
        <v>2.2999999999999998</v>
      </c>
      <c r="C44" s="193" t="s">
        <v>375</v>
      </c>
      <c r="D44" s="162" t="s">
        <v>155</v>
      </c>
      <c r="E44" s="182" t="s">
        <v>376</v>
      </c>
      <c r="F44" s="182">
        <v>1</v>
      </c>
      <c r="G44" s="213"/>
      <c r="H44" s="182">
        <v>1</v>
      </c>
      <c r="I44" s="184"/>
      <c r="J44" s="182">
        <v>1</v>
      </c>
      <c r="K44" s="182"/>
      <c r="L44" s="182">
        <v>1</v>
      </c>
      <c r="M44" s="182"/>
      <c r="N44" s="140"/>
    </row>
    <row r="45" spans="1:14" ht="36" x14ac:dyDescent="0.2">
      <c r="A45" s="212">
        <v>7.2</v>
      </c>
      <c r="B45" s="212">
        <v>2.2999999999999998</v>
      </c>
      <c r="C45" s="23" t="s">
        <v>377</v>
      </c>
      <c r="D45" s="162" t="s">
        <v>155</v>
      </c>
      <c r="E45" s="182" t="s">
        <v>376</v>
      </c>
      <c r="F45" s="182">
        <v>1</v>
      </c>
      <c r="G45" s="213"/>
      <c r="H45" s="182">
        <v>1</v>
      </c>
      <c r="I45" s="184"/>
      <c r="J45" s="182">
        <v>1</v>
      </c>
      <c r="K45" s="182"/>
      <c r="L45" s="182">
        <v>1</v>
      </c>
      <c r="M45" s="177"/>
      <c r="N45" s="140"/>
    </row>
    <row r="46" spans="1:14" ht="48" x14ac:dyDescent="0.2">
      <c r="A46" s="185">
        <v>7.3</v>
      </c>
      <c r="B46" s="185">
        <v>2.8</v>
      </c>
      <c r="C46" s="23" t="s">
        <v>378</v>
      </c>
      <c r="D46" s="162" t="s">
        <v>155</v>
      </c>
      <c r="E46" s="182" t="s">
        <v>376</v>
      </c>
      <c r="F46" s="182">
        <v>1</v>
      </c>
      <c r="G46" s="214"/>
      <c r="H46" s="182">
        <v>1</v>
      </c>
      <c r="I46" s="184"/>
      <c r="J46" s="182">
        <v>1</v>
      </c>
      <c r="K46" s="182"/>
      <c r="L46" s="182">
        <v>1</v>
      </c>
      <c r="M46" s="177"/>
      <c r="N46" s="140"/>
    </row>
    <row r="47" spans="1:14" ht="24" x14ac:dyDescent="0.2">
      <c r="A47" s="185">
        <v>7.4</v>
      </c>
      <c r="B47" s="185" t="s">
        <v>379</v>
      </c>
      <c r="C47" s="23" t="s">
        <v>380</v>
      </c>
      <c r="D47" s="162" t="s">
        <v>155</v>
      </c>
      <c r="E47" s="182" t="s">
        <v>376</v>
      </c>
      <c r="F47" s="182">
        <v>1</v>
      </c>
      <c r="G47" s="215"/>
      <c r="H47" s="182">
        <v>1</v>
      </c>
      <c r="I47" s="184"/>
      <c r="J47" s="182">
        <v>1</v>
      </c>
      <c r="K47" s="182"/>
      <c r="L47" s="182">
        <v>1</v>
      </c>
      <c r="M47" s="182"/>
      <c r="N47" s="140"/>
    </row>
    <row r="48" spans="1:14" ht="24" x14ac:dyDescent="0.2">
      <c r="A48" s="179">
        <v>8</v>
      </c>
      <c r="B48" s="180"/>
      <c r="C48" s="181" t="s">
        <v>381</v>
      </c>
      <c r="D48" s="162"/>
      <c r="E48" s="184"/>
      <c r="F48" s="182"/>
      <c r="G48" s="182"/>
      <c r="H48" s="182"/>
      <c r="I48" s="184"/>
      <c r="J48" s="182"/>
      <c r="K48" s="182"/>
      <c r="L48" s="182"/>
      <c r="M48" s="184"/>
      <c r="N48" s="140"/>
    </row>
    <row r="49" spans="1:14" ht="36" x14ac:dyDescent="0.2">
      <c r="A49" s="185">
        <v>8.1</v>
      </c>
      <c r="B49" s="185">
        <v>2.7</v>
      </c>
      <c r="C49" s="32" t="s">
        <v>382</v>
      </c>
      <c r="D49" s="162" t="s">
        <v>383</v>
      </c>
      <c r="E49" s="182" t="s">
        <v>384</v>
      </c>
      <c r="F49" s="182" t="s">
        <v>358</v>
      </c>
      <c r="G49" s="124"/>
      <c r="H49" s="182" t="s">
        <v>358</v>
      </c>
      <c r="I49" s="184"/>
      <c r="J49" s="182" t="s">
        <v>358</v>
      </c>
      <c r="K49" s="182"/>
      <c r="L49" s="182" t="s">
        <v>385</v>
      </c>
      <c r="M49" s="182"/>
      <c r="N49" s="140"/>
    </row>
    <row r="50" spans="1:14" ht="36" x14ac:dyDescent="0.2">
      <c r="A50" s="185">
        <v>8.1999999999999993</v>
      </c>
      <c r="B50" s="185">
        <v>2.7</v>
      </c>
      <c r="C50" s="23" t="s">
        <v>386</v>
      </c>
      <c r="D50" s="162" t="s">
        <v>383</v>
      </c>
      <c r="E50" s="182" t="s">
        <v>384</v>
      </c>
      <c r="F50" s="182" t="s">
        <v>358</v>
      </c>
      <c r="G50" s="124"/>
      <c r="H50" s="182" t="s">
        <v>358</v>
      </c>
      <c r="I50" s="184"/>
      <c r="J50" s="182" t="s">
        <v>358</v>
      </c>
      <c r="K50" s="182"/>
      <c r="L50" s="182" t="s">
        <v>385</v>
      </c>
      <c r="M50" s="184"/>
      <c r="N50" s="140"/>
    </row>
    <row r="51" spans="1:14" ht="36" x14ac:dyDescent="0.2">
      <c r="A51" s="185">
        <v>8.3000000000000007</v>
      </c>
      <c r="B51" s="185">
        <v>2.7</v>
      </c>
      <c r="C51" s="23" t="s">
        <v>387</v>
      </c>
      <c r="D51" s="162" t="s">
        <v>383</v>
      </c>
      <c r="E51" s="182" t="s">
        <v>384</v>
      </c>
      <c r="F51" s="182" t="s">
        <v>358</v>
      </c>
      <c r="G51" s="124"/>
      <c r="H51" s="182" t="s">
        <v>358</v>
      </c>
      <c r="I51" s="184"/>
      <c r="J51" s="182" t="s">
        <v>358</v>
      </c>
      <c r="K51" s="182"/>
      <c r="L51" s="182" t="s">
        <v>385</v>
      </c>
      <c r="M51" s="197"/>
      <c r="N51" s="140"/>
    </row>
    <row r="52" spans="1:14" x14ac:dyDescent="0.2">
      <c r="A52" s="179">
        <v>9</v>
      </c>
      <c r="B52" s="180"/>
      <c r="C52" s="181" t="s">
        <v>388</v>
      </c>
      <c r="D52" s="162"/>
      <c r="E52" s="197"/>
      <c r="F52" s="197"/>
      <c r="G52" s="197"/>
      <c r="H52" s="197"/>
      <c r="I52" s="216"/>
      <c r="J52" s="197"/>
      <c r="K52" s="197"/>
      <c r="L52" s="197"/>
      <c r="M52" s="197"/>
      <c r="N52" s="140"/>
    </row>
    <row r="53" spans="1:14" s="140" customFormat="1" ht="48" x14ac:dyDescent="0.2">
      <c r="A53" s="185">
        <v>9.1</v>
      </c>
      <c r="B53" s="212">
        <v>2.1</v>
      </c>
      <c r="C53" s="193" t="s">
        <v>389</v>
      </c>
      <c r="D53" s="162" t="s">
        <v>390</v>
      </c>
      <c r="E53" s="182" t="s">
        <v>391</v>
      </c>
      <c r="F53" s="182" t="s">
        <v>358</v>
      </c>
      <c r="G53" s="182"/>
      <c r="H53" s="182" t="s">
        <v>358</v>
      </c>
      <c r="I53" s="190"/>
      <c r="J53" s="182" t="s">
        <v>358</v>
      </c>
      <c r="K53" s="182"/>
      <c r="L53" s="182" t="s">
        <v>358</v>
      </c>
      <c r="M53" s="182"/>
    </row>
    <row r="54" spans="1:14" ht="24" x14ac:dyDescent="0.2">
      <c r="A54" s="185" t="s">
        <v>392</v>
      </c>
      <c r="B54" s="212">
        <v>2.1</v>
      </c>
      <c r="C54" s="32" t="s">
        <v>393</v>
      </c>
      <c r="D54" s="162" t="s">
        <v>155</v>
      </c>
      <c r="E54" s="182" t="s">
        <v>376</v>
      </c>
      <c r="F54" s="182">
        <v>1</v>
      </c>
      <c r="G54" s="182"/>
      <c r="H54" s="182">
        <v>1</v>
      </c>
      <c r="I54" s="190"/>
      <c r="J54" s="182">
        <v>1</v>
      </c>
      <c r="K54" s="182"/>
      <c r="L54" s="182">
        <v>1</v>
      </c>
      <c r="M54" s="182"/>
    </row>
    <row r="55" spans="1:14" ht="36" x14ac:dyDescent="0.2">
      <c r="A55" s="185" t="s">
        <v>394</v>
      </c>
      <c r="B55" s="212">
        <v>2.1</v>
      </c>
      <c r="C55" s="32" t="s">
        <v>395</v>
      </c>
      <c r="D55" s="162" t="s">
        <v>155</v>
      </c>
      <c r="E55" s="182" t="s">
        <v>376</v>
      </c>
      <c r="F55" s="182">
        <v>1</v>
      </c>
      <c r="G55" s="182"/>
      <c r="H55" s="182">
        <v>1</v>
      </c>
      <c r="I55" s="190"/>
      <c r="J55" s="182">
        <v>1</v>
      </c>
      <c r="K55" s="182"/>
      <c r="L55" s="182">
        <v>1</v>
      </c>
      <c r="M55" s="182"/>
    </row>
    <row r="56" spans="1:14" x14ac:dyDescent="0.2">
      <c r="A56" s="210">
        <v>10</v>
      </c>
      <c r="B56" s="211"/>
      <c r="C56" s="181" t="s">
        <v>396</v>
      </c>
      <c r="D56" s="217"/>
      <c r="E56" s="182"/>
      <c r="F56" s="182"/>
      <c r="G56" s="182"/>
      <c r="H56" s="182"/>
      <c r="I56" s="184"/>
      <c r="J56" s="182"/>
      <c r="K56" s="182"/>
      <c r="L56" s="182"/>
      <c r="M56" s="182"/>
    </row>
    <row r="57" spans="1:14" ht="36" x14ac:dyDescent="0.2">
      <c r="A57" s="212">
        <v>10.1</v>
      </c>
      <c r="B57" s="212">
        <v>5.0999999999999996</v>
      </c>
      <c r="C57" s="32" t="s">
        <v>397</v>
      </c>
      <c r="D57" s="175" t="s">
        <v>398</v>
      </c>
      <c r="E57" s="182" t="s">
        <v>399</v>
      </c>
      <c r="F57" s="182">
        <v>1</v>
      </c>
      <c r="G57" s="218"/>
      <c r="H57" s="182">
        <v>1</v>
      </c>
      <c r="I57" s="184"/>
      <c r="J57" s="182">
        <v>1</v>
      </c>
      <c r="K57" s="182"/>
      <c r="L57" s="182">
        <v>1</v>
      </c>
      <c r="M57" s="182"/>
    </row>
    <row r="58" spans="1:14" ht="36" x14ac:dyDescent="0.2">
      <c r="A58" s="212">
        <v>10.199999999999999</v>
      </c>
      <c r="B58" s="212">
        <v>5.0999999999999996</v>
      </c>
      <c r="C58" s="32" t="s">
        <v>400</v>
      </c>
      <c r="D58" s="175" t="s">
        <v>398</v>
      </c>
      <c r="E58" s="182" t="s">
        <v>350</v>
      </c>
      <c r="F58" s="182">
        <v>1</v>
      </c>
      <c r="G58" s="219"/>
      <c r="H58" s="182">
        <v>1</v>
      </c>
      <c r="I58" s="184"/>
      <c r="J58" s="182">
        <v>1</v>
      </c>
      <c r="K58" s="182"/>
      <c r="L58" s="182">
        <v>1</v>
      </c>
      <c r="M58" s="182"/>
    </row>
    <row r="59" spans="1:14" ht="36" x14ac:dyDescent="0.2">
      <c r="A59" s="212">
        <v>10.3</v>
      </c>
      <c r="B59" s="212">
        <v>4.0999999999999996</v>
      </c>
      <c r="C59" s="23" t="s">
        <v>401</v>
      </c>
      <c r="D59" s="175" t="s">
        <v>402</v>
      </c>
      <c r="E59" s="182" t="s">
        <v>350</v>
      </c>
      <c r="F59" s="182">
        <v>1</v>
      </c>
      <c r="G59" s="182"/>
      <c r="H59" s="182">
        <v>1</v>
      </c>
      <c r="I59" s="184"/>
      <c r="J59" s="182">
        <v>1</v>
      </c>
      <c r="K59" s="182"/>
      <c r="L59" s="182">
        <v>1</v>
      </c>
      <c r="M59" s="182"/>
    </row>
    <row r="60" spans="1:14" s="140" customFormat="1" ht="36" x14ac:dyDescent="0.2">
      <c r="A60" s="212" t="s">
        <v>403</v>
      </c>
      <c r="B60" s="157">
        <v>4.4000000000000004</v>
      </c>
      <c r="C60" s="32" t="s">
        <v>404</v>
      </c>
      <c r="D60" s="158" t="s">
        <v>405</v>
      </c>
      <c r="E60" s="159" t="s">
        <v>406</v>
      </c>
      <c r="F60" s="220" t="s">
        <v>120</v>
      </c>
      <c r="G60" s="159"/>
      <c r="H60" s="182">
        <v>1</v>
      </c>
      <c r="I60" s="160"/>
      <c r="J60" s="220" t="s">
        <v>120</v>
      </c>
      <c r="K60" s="221"/>
      <c r="L60" s="220" t="s">
        <v>120</v>
      </c>
      <c r="M60" s="161"/>
    </row>
    <row r="61" spans="1:14" s="140" customFormat="1" ht="36" x14ac:dyDescent="0.2">
      <c r="A61" s="212" t="s">
        <v>407</v>
      </c>
      <c r="B61" s="157">
        <v>4.4000000000000004</v>
      </c>
      <c r="C61" s="199" t="s">
        <v>408</v>
      </c>
      <c r="D61" s="158" t="s">
        <v>409</v>
      </c>
      <c r="E61" s="159" t="s">
        <v>410</v>
      </c>
      <c r="F61" s="220" t="s">
        <v>121</v>
      </c>
      <c r="G61" s="220"/>
      <c r="H61" s="220" t="s">
        <v>121</v>
      </c>
      <c r="I61" s="167"/>
      <c r="J61" s="220" t="s">
        <v>121</v>
      </c>
      <c r="K61" s="221"/>
      <c r="L61" s="220" t="s">
        <v>121</v>
      </c>
      <c r="M61" s="161"/>
    </row>
    <row r="62" spans="1:14" s="140" customFormat="1" ht="60" x14ac:dyDescent="0.2">
      <c r="A62" s="212">
        <v>10.5</v>
      </c>
      <c r="B62" s="222">
        <v>4.4000000000000004</v>
      </c>
      <c r="C62" s="32" t="s">
        <v>411</v>
      </c>
      <c r="D62" s="223" t="s">
        <v>412</v>
      </c>
      <c r="E62" s="182" t="s">
        <v>278</v>
      </c>
      <c r="F62" s="224" t="s">
        <v>121</v>
      </c>
      <c r="G62" s="224"/>
      <c r="H62" s="224" t="s">
        <v>121</v>
      </c>
      <c r="I62" s="225"/>
      <c r="J62" s="224" t="s">
        <v>121</v>
      </c>
      <c r="K62" s="224"/>
      <c r="L62" s="224" t="s">
        <v>121</v>
      </c>
      <c r="M62" s="161"/>
    </row>
    <row r="63" spans="1:14" x14ac:dyDescent="0.2">
      <c r="C63" s="227"/>
      <c r="D63" s="228"/>
      <c r="I63" s="229"/>
    </row>
    <row r="64" spans="1:14" x14ac:dyDescent="0.2">
      <c r="C64" s="227"/>
      <c r="D64" s="228"/>
      <c r="I64" s="229"/>
    </row>
    <row r="65" spans="3:4" x14ac:dyDescent="0.2">
      <c r="C65" s="227"/>
      <c r="D65" s="228"/>
    </row>
    <row r="66" spans="3:4" x14ac:dyDescent="0.2">
      <c r="C66" s="227"/>
      <c r="D66" s="228"/>
    </row>
    <row r="67" spans="3:4" x14ac:dyDescent="0.2">
      <c r="C67" s="227"/>
      <c r="D67" s="228"/>
    </row>
    <row r="68" spans="3:4" x14ac:dyDescent="0.2">
      <c r="C68" s="227"/>
      <c r="D68" s="228"/>
    </row>
    <row r="69" spans="3:4" x14ac:dyDescent="0.2">
      <c r="C69" s="227"/>
      <c r="D69" s="228"/>
    </row>
    <row r="70" spans="3:4" x14ac:dyDescent="0.2">
      <c r="C70" s="227"/>
      <c r="D70" s="228"/>
    </row>
    <row r="71" spans="3:4" x14ac:dyDescent="0.2">
      <c r="C71" s="227"/>
      <c r="D71" s="228"/>
    </row>
    <row r="72" spans="3:4" x14ac:dyDescent="0.2">
      <c r="C72" s="227"/>
      <c r="D72" s="228"/>
    </row>
    <row r="73" spans="3:4" x14ac:dyDescent="0.2">
      <c r="C73" s="227"/>
      <c r="D73" s="228"/>
    </row>
    <row r="74" spans="3:4" x14ac:dyDescent="0.2">
      <c r="C74" s="227"/>
      <c r="D74" s="228"/>
    </row>
    <row r="75" spans="3:4" x14ac:dyDescent="0.2">
      <c r="C75" s="227"/>
      <c r="D75" s="228"/>
    </row>
    <row r="76" spans="3:4" x14ac:dyDescent="0.2">
      <c r="C76" s="227"/>
      <c r="D76" s="228"/>
    </row>
    <row r="77" spans="3:4" x14ac:dyDescent="0.2">
      <c r="C77" s="227"/>
      <c r="D77" s="228"/>
    </row>
    <row r="78" spans="3:4" x14ac:dyDescent="0.2">
      <c r="C78" s="227"/>
      <c r="D78" s="228"/>
    </row>
    <row r="79" spans="3:4" x14ac:dyDescent="0.2">
      <c r="C79" s="227"/>
      <c r="D79" s="228"/>
    </row>
    <row r="80" spans="3:4" x14ac:dyDescent="0.2">
      <c r="C80" s="227"/>
      <c r="D80" s="228"/>
    </row>
    <row r="81" spans="3:4" x14ac:dyDescent="0.2">
      <c r="C81" s="227"/>
      <c r="D81" s="228"/>
    </row>
    <row r="82" spans="3:4" x14ac:dyDescent="0.2">
      <c r="C82" s="227"/>
      <c r="D82" s="228"/>
    </row>
    <row r="83" spans="3:4" x14ac:dyDescent="0.2">
      <c r="C83" s="227"/>
      <c r="D83" s="228"/>
    </row>
    <row r="84" spans="3:4" x14ac:dyDescent="0.2">
      <c r="C84" s="227"/>
      <c r="D84" s="228"/>
    </row>
    <row r="85" spans="3:4" x14ac:dyDescent="0.2">
      <c r="C85" s="227"/>
      <c r="D85" s="228"/>
    </row>
    <row r="86" spans="3:4" x14ac:dyDescent="0.2">
      <c r="C86" s="227"/>
      <c r="D86" s="228"/>
    </row>
    <row r="87" spans="3:4" x14ac:dyDescent="0.2">
      <c r="C87" s="227"/>
      <c r="D87" s="228"/>
    </row>
    <row r="88" spans="3:4" x14ac:dyDescent="0.2">
      <c r="C88" s="227"/>
      <c r="D88" s="228"/>
    </row>
    <row r="89" spans="3:4" x14ac:dyDescent="0.2">
      <c r="C89" s="227"/>
      <c r="D89" s="228"/>
    </row>
    <row r="90" spans="3:4" x14ac:dyDescent="0.2">
      <c r="C90" s="227"/>
      <c r="D90" s="228"/>
    </row>
    <row r="91" spans="3:4" x14ac:dyDescent="0.2">
      <c r="C91" s="227"/>
      <c r="D91" s="228"/>
    </row>
    <row r="92" spans="3:4" x14ac:dyDescent="0.2">
      <c r="C92" s="227"/>
      <c r="D92" s="228"/>
    </row>
    <row r="93" spans="3:4" x14ac:dyDescent="0.2">
      <c r="C93" s="227"/>
      <c r="D93" s="228"/>
    </row>
    <row r="94" spans="3:4" x14ac:dyDescent="0.2">
      <c r="C94" s="227"/>
      <c r="D94" s="228"/>
    </row>
    <row r="95" spans="3:4" x14ac:dyDescent="0.2">
      <c r="C95" s="227"/>
      <c r="D95" s="228"/>
    </row>
    <row r="96" spans="3:4" x14ac:dyDescent="0.2">
      <c r="C96" s="227"/>
      <c r="D96" s="228"/>
    </row>
    <row r="97" spans="3:4" x14ac:dyDescent="0.2">
      <c r="C97" s="227"/>
      <c r="D97" s="228"/>
    </row>
    <row r="98" spans="3:4" x14ac:dyDescent="0.2">
      <c r="C98" s="227"/>
      <c r="D98" s="228"/>
    </row>
    <row r="99" spans="3:4" x14ac:dyDescent="0.2">
      <c r="C99" s="227"/>
      <c r="D99" s="228"/>
    </row>
    <row r="100" spans="3:4" x14ac:dyDescent="0.2">
      <c r="C100" s="227"/>
      <c r="D100" s="228"/>
    </row>
    <row r="101" spans="3:4" x14ac:dyDescent="0.2">
      <c r="C101" s="227"/>
      <c r="D101" s="228"/>
    </row>
    <row r="102" spans="3:4" x14ac:dyDescent="0.2">
      <c r="C102" s="227"/>
      <c r="D102" s="228"/>
    </row>
    <row r="103" spans="3:4" x14ac:dyDescent="0.2">
      <c r="C103" s="227"/>
      <c r="D103" s="228"/>
    </row>
    <row r="104" spans="3:4" x14ac:dyDescent="0.2">
      <c r="C104" s="227"/>
      <c r="D104" s="228"/>
    </row>
    <row r="105" spans="3:4" x14ac:dyDescent="0.2">
      <c r="C105" s="227"/>
      <c r="D105" s="228"/>
    </row>
    <row r="106" spans="3:4" x14ac:dyDescent="0.2">
      <c r="C106" s="227"/>
      <c r="D106" s="228"/>
    </row>
    <row r="107" spans="3:4" x14ac:dyDescent="0.2">
      <c r="C107" s="227"/>
      <c r="D107" s="228"/>
    </row>
    <row r="108" spans="3:4" x14ac:dyDescent="0.2">
      <c r="C108" s="227"/>
      <c r="D108" s="228"/>
    </row>
    <row r="109" spans="3:4" x14ac:dyDescent="0.2">
      <c r="C109" s="227"/>
      <c r="D109" s="228"/>
    </row>
    <row r="110" spans="3:4" x14ac:dyDescent="0.2">
      <c r="C110" s="227"/>
      <c r="D110" s="228"/>
    </row>
    <row r="111" spans="3:4" x14ac:dyDescent="0.2">
      <c r="C111" s="227"/>
      <c r="D111" s="228"/>
    </row>
    <row r="112" spans="3:4" x14ac:dyDescent="0.2">
      <c r="C112" s="227"/>
      <c r="D112" s="228"/>
    </row>
    <row r="113" spans="3:4" x14ac:dyDescent="0.2">
      <c r="C113" s="227"/>
      <c r="D113" s="228"/>
    </row>
    <row r="114" spans="3:4" x14ac:dyDescent="0.2">
      <c r="C114" s="227"/>
      <c r="D114" s="228"/>
    </row>
    <row r="115" spans="3:4" x14ac:dyDescent="0.2">
      <c r="C115" s="227"/>
      <c r="D115" s="228"/>
    </row>
    <row r="116" spans="3:4" x14ac:dyDescent="0.2">
      <c r="C116" s="227"/>
      <c r="D116" s="228"/>
    </row>
    <row r="117" spans="3:4" x14ac:dyDescent="0.2">
      <c r="C117" s="227"/>
      <c r="D117" s="228"/>
    </row>
    <row r="118" spans="3:4" x14ac:dyDescent="0.2">
      <c r="C118" s="227"/>
      <c r="D118" s="228"/>
    </row>
    <row r="119" spans="3:4" x14ac:dyDescent="0.2">
      <c r="C119" s="227"/>
      <c r="D119" s="228"/>
    </row>
    <row r="120" spans="3:4" x14ac:dyDescent="0.2">
      <c r="C120" s="227"/>
      <c r="D120" s="228"/>
    </row>
    <row r="121" spans="3:4" x14ac:dyDescent="0.2">
      <c r="C121" s="227"/>
      <c r="D121" s="228"/>
    </row>
    <row r="122" spans="3:4" x14ac:dyDescent="0.2">
      <c r="C122" s="227"/>
      <c r="D122" s="228"/>
    </row>
    <row r="123" spans="3:4" x14ac:dyDescent="0.2">
      <c r="C123" s="227"/>
      <c r="D123" s="228"/>
    </row>
    <row r="124" spans="3:4" x14ac:dyDescent="0.2">
      <c r="C124" s="227"/>
      <c r="D124" s="228"/>
    </row>
    <row r="125" spans="3:4" x14ac:dyDescent="0.2">
      <c r="C125" s="227"/>
      <c r="D125" s="228"/>
    </row>
    <row r="126" spans="3:4" x14ac:dyDescent="0.2">
      <c r="C126" s="227"/>
      <c r="D126" s="228"/>
    </row>
    <row r="127" spans="3:4" x14ac:dyDescent="0.2">
      <c r="C127" s="227"/>
      <c r="D127" s="228"/>
    </row>
    <row r="128" spans="3:4" x14ac:dyDescent="0.2">
      <c r="C128" s="227"/>
      <c r="D128" s="228"/>
    </row>
    <row r="129" spans="3:4" x14ac:dyDescent="0.2">
      <c r="C129" s="227"/>
      <c r="D129" s="228"/>
    </row>
    <row r="130" spans="3:4" x14ac:dyDescent="0.2">
      <c r="C130" s="227"/>
      <c r="D130" s="228"/>
    </row>
    <row r="131" spans="3:4" x14ac:dyDescent="0.2">
      <c r="C131" s="227"/>
      <c r="D131" s="228"/>
    </row>
    <row r="132" spans="3:4" x14ac:dyDescent="0.2">
      <c r="C132" s="227"/>
      <c r="D132" s="228"/>
    </row>
    <row r="133" spans="3:4" x14ac:dyDescent="0.2">
      <c r="C133" s="227"/>
      <c r="D133" s="228"/>
    </row>
    <row r="134" spans="3:4" x14ac:dyDescent="0.2">
      <c r="C134" s="227"/>
      <c r="D134" s="228"/>
    </row>
    <row r="135" spans="3:4" x14ac:dyDescent="0.2">
      <c r="C135" s="227"/>
      <c r="D135" s="228"/>
    </row>
    <row r="136" spans="3:4" x14ac:dyDescent="0.2">
      <c r="C136" s="227"/>
      <c r="D136" s="228"/>
    </row>
  </sheetData>
  <mergeCells count="7">
    <mergeCell ref="A1:M1"/>
    <mergeCell ref="B2:M2"/>
    <mergeCell ref="A3:M3"/>
    <mergeCell ref="F4:G4"/>
    <mergeCell ref="H4:I4"/>
    <mergeCell ref="J4:K4"/>
    <mergeCell ref="L4:M4"/>
  </mergeCells>
  <printOptions gridLines="1"/>
  <pageMargins left="0.74803149606299213" right="0.74803149606299213" top="0.98425196850393704" bottom="0.98425196850393704" header="0.51181102362204722" footer="0.51181102362204722"/>
  <pageSetup paperSize="8" orientation="landscape" r:id="rId1"/>
  <headerFooter alignWithMargins="0">
    <oddHeader>&amp;L&amp;P&amp;R&amp;"Arial,Bold"&amp;12ANNEXURE I3</oddHeader>
    <oddFooter>&amp;L&amp;F&amp;C&amp;A&amp;R&amp;D</oddFooter>
  </headerFooter>
  <rowBreaks count="2" manualBreakCount="2">
    <brk id="21" max="16383" man="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7"/>
  <sheetViews>
    <sheetView tabSelected="1" zoomScaleNormal="100" workbookViewId="0">
      <pane ySplit="5" topLeftCell="A42" activePane="bottomLeft" state="frozen"/>
      <selection activeCell="C17" sqref="C17"/>
      <selection pane="bottomLeft" activeCell="C17" sqref="C17"/>
    </sheetView>
  </sheetViews>
  <sheetFormatPr defaultRowHeight="15.95" customHeight="1" x14ac:dyDescent="0.2"/>
  <cols>
    <col min="1" max="1" width="4.7109375" style="335" customWidth="1"/>
    <col min="2" max="2" width="5.28515625" style="335" bestFit="1" customWidth="1"/>
    <col min="3" max="3" width="47.42578125" style="142" customWidth="1"/>
    <col min="4" max="4" width="28.140625" style="226" customWidth="1"/>
    <col min="5" max="5" width="12.140625" style="226" customWidth="1"/>
    <col min="6" max="6" width="10.28515625" style="226" customWidth="1"/>
    <col min="7" max="7" width="13.85546875" style="142" customWidth="1"/>
    <col min="8" max="8" width="10.28515625" style="226" customWidth="1"/>
    <col min="9" max="9" width="11.28515625" style="226" customWidth="1"/>
    <col min="10" max="10" width="11" style="226" customWidth="1"/>
    <col min="11" max="11" width="12" style="142" customWidth="1"/>
    <col min="12" max="12" width="10.7109375" style="226" customWidth="1"/>
    <col min="13" max="13" width="7.5703125" style="142" customWidth="1"/>
    <col min="14" max="256" width="9.140625" style="142"/>
    <col min="257" max="257" width="4.7109375" style="142" customWidth="1"/>
    <col min="258" max="258" width="5.28515625" style="142" bestFit="1" customWidth="1"/>
    <col min="259" max="259" width="47.42578125" style="142" customWidth="1"/>
    <col min="260" max="260" width="28.140625" style="142" customWidth="1"/>
    <col min="261" max="261" width="12.140625" style="142" customWidth="1"/>
    <col min="262" max="262" width="10.28515625" style="142" customWidth="1"/>
    <col min="263" max="263" width="13.85546875" style="142" customWidth="1"/>
    <col min="264" max="264" width="10.28515625" style="142" customWidth="1"/>
    <col min="265" max="265" width="11.28515625" style="142" customWidth="1"/>
    <col min="266" max="266" width="11" style="142" customWidth="1"/>
    <col min="267" max="267" width="12" style="142" customWidth="1"/>
    <col min="268" max="268" width="10.7109375" style="142" customWidth="1"/>
    <col min="269" max="269" width="7.5703125" style="142" customWidth="1"/>
    <col min="270" max="512" width="9.140625" style="142"/>
    <col min="513" max="513" width="4.7109375" style="142" customWidth="1"/>
    <col min="514" max="514" width="5.28515625" style="142" bestFit="1" customWidth="1"/>
    <col min="515" max="515" width="47.42578125" style="142" customWidth="1"/>
    <col min="516" max="516" width="28.140625" style="142" customWidth="1"/>
    <col min="517" max="517" width="12.140625" style="142" customWidth="1"/>
    <col min="518" max="518" width="10.28515625" style="142" customWidth="1"/>
    <col min="519" max="519" width="13.85546875" style="142" customWidth="1"/>
    <col min="520" max="520" width="10.28515625" style="142" customWidth="1"/>
    <col min="521" max="521" width="11.28515625" style="142" customWidth="1"/>
    <col min="522" max="522" width="11" style="142" customWidth="1"/>
    <col min="523" max="523" width="12" style="142" customWidth="1"/>
    <col min="524" max="524" width="10.7109375" style="142" customWidth="1"/>
    <col min="525" max="525" width="7.5703125" style="142" customWidth="1"/>
    <col min="526" max="768" width="9.140625" style="142"/>
    <col min="769" max="769" width="4.7109375" style="142" customWidth="1"/>
    <col min="770" max="770" width="5.28515625" style="142" bestFit="1" customWidth="1"/>
    <col min="771" max="771" width="47.42578125" style="142" customWidth="1"/>
    <col min="772" max="772" width="28.140625" style="142" customWidth="1"/>
    <col min="773" max="773" width="12.140625" style="142" customWidth="1"/>
    <col min="774" max="774" width="10.28515625" style="142" customWidth="1"/>
    <col min="775" max="775" width="13.85546875" style="142" customWidth="1"/>
    <col min="776" max="776" width="10.28515625" style="142" customWidth="1"/>
    <col min="777" max="777" width="11.28515625" style="142" customWidth="1"/>
    <col min="778" max="778" width="11" style="142" customWidth="1"/>
    <col min="779" max="779" width="12" style="142" customWidth="1"/>
    <col min="780" max="780" width="10.7109375" style="142" customWidth="1"/>
    <col min="781" max="781" width="7.5703125" style="142" customWidth="1"/>
    <col min="782" max="1024" width="9.140625" style="142"/>
    <col min="1025" max="1025" width="4.7109375" style="142" customWidth="1"/>
    <col min="1026" max="1026" width="5.28515625" style="142" bestFit="1" customWidth="1"/>
    <col min="1027" max="1027" width="47.42578125" style="142" customWidth="1"/>
    <col min="1028" max="1028" width="28.140625" style="142" customWidth="1"/>
    <col min="1029" max="1029" width="12.140625" style="142" customWidth="1"/>
    <col min="1030" max="1030" width="10.28515625" style="142" customWidth="1"/>
    <col min="1031" max="1031" width="13.85546875" style="142" customWidth="1"/>
    <col min="1032" max="1032" width="10.28515625" style="142" customWidth="1"/>
    <col min="1033" max="1033" width="11.28515625" style="142" customWidth="1"/>
    <col min="1034" max="1034" width="11" style="142" customWidth="1"/>
    <col min="1035" max="1035" width="12" style="142" customWidth="1"/>
    <col min="1036" max="1036" width="10.7109375" style="142" customWidth="1"/>
    <col min="1037" max="1037" width="7.5703125" style="142" customWidth="1"/>
    <col min="1038" max="1280" width="9.140625" style="142"/>
    <col min="1281" max="1281" width="4.7109375" style="142" customWidth="1"/>
    <col min="1282" max="1282" width="5.28515625" style="142" bestFit="1" customWidth="1"/>
    <col min="1283" max="1283" width="47.42578125" style="142" customWidth="1"/>
    <col min="1284" max="1284" width="28.140625" style="142" customWidth="1"/>
    <col min="1285" max="1285" width="12.140625" style="142" customWidth="1"/>
    <col min="1286" max="1286" width="10.28515625" style="142" customWidth="1"/>
    <col min="1287" max="1287" width="13.85546875" style="142" customWidth="1"/>
    <col min="1288" max="1288" width="10.28515625" style="142" customWidth="1"/>
    <col min="1289" max="1289" width="11.28515625" style="142" customWidth="1"/>
    <col min="1290" max="1290" width="11" style="142" customWidth="1"/>
    <col min="1291" max="1291" width="12" style="142" customWidth="1"/>
    <col min="1292" max="1292" width="10.7109375" style="142" customWidth="1"/>
    <col min="1293" max="1293" width="7.5703125" style="142" customWidth="1"/>
    <col min="1294" max="1536" width="9.140625" style="142"/>
    <col min="1537" max="1537" width="4.7109375" style="142" customWidth="1"/>
    <col min="1538" max="1538" width="5.28515625" style="142" bestFit="1" customWidth="1"/>
    <col min="1539" max="1539" width="47.42578125" style="142" customWidth="1"/>
    <col min="1540" max="1540" width="28.140625" style="142" customWidth="1"/>
    <col min="1541" max="1541" width="12.140625" style="142" customWidth="1"/>
    <col min="1542" max="1542" width="10.28515625" style="142" customWidth="1"/>
    <col min="1543" max="1543" width="13.85546875" style="142" customWidth="1"/>
    <col min="1544" max="1544" width="10.28515625" style="142" customWidth="1"/>
    <col min="1545" max="1545" width="11.28515625" style="142" customWidth="1"/>
    <col min="1546" max="1546" width="11" style="142" customWidth="1"/>
    <col min="1547" max="1547" width="12" style="142" customWidth="1"/>
    <col min="1548" max="1548" width="10.7109375" style="142" customWidth="1"/>
    <col min="1549" max="1549" width="7.5703125" style="142" customWidth="1"/>
    <col min="1550" max="1792" width="9.140625" style="142"/>
    <col min="1793" max="1793" width="4.7109375" style="142" customWidth="1"/>
    <col min="1794" max="1794" width="5.28515625" style="142" bestFit="1" customWidth="1"/>
    <col min="1795" max="1795" width="47.42578125" style="142" customWidth="1"/>
    <col min="1796" max="1796" width="28.140625" style="142" customWidth="1"/>
    <col min="1797" max="1797" width="12.140625" style="142" customWidth="1"/>
    <col min="1798" max="1798" width="10.28515625" style="142" customWidth="1"/>
    <col min="1799" max="1799" width="13.85546875" style="142" customWidth="1"/>
    <col min="1800" max="1800" width="10.28515625" style="142" customWidth="1"/>
    <col min="1801" max="1801" width="11.28515625" style="142" customWidth="1"/>
    <col min="1802" max="1802" width="11" style="142" customWidth="1"/>
    <col min="1803" max="1803" width="12" style="142" customWidth="1"/>
    <col min="1804" max="1804" width="10.7109375" style="142" customWidth="1"/>
    <col min="1805" max="1805" width="7.5703125" style="142" customWidth="1"/>
    <col min="1806" max="2048" width="9.140625" style="142"/>
    <col min="2049" max="2049" width="4.7109375" style="142" customWidth="1"/>
    <col min="2050" max="2050" width="5.28515625" style="142" bestFit="1" customWidth="1"/>
    <col min="2051" max="2051" width="47.42578125" style="142" customWidth="1"/>
    <col min="2052" max="2052" width="28.140625" style="142" customWidth="1"/>
    <col min="2053" max="2053" width="12.140625" style="142" customWidth="1"/>
    <col min="2054" max="2054" width="10.28515625" style="142" customWidth="1"/>
    <col min="2055" max="2055" width="13.85546875" style="142" customWidth="1"/>
    <col min="2056" max="2056" width="10.28515625" style="142" customWidth="1"/>
    <col min="2057" max="2057" width="11.28515625" style="142" customWidth="1"/>
    <col min="2058" max="2058" width="11" style="142" customWidth="1"/>
    <col min="2059" max="2059" width="12" style="142" customWidth="1"/>
    <col min="2060" max="2060" width="10.7109375" style="142" customWidth="1"/>
    <col min="2061" max="2061" width="7.5703125" style="142" customWidth="1"/>
    <col min="2062" max="2304" width="9.140625" style="142"/>
    <col min="2305" max="2305" width="4.7109375" style="142" customWidth="1"/>
    <col min="2306" max="2306" width="5.28515625" style="142" bestFit="1" customWidth="1"/>
    <col min="2307" max="2307" width="47.42578125" style="142" customWidth="1"/>
    <col min="2308" max="2308" width="28.140625" style="142" customWidth="1"/>
    <col min="2309" max="2309" width="12.140625" style="142" customWidth="1"/>
    <col min="2310" max="2310" width="10.28515625" style="142" customWidth="1"/>
    <col min="2311" max="2311" width="13.85546875" style="142" customWidth="1"/>
    <col min="2312" max="2312" width="10.28515625" style="142" customWidth="1"/>
    <col min="2313" max="2313" width="11.28515625" style="142" customWidth="1"/>
    <col min="2314" max="2314" width="11" style="142" customWidth="1"/>
    <col min="2315" max="2315" width="12" style="142" customWidth="1"/>
    <col min="2316" max="2316" width="10.7109375" style="142" customWidth="1"/>
    <col min="2317" max="2317" width="7.5703125" style="142" customWidth="1"/>
    <col min="2318" max="2560" width="9.140625" style="142"/>
    <col min="2561" max="2561" width="4.7109375" style="142" customWidth="1"/>
    <col min="2562" max="2562" width="5.28515625" style="142" bestFit="1" customWidth="1"/>
    <col min="2563" max="2563" width="47.42578125" style="142" customWidth="1"/>
    <col min="2564" max="2564" width="28.140625" style="142" customWidth="1"/>
    <col min="2565" max="2565" width="12.140625" style="142" customWidth="1"/>
    <col min="2566" max="2566" width="10.28515625" style="142" customWidth="1"/>
    <col min="2567" max="2567" width="13.85546875" style="142" customWidth="1"/>
    <col min="2568" max="2568" width="10.28515625" style="142" customWidth="1"/>
    <col min="2569" max="2569" width="11.28515625" style="142" customWidth="1"/>
    <col min="2570" max="2570" width="11" style="142" customWidth="1"/>
    <col min="2571" max="2571" width="12" style="142" customWidth="1"/>
    <col min="2572" max="2572" width="10.7109375" style="142" customWidth="1"/>
    <col min="2573" max="2573" width="7.5703125" style="142" customWidth="1"/>
    <col min="2574" max="2816" width="9.140625" style="142"/>
    <col min="2817" max="2817" width="4.7109375" style="142" customWidth="1"/>
    <col min="2818" max="2818" width="5.28515625" style="142" bestFit="1" customWidth="1"/>
    <col min="2819" max="2819" width="47.42578125" style="142" customWidth="1"/>
    <col min="2820" max="2820" width="28.140625" style="142" customWidth="1"/>
    <col min="2821" max="2821" width="12.140625" style="142" customWidth="1"/>
    <col min="2822" max="2822" width="10.28515625" style="142" customWidth="1"/>
    <col min="2823" max="2823" width="13.85546875" style="142" customWidth="1"/>
    <col min="2824" max="2824" width="10.28515625" style="142" customWidth="1"/>
    <col min="2825" max="2825" width="11.28515625" style="142" customWidth="1"/>
    <col min="2826" max="2826" width="11" style="142" customWidth="1"/>
    <col min="2827" max="2827" width="12" style="142" customWidth="1"/>
    <col min="2828" max="2828" width="10.7109375" style="142" customWidth="1"/>
    <col min="2829" max="2829" width="7.5703125" style="142" customWidth="1"/>
    <col min="2830" max="3072" width="9.140625" style="142"/>
    <col min="3073" max="3073" width="4.7109375" style="142" customWidth="1"/>
    <col min="3074" max="3074" width="5.28515625" style="142" bestFit="1" customWidth="1"/>
    <col min="3075" max="3075" width="47.42578125" style="142" customWidth="1"/>
    <col min="3076" max="3076" width="28.140625" style="142" customWidth="1"/>
    <col min="3077" max="3077" width="12.140625" style="142" customWidth="1"/>
    <col min="3078" max="3078" width="10.28515625" style="142" customWidth="1"/>
    <col min="3079" max="3079" width="13.85546875" style="142" customWidth="1"/>
    <col min="3080" max="3080" width="10.28515625" style="142" customWidth="1"/>
    <col min="3081" max="3081" width="11.28515625" style="142" customWidth="1"/>
    <col min="3082" max="3082" width="11" style="142" customWidth="1"/>
    <col min="3083" max="3083" width="12" style="142" customWidth="1"/>
    <col min="3084" max="3084" width="10.7109375" style="142" customWidth="1"/>
    <col min="3085" max="3085" width="7.5703125" style="142" customWidth="1"/>
    <col min="3086" max="3328" width="9.140625" style="142"/>
    <col min="3329" max="3329" width="4.7109375" style="142" customWidth="1"/>
    <col min="3330" max="3330" width="5.28515625" style="142" bestFit="1" customWidth="1"/>
    <col min="3331" max="3331" width="47.42578125" style="142" customWidth="1"/>
    <col min="3332" max="3332" width="28.140625" style="142" customWidth="1"/>
    <col min="3333" max="3333" width="12.140625" style="142" customWidth="1"/>
    <col min="3334" max="3334" width="10.28515625" style="142" customWidth="1"/>
    <col min="3335" max="3335" width="13.85546875" style="142" customWidth="1"/>
    <col min="3336" max="3336" width="10.28515625" style="142" customWidth="1"/>
    <col min="3337" max="3337" width="11.28515625" style="142" customWidth="1"/>
    <col min="3338" max="3338" width="11" style="142" customWidth="1"/>
    <col min="3339" max="3339" width="12" style="142" customWidth="1"/>
    <col min="3340" max="3340" width="10.7109375" style="142" customWidth="1"/>
    <col min="3341" max="3341" width="7.5703125" style="142" customWidth="1"/>
    <col min="3342" max="3584" width="9.140625" style="142"/>
    <col min="3585" max="3585" width="4.7109375" style="142" customWidth="1"/>
    <col min="3586" max="3586" width="5.28515625" style="142" bestFit="1" customWidth="1"/>
    <col min="3587" max="3587" width="47.42578125" style="142" customWidth="1"/>
    <col min="3588" max="3588" width="28.140625" style="142" customWidth="1"/>
    <col min="3589" max="3589" width="12.140625" style="142" customWidth="1"/>
    <col min="3590" max="3590" width="10.28515625" style="142" customWidth="1"/>
    <col min="3591" max="3591" width="13.85546875" style="142" customWidth="1"/>
    <col min="3592" max="3592" width="10.28515625" style="142" customWidth="1"/>
    <col min="3593" max="3593" width="11.28515625" style="142" customWidth="1"/>
    <col min="3594" max="3594" width="11" style="142" customWidth="1"/>
    <col min="3595" max="3595" width="12" style="142" customWidth="1"/>
    <col min="3596" max="3596" width="10.7109375" style="142" customWidth="1"/>
    <col min="3597" max="3597" width="7.5703125" style="142" customWidth="1"/>
    <col min="3598" max="3840" width="9.140625" style="142"/>
    <col min="3841" max="3841" width="4.7109375" style="142" customWidth="1"/>
    <col min="3842" max="3842" width="5.28515625" style="142" bestFit="1" customWidth="1"/>
    <col min="3843" max="3843" width="47.42578125" style="142" customWidth="1"/>
    <col min="3844" max="3844" width="28.140625" style="142" customWidth="1"/>
    <col min="3845" max="3845" width="12.140625" style="142" customWidth="1"/>
    <col min="3846" max="3846" width="10.28515625" style="142" customWidth="1"/>
    <col min="3847" max="3847" width="13.85546875" style="142" customWidth="1"/>
    <col min="3848" max="3848" width="10.28515625" style="142" customWidth="1"/>
    <col min="3849" max="3849" width="11.28515625" style="142" customWidth="1"/>
    <col min="3850" max="3850" width="11" style="142" customWidth="1"/>
    <col min="3851" max="3851" width="12" style="142" customWidth="1"/>
    <col min="3852" max="3852" width="10.7109375" style="142" customWidth="1"/>
    <col min="3853" max="3853" width="7.5703125" style="142" customWidth="1"/>
    <col min="3854" max="4096" width="9.140625" style="142"/>
    <col min="4097" max="4097" width="4.7109375" style="142" customWidth="1"/>
    <col min="4098" max="4098" width="5.28515625" style="142" bestFit="1" customWidth="1"/>
    <col min="4099" max="4099" width="47.42578125" style="142" customWidth="1"/>
    <col min="4100" max="4100" width="28.140625" style="142" customWidth="1"/>
    <col min="4101" max="4101" width="12.140625" style="142" customWidth="1"/>
    <col min="4102" max="4102" width="10.28515625" style="142" customWidth="1"/>
    <col min="4103" max="4103" width="13.85546875" style="142" customWidth="1"/>
    <col min="4104" max="4104" width="10.28515625" style="142" customWidth="1"/>
    <col min="4105" max="4105" width="11.28515625" style="142" customWidth="1"/>
    <col min="4106" max="4106" width="11" style="142" customWidth="1"/>
    <col min="4107" max="4107" width="12" style="142" customWidth="1"/>
    <col min="4108" max="4108" width="10.7109375" style="142" customWidth="1"/>
    <col min="4109" max="4109" width="7.5703125" style="142" customWidth="1"/>
    <col min="4110" max="4352" width="9.140625" style="142"/>
    <col min="4353" max="4353" width="4.7109375" style="142" customWidth="1"/>
    <col min="4354" max="4354" width="5.28515625" style="142" bestFit="1" customWidth="1"/>
    <col min="4355" max="4355" width="47.42578125" style="142" customWidth="1"/>
    <col min="4356" max="4356" width="28.140625" style="142" customWidth="1"/>
    <col min="4357" max="4357" width="12.140625" style="142" customWidth="1"/>
    <col min="4358" max="4358" width="10.28515625" style="142" customWidth="1"/>
    <col min="4359" max="4359" width="13.85546875" style="142" customWidth="1"/>
    <col min="4360" max="4360" width="10.28515625" style="142" customWidth="1"/>
    <col min="4361" max="4361" width="11.28515625" style="142" customWidth="1"/>
    <col min="4362" max="4362" width="11" style="142" customWidth="1"/>
    <col min="4363" max="4363" width="12" style="142" customWidth="1"/>
    <col min="4364" max="4364" width="10.7109375" style="142" customWidth="1"/>
    <col min="4365" max="4365" width="7.5703125" style="142" customWidth="1"/>
    <col min="4366" max="4608" width="9.140625" style="142"/>
    <col min="4609" max="4609" width="4.7109375" style="142" customWidth="1"/>
    <col min="4610" max="4610" width="5.28515625" style="142" bestFit="1" customWidth="1"/>
    <col min="4611" max="4611" width="47.42578125" style="142" customWidth="1"/>
    <col min="4612" max="4612" width="28.140625" style="142" customWidth="1"/>
    <col min="4613" max="4613" width="12.140625" style="142" customWidth="1"/>
    <col min="4614" max="4614" width="10.28515625" style="142" customWidth="1"/>
    <col min="4615" max="4615" width="13.85546875" style="142" customWidth="1"/>
    <col min="4616" max="4616" width="10.28515625" style="142" customWidth="1"/>
    <col min="4617" max="4617" width="11.28515625" style="142" customWidth="1"/>
    <col min="4618" max="4618" width="11" style="142" customWidth="1"/>
    <col min="4619" max="4619" width="12" style="142" customWidth="1"/>
    <col min="4620" max="4620" width="10.7109375" style="142" customWidth="1"/>
    <col min="4621" max="4621" width="7.5703125" style="142" customWidth="1"/>
    <col min="4622" max="4864" width="9.140625" style="142"/>
    <col min="4865" max="4865" width="4.7109375" style="142" customWidth="1"/>
    <col min="4866" max="4866" width="5.28515625" style="142" bestFit="1" customWidth="1"/>
    <col min="4867" max="4867" width="47.42578125" style="142" customWidth="1"/>
    <col min="4868" max="4868" width="28.140625" style="142" customWidth="1"/>
    <col min="4869" max="4869" width="12.140625" style="142" customWidth="1"/>
    <col min="4870" max="4870" width="10.28515625" style="142" customWidth="1"/>
    <col min="4871" max="4871" width="13.85546875" style="142" customWidth="1"/>
    <col min="4872" max="4872" width="10.28515625" style="142" customWidth="1"/>
    <col min="4873" max="4873" width="11.28515625" style="142" customWidth="1"/>
    <col min="4874" max="4874" width="11" style="142" customWidth="1"/>
    <col min="4875" max="4875" width="12" style="142" customWidth="1"/>
    <col min="4876" max="4876" width="10.7109375" style="142" customWidth="1"/>
    <col min="4877" max="4877" width="7.5703125" style="142" customWidth="1"/>
    <col min="4878" max="5120" width="9.140625" style="142"/>
    <col min="5121" max="5121" width="4.7109375" style="142" customWidth="1"/>
    <col min="5122" max="5122" width="5.28515625" style="142" bestFit="1" customWidth="1"/>
    <col min="5123" max="5123" width="47.42578125" style="142" customWidth="1"/>
    <col min="5124" max="5124" width="28.140625" style="142" customWidth="1"/>
    <col min="5125" max="5125" width="12.140625" style="142" customWidth="1"/>
    <col min="5126" max="5126" width="10.28515625" style="142" customWidth="1"/>
    <col min="5127" max="5127" width="13.85546875" style="142" customWidth="1"/>
    <col min="5128" max="5128" width="10.28515625" style="142" customWidth="1"/>
    <col min="5129" max="5129" width="11.28515625" style="142" customWidth="1"/>
    <col min="5130" max="5130" width="11" style="142" customWidth="1"/>
    <col min="5131" max="5131" width="12" style="142" customWidth="1"/>
    <col min="5132" max="5132" width="10.7109375" style="142" customWidth="1"/>
    <col min="5133" max="5133" width="7.5703125" style="142" customWidth="1"/>
    <col min="5134" max="5376" width="9.140625" style="142"/>
    <col min="5377" max="5377" width="4.7109375" style="142" customWidth="1"/>
    <col min="5378" max="5378" width="5.28515625" style="142" bestFit="1" customWidth="1"/>
    <col min="5379" max="5379" width="47.42578125" style="142" customWidth="1"/>
    <col min="5380" max="5380" width="28.140625" style="142" customWidth="1"/>
    <col min="5381" max="5381" width="12.140625" style="142" customWidth="1"/>
    <col min="5382" max="5382" width="10.28515625" style="142" customWidth="1"/>
    <col min="5383" max="5383" width="13.85546875" style="142" customWidth="1"/>
    <col min="5384" max="5384" width="10.28515625" style="142" customWidth="1"/>
    <col min="5385" max="5385" width="11.28515625" style="142" customWidth="1"/>
    <col min="5386" max="5386" width="11" style="142" customWidth="1"/>
    <col min="5387" max="5387" width="12" style="142" customWidth="1"/>
    <col min="5388" max="5388" width="10.7109375" style="142" customWidth="1"/>
    <col min="5389" max="5389" width="7.5703125" style="142" customWidth="1"/>
    <col min="5390" max="5632" width="9.140625" style="142"/>
    <col min="5633" max="5633" width="4.7109375" style="142" customWidth="1"/>
    <col min="5634" max="5634" width="5.28515625" style="142" bestFit="1" customWidth="1"/>
    <col min="5635" max="5635" width="47.42578125" style="142" customWidth="1"/>
    <col min="5636" max="5636" width="28.140625" style="142" customWidth="1"/>
    <col min="5637" max="5637" width="12.140625" style="142" customWidth="1"/>
    <col min="5638" max="5638" width="10.28515625" style="142" customWidth="1"/>
    <col min="5639" max="5639" width="13.85546875" style="142" customWidth="1"/>
    <col min="5640" max="5640" width="10.28515625" style="142" customWidth="1"/>
    <col min="5641" max="5641" width="11.28515625" style="142" customWidth="1"/>
    <col min="5642" max="5642" width="11" style="142" customWidth="1"/>
    <col min="5643" max="5643" width="12" style="142" customWidth="1"/>
    <col min="5644" max="5644" width="10.7109375" style="142" customWidth="1"/>
    <col min="5645" max="5645" width="7.5703125" style="142" customWidth="1"/>
    <col min="5646" max="5888" width="9.140625" style="142"/>
    <col min="5889" max="5889" width="4.7109375" style="142" customWidth="1"/>
    <col min="5890" max="5890" width="5.28515625" style="142" bestFit="1" customWidth="1"/>
    <col min="5891" max="5891" width="47.42578125" style="142" customWidth="1"/>
    <col min="5892" max="5892" width="28.140625" style="142" customWidth="1"/>
    <col min="5893" max="5893" width="12.140625" style="142" customWidth="1"/>
    <col min="5894" max="5894" width="10.28515625" style="142" customWidth="1"/>
    <col min="5895" max="5895" width="13.85546875" style="142" customWidth="1"/>
    <col min="5896" max="5896" width="10.28515625" style="142" customWidth="1"/>
    <col min="5897" max="5897" width="11.28515625" style="142" customWidth="1"/>
    <col min="5898" max="5898" width="11" style="142" customWidth="1"/>
    <col min="5899" max="5899" width="12" style="142" customWidth="1"/>
    <col min="5900" max="5900" width="10.7109375" style="142" customWidth="1"/>
    <col min="5901" max="5901" width="7.5703125" style="142" customWidth="1"/>
    <col min="5902" max="6144" width="9.140625" style="142"/>
    <col min="6145" max="6145" width="4.7109375" style="142" customWidth="1"/>
    <col min="6146" max="6146" width="5.28515625" style="142" bestFit="1" customWidth="1"/>
    <col min="6147" max="6147" width="47.42578125" style="142" customWidth="1"/>
    <col min="6148" max="6148" width="28.140625" style="142" customWidth="1"/>
    <col min="6149" max="6149" width="12.140625" style="142" customWidth="1"/>
    <col min="6150" max="6150" width="10.28515625" style="142" customWidth="1"/>
    <col min="6151" max="6151" width="13.85546875" style="142" customWidth="1"/>
    <col min="6152" max="6152" width="10.28515625" style="142" customWidth="1"/>
    <col min="6153" max="6153" width="11.28515625" style="142" customWidth="1"/>
    <col min="6154" max="6154" width="11" style="142" customWidth="1"/>
    <col min="6155" max="6155" width="12" style="142" customWidth="1"/>
    <col min="6156" max="6156" width="10.7109375" style="142" customWidth="1"/>
    <col min="6157" max="6157" width="7.5703125" style="142" customWidth="1"/>
    <col min="6158" max="6400" width="9.140625" style="142"/>
    <col min="6401" max="6401" width="4.7109375" style="142" customWidth="1"/>
    <col min="6402" max="6402" width="5.28515625" style="142" bestFit="1" customWidth="1"/>
    <col min="6403" max="6403" width="47.42578125" style="142" customWidth="1"/>
    <col min="6404" max="6404" width="28.140625" style="142" customWidth="1"/>
    <col min="6405" max="6405" width="12.140625" style="142" customWidth="1"/>
    <col min="6406" max="6406" width="10.28515625" style="142" customWidth="1"/>
    <col min="6407" max="6407" width="13.85546875" style="142" customWidth="1"/>
    <col min="6408" max="6408" width="10.28515625" style="142" customWidth="1"/>
    <col min="6409" max="6409" width="11.28515625" style="142" customWidth="1"/>
    <col min="6410" max="6410" width="11" style="142" customWidth="1"/>
    <col min="6411" max="6411" width="12" style="142" customWidth="1"/>
    <col min="6412" max="6412" width="10.7109375" style="142" customWidth="1"/>
    <col min="6413" max="6413" width="7.5703125" style="142" customWidth="1"/>
    <col min="6414" max="6656" width="9.140625" style="142"/>
    <col min="6657" max="6657" width="4.7109375" style="142" customWidth="1"/>
    <col min="6658" max="6658" width="5.28515625" style="142" bestFit="1" customWidth="1"/>
    <col min="6659" max="6659" width="47.42578125" style="142" customWidth="1"/>
    <col min="6660" max="6660" width="28.140625" style="142" customWidth="1"/>
    <col min="6661" max="6661" width="12.140625" style="142" customWidth="1"/>
    <col min="6662" max="6662" width="10.28515625" style="142" customWidth="1"/>
    <col min="6663" max="6663" width="13.85546875" style="142" customWidth="1"/>
    <col min="6664" max="6664" width="10.28515625" style="142" customWidth="1"/>
    <col min="6665" max="6665" width="11.28515625" style="142" customWidth="1"/>
    <col min="6666" max="6666" width="11" style="142" customWidth="1"/>
    <col min="6667" max="6667" width="12" style="142" customWidth="1"/>
    <col min="6668" max="6668" width="10.7109375" style="142" customWidth="1"/>
    <col min="6669" max="6669" width="7.5703125" style="142" customWidth="1"/>
    <col min="6670" max="6912" width="9.140625" style="142"/>
    <col min="6913" max="6913" width="4.7109375" style="142" customWidth="1"/>
    <col min="6914" max="6914" width="5.28515625" style="142" bestFit="1" customWidth="1"/>
    <col min="6915" max="6915" width="47.42578125" style="142" customWidth="1"/>
    <col min="6916" max="6916" width="28.140625" style="142" customWidth="1"/>
    <col min="6917" max="6917" width="12.140625" style="142" customWidth="1"/>
    <col min="6918" max="6918" width="10.28515625" style="142" customWidth="1"/>
    <col min="6919" max="6919" width="13.85546875" style="142" customWidth="1"/>
    <col min="6920" max="6920" width="10.28515625" style="142" customWidth="1"/>
    <col min="6921" max="6921" width="11.28515625" style="142" customWidth="1"/>
    <col min="6922" max="6922" width="11" style="142" customWidth="1"/>
    <col min="6923" max="6923" width="12" style="142" customWidth="1"/>
    <col min="6924" max="6924" width="10.7109375" style="142" customWidth="1"/>
    <col min="6925" max="6925" width="7.5703125" style="142" customWidth="1"/>
    <col min="6926" max="7168" width="9.140625" style="142"/>
    <col min="7169" max="7169" width="4.7109375" style="142" customWidth="1"/>
    <col min="7170" max="7170" width="5.28515625" style="142" bestFit="1" customWidth="1"/>
    <col min="7171" max="7171" width="47.42578125" style="142" customWidth="1"/>
    <col min="7172" max="7172" width="28.140625" style="142" customWidth="1"/>
    <col min="7173" max="7173" width="12.140625" style="142" customWidth="1"/>
    <col min="7174" max="7174" width="10.28515625" style="142" customWidth="1"/>
    <col min="7175" max="7175" width="13.85546875" style="142" customWidth="1"/>
    <col min="7176" max="7176" width="10.28515625" style="142" customWidth="1"/>
    <col min="7177" max="7177" width="11.28515625" style="142" customWidth="1"/>
    <col min="7178" max="7178" width="11" style="142" customWidth="1"/>
    <col min="7179" max="7179" width="12" style="142" customWidth="1"/>
    <col min="7180" max="7180" width="10.7109375" style="142" customWidth="1"/>
    <col min="7181" max="7181" width="7.5703125" style="142" customWidth="1"/>
    <col min="7182" max="7424" width="9.140625" style="142"/>
    <col min="7425" max="7425" width="4.7109375" style="142" customWidth="1"/>
    <col min="7426" max="7426" width="5.28515625" style="142" bestFit="1" customWidth="1"/>
    <col min="7427" max="7427" width="47.42578125" style="142" customWidth="1"/>
    <col min="7428" max="7428" width="28.140625" style="142" customWidth="1"/>
    <col min="7429" max="7429" width="12.140625" style="142" customWidth="1"/>
    <col min="7430" max="7430" width="10.28515625" style="142" customWidth="1"/>
    <col min="7431" max="7431" width="13.85546875" style="142" customWidth="1"/>
    <col min="7432" max="7432" width="10.28515625" style="142" customWidth="1"/>
    <col min="7433" max="7433" width="11.28515625" style="142" customWidth="1"/>
    <col min="7434" max="7434" width="11" style="142" customWidth="1"/>
    <col min="7435" max="7435" width="12" style="142" customWidth="1"/>
    <col min="7436" max="7436" width="10.7109375" style="142" customWidth="1"/>
    <col min="7437" max="7437" width="7.5703125" style="142" customWidth="1"/>
    <col min="7438" max="7680" width="9.140625" style="142"/>
    <col min="7681" max="7681" width="4.7109375" style="142" customWidth="1"/>
    <col min="7682" max="7682" width="5.28515625" style="142" bestFit="1" customWidth="1"/>
    <col min="7683" max="7683" width="47.42578125" style="142" customWidth="1"/>
    <col min="7684" max="7684" width="28.140625" style="142" customWidth="1"/>
    <col min="7685" max="7685" width="12.140625" style="142" customWidth="1"/>
    <col min="7686" max="7686" width="10.28515625" style="142" customWidth="1"/>
    <col min="7687" max="7687" width="13.85546875" style="142" customWidth="1"/>
    <col min="7688" max="7688" width="10.28515625" style="142" customWidth="1"/>
    <col min="7689" max="7689" width="11.28515625" style="142" customWidth="1"/>
    <col min="7690" max="7690" width="11" style="142" customWidth="1"/>
    <col min="7691" max="7691" width="12" style="142" customWidth="1"/>
    <col min="7692" max="7692" width="10.7109375" style="142" customWidth="1"/>
    <col min="7693" max="7693" width="7.5703125" style="142" customWidth="1"/>
    <col min="7694" max="7936" width="9.140625" style="142"/>
    <col min="7937" max="7937" width="4.7109375" style="142" customWidth="1"/>
    <col min="7938" max="7938" width="5.28515625" style="142" bestFit="1" customWidth="1"/>
    <col min="7939" max="7939" width="47.42578125" style="142" customWidth="1"/>
    <col min="7940" max="7940" width="28.140625" style="142" customWidth="1"/>
    <col min="7941" max="7941" width="12.140625" style="142" customWidth="1"/>
    <col min="7942" max="7942" width="10.28515625" style="142" customWidth="1"/>
    <col min="7943" max="7943" width="13.85546875" style="142" customWidth="1"/>
    <col min="7944" max="7944" width="10.28515625" style="142" customWidth="1"/>
    <col min="7945" max="7945" width="11.28515625" style="142" customWidth="1"/>
    <col min="7946" max="7946" width="11" style="142" customWidth="1"/>
    <col min="7947" max="7947" width="12" style="142" customWidth="1"/>
    <col min="7948" max="7948" width="10.7109375" style="142" customWidth="1"/>
    <col min="7949" max="7949" width="7.5703125" style="142" customWidth="1"/>
    <col min="7950" max="8192" width="9.140625" style="142"/>
    <col min="8193" max="8193" width="4.7109375" style="142" customWidth="1"/>
    <col min="8194" max="8194" width="5.28515625" style="142" bestFit="1" customWidth="1"/>
    <col min="8195" max="8195" width="47.42578125" style="142" customWidth="1"/>
    <col min="8196" max="8196" width="28.140625" style="142" customWidth="1"/>
    <col min="8197" max="8197" width="12.140625" style="142" customWidth="1"/>
    <col min="8198" max="8198" width="10.28515625" style="142" customWidth="1"/>
    <col min="8199" max="8199" width="13.85546875" style="142" customWidth="1"/>
    <col min="8200" max="8200" width="10.28515625" style="142" customWidth="1"/>
    <col min="8201" max="8201" width="11.28515625" style="142" customWidth="1"/>
    <col min="8202" max="8202" width="11" style="142" customWidth="1"/>
    <col min="8203" max="8203" width="12" style="142" customWidth="1"/>
    <col min="8204" max="8204" width="10.7109375" style="142" customWidth="1"/>
    <col min="8205" max="8205" width="7.5703125" style="142" customWidth="1"/>
    <col min="8206" max="8448" width="9.140625" style="142"/>
    <col min="8449" max="8449" width="4.7109375" style="142" customWidth="1"/>
    <col min="8450" max="8450" width="5.28515625" style="142" bestFit="1" customWidth="1"/>
    <col min="8451" max="8451" width="47.42578125" style="142" customWidth="1"/>
    <col min="8452" max="8452" width="28.140625" style="142" customWidth="1"/>
    <col min="8453" max="8453" width="12.140625" style="142" customWidth="1"/>
    <col min="8454" max="8454" width="10.28515625" style="142" customWidth="1"/>
    <col min="8455" max="8455" width="13.85546875" style="142" customWidth="1"/>
    <col min="8456" max="8456" width="10.28515625" style="142" customWidth="1"/>
    <col min="8457" max="8457" width="11.28515625" style="142" customWidth="1"/>
    <col min="8458" max="8458" width="11" style="142" customWidth="1"/>
    <col min="8459" max="8459" width="12" style="142" customWidth="1"/>
    <col min="8460" max="8460" width="10.7109375" style="142" customWidth="1"/>
    <col min="8461" max="8461" width="7.5703125" style="142" customWidth="1"/>
    <col min="8462" max="8704" width="9.140625" style="142"/>
    <col min="8705" max="8705" width="4.7109375" style="142" customWidth="1"/>
    <col min="8706" max="8706" width="5.28515625" style="142" bestFit="1" customWidth="1"/>
    <col min="8707" max="8707" width="47.42578125" style="142" customWidth="1"/>
    <col min="8708" max="8708" width="28.140625" style="142" customWidth="1"/>
    <col min="8709" max="8709" width="12.140625" style="142" customWidth="1"/>
    <col min="8710" max="8710" width="10.28515625" style="142" customWidth="1"/>
    <col min="8711" max="8711" width="13.85546875" style="142" customWidth="1"/>
    <col min="8712" max="8712" width="10.28515625" style="142" customWidth="1"/>
    <col min="8713" max="8713" width="11.28515625" style="142" customWidth="1"/>
    <col min="8714" max="8714" width="11" style="142" customWidth="1"/>
    <col min="8715" max="8715" width="12" style="142" customWidth="1"/>
    <col min="8716" max="8716" width="10.7109375" style="142" customWidth="1"/>
    <col min="8717" max="8717" width="7.5703125" style="142" customWidth="1"/>
    <col min="8718" max="8960" width="9.140625" style="142"/>
    <col min="8961" max="8961" width="4.7109375" style="142" customWidth="1"/>
    <col min="8962" max="8962" width="5.28515625" style="142" bestFit="1" customWidth="1"/>
    <col min="8963" max="8963" width="47.42578125" style="142" customWidth="1"/>
    <col min="8964" max="8964" width="28.140625" style="142" customWidth="1"/>
    <col min="8965" max="8965" width="12.140625" style="142" customWidth="1"/>
    <col min="8966" max="8966" width="10.28515625" style="142" customWidth="1"/>
    <col min="8967" max="8967" width="13.85546875" style="142" customWidth="1"/>
    <col min="8968" max="8968" width="10.28515625" style="142" customWidth="1"/>
    <col min="8969" max="8969" width="11.28515625" style="142" customWidth="1"/>
    <col min="8970" max="8970" width="11" style="142" customWidth="1"/>
    <col min="8971" max="8971" width="12" style="142" customWidth="1"/>
    <col min="8972" max="8972" width="10.7109375" style="142" customWidth="1"/>
    <col min="8973" max="8973" width="7.5703125" style="142" customWidth="1"/>
    <col min="8974" max="9216" width="9.140625" style="142"/>
    <col min="9217" max="9217" width="4.7109375" style="142" customWidth="1"/>
    <col min="9218" max="9218" width="5.28515625" style="142" bestFit="1" customWidth="1"/>
    <col min="9219" max="9219" width="47.42578125" style="142" customWidth="1"/>
    <col min="9220" max="9220" width="28.140625" style="142" customWidth="1"/>
    <col min="9221" max="9221" width="12.140625" style="142" customWidth="1"/>
    <col min="9222" max="9222" width="10.28515625" style="142" customWidth="1"/>
    <col min="9223" max="9223" width="13.85546875" style="142" customWidth="1"/>
    <col min="9224" max="9224" width="10.28515625" style="142" customWidth="1"/>
    <col min="9225" max="9225" width="11.28515625" style="142" customWidth="1"/>
    <col min="9226" max="9226" width="11" style="142" customWidth="1"/>
    <col min="9227" max="9227" width="12" style="142" customWidth="1"/>
    <col min="9228" max="9228" width="10.7109375" style="142" customWidth="1"/>
    <col min="9229" max="9229" width="7.5703125" style="142" customWidth="1"/>
    <col min="9230" max="9472" width="9.140625" style="142"/>
    <col min="9473" max="9473" width="4.7109375" style="142" customWidth="1"/>
    <col min="9474" max="9474" width="5.28515625" style="142" bestFit="1" customWidth="1"/>
    <col min="9475" max="9475" width="47.42578125" style="142" customWidth="1"/>
    <col min="9476" max="9476" width="28.140625" style="142" customWidth="1"/>
    <col min="9477" max="9477" width="12.140625" style="142" customWidth="1"/>
    <col min="9478" max="9478" width="10.28515625" style="142" customWidth="1"/>
    <col min="9479" max="9479" width="13.85546875" style="142" customWidth="1"/>
    <col min="9480" max="9480" width="10.28515625" style="142" customWidth="1"/>
    <col min="9481" max="9481" width="11.28515625" style="142" customWidth="1"/>
    <col min="9482" max="9482" width="11" style="142" customWidth="1"/>
    <col min="9483" max="9483" width="12" style="142" customWidth="1"/>
    <col min="9484" max="9484" width="10.7109375" style="142" customWidth="1"/>
    <col min="9485" max="9485" width="7.5703125" style="142" customWidth="1"/>
    <col min="9486" max="9728" width="9.140625" style="142"/>
    <col min="9729" max="9729" width="4.7109375" style="142" customWidth="1"/>
    <col min="9730" max="9730" width="5.28515625" style="142" bestFit="1" customWidth="1"/>
    <col min="9731" max="9731" width="47.42578125" style="142" customWidth="1"/>
    <col min="9732" max="9732" width="28.140625" style="142" customWidth="1"/>
    <col min="9733" max="9733" width="12.140625" style="142" customWidth="1"/>
    <col min="9734" max="9734" width="10.28515625" style="142" customWidth="1"/>
    <col min="9735" max="9735" width="13.85546875" style="142" customWidth="1"/>
    <col min="9736" max="9736" width="10.28515625" style="142" customWidth="1"/>
    <col min="9737" max="9737" width="11.28515625" style="142" customWidth="1"/>
    <col min="9738" max="9738" width="11" style="142" customWidth="1"/>
    <col min="9739" max="9739" width="12" style="142" customWidth="1"/>
    <col min="9740" max="9740" width="10.7109375" style="142" customWidth="1"/>
    <col min="9741" max="9741" width="7.5703125" style="142" customWidth="1"/>
    <col min="9742" max="9984" width="9.140625" style="142"/>
    <col min="9985" max="9985" width="4.7109375" style="142" customWidth="1"/>
    <col min="9986" max="9986" width="5.28515625" style="142" bestFit="1" customWidth="1"/>
    <col min="9987" max="9987" width="47.42578125" style="142" customWidth="1"/>
    <col min="9988" max="9988" width="28.140625" style="142" customWidth="1"/>
    <col min="9989" max="9989" width="12.140625" style="142" customWidth="1"/>
    <col min="9990" max="9990" width="10.28515625" style="142" customWidth="1"/>
    <col min="9991" max="9991" width="13.85546875" style="142" customWidth="1"/>
    <col min="9992" max="9992" width="10.28515625" style="142" customWidth="1"/>
    <col min="9993" max="9993" width="11.28515625" style="142" customWidth="1"/>
    <col min="9994" max="9994" width="11" style="142" customWidth="1"/>
    <col min="9995" max="9995" width="12" style="142" customWidth="1"/>
    <col min="9996" max="9996" width="10.7109375" style="142" customWidth="1"/>
    <col min="9997" max="9997" width="7.5703125" style="142" customWidth="1"/>
    <col min="9998" max="10240" width="9.140625" style="142"/>
    <col min="10241" max="10241" width="4.7109375" style="142" customWidth="1"/>
    <col min="10242" max="10242" width="5.28515625" style="142" bestFit="1" customWidth="1"/>
    <col min="10243" max="10243" width="47.42578125" style="142" customWidth="1"/>
    <col min="10244" max="10244" width="28.140625" style="142" customWidth="1"/>
    <col min="10245" max="10245" width="12.140625" style="142" customWidth="1"/>
    <col min="10246" max="10246" width="10.28515625" style="142" customWidth="1"/>
    <col min="10247" max="10247" width="13.85546875" style="142" customWidth="1"/>
    <col min="10248" max="10248" width="10.28515625" style="142" customWidth="1"/>
    <col min="10249" max="10249" width="11.28515625" style="142" customWidth="1"/>
    <col min="10250" max="10250" width="11" style="142" customWidth="1"/>
    <col min="10251" max="10251" width="12" style="142" customWidth="1"/>
    <col min="10252" max="10252" width="10.7109375" style="142" customWidth="1"/>
    <col min="10253" max="10253" width="7.5703125" style="142" customWidth="1"/>
    <col min="10254" max="10496" width="9.140625" style="142"/>
    <col min="10497" max="10497" width="4.7109375" style="142" customWidth="1"/>
    <col min="10498" max="10498" width="5.28515625" style="142" bestFit="1" customWidth="1"/>
    <col min="10499" max="10499" width="47.42578125" style="142" customWidth="1"/>
    <col min="10500" max="10500" width="28.140625" style="142" customWidth="1"/>
    <col min="10501" max="10501" width="12.140625" style="142" customWidth="1"/>
    <col min="10502" max="10502" width="10.28515625" style="142" customWidth="1"/>
    <col min="10503" max="10503" width="13.85546875" style="142" customWidth="1"/>
    <col min="10504" max="10504" width="10.28515625" style="142" customWidth="1"/>
    <col min="10505" max="10505" width="11.28515625" style="142" customWidth="1"/>
    <col min="10506" max="10506" width="11" style="142" customWidth="1"/>
    <col min="10507" max="10507" width="12" style="142" customWidth="1"/>
    <col min="10508" max="10508" width="10.7109375" style="142" customWidth="1"/>
    <col min="10509" max="10509" width="7.5703125" style="142" customWidth="1"/>
    <col min="10510" max="10752" width="9.140625" style="142"/>
    <col min="10753" max="10753" width="4.7109375" style="142" customWidth="1"/>
    <col min="10754" max="10754" width="5.28515625" style="142" bestFit="1" customWidth="1"/>
    <col min="10755" max="10755" width="47.42578125" style="142" customWidth="1"/>
    <col min="10756" max="10756" width="28.140625" style="142" customWidth="1"/>
    <col min="10757" max="10757" width="12.140625" style="142" customWidth="1"/>
    <col min="10758" max="10758" width="10.28515625" style="142" customWidth="1"/>
    <col min="10759" max="10759" width="13.85546875" style="142" customWidth="1"/>
    <col min="10760" max="10760" width="10.28515625" style="142" customWidth="1"/>
    <col min="10761" max="10761" width="11.28515625" style="142" customWidth="1"/>
    <col min="10762" max="10762" width="11" style="142" customWidth="1"/>
    <col min="10763" max="10763" width="12" style="142" customWidth="1"/>
    <col min="10764" max="10764" width="10.7109375" style="142" customWidth="1"/>
    <col min="10765" max="10765" width="7.5703125" style="142" customWidth="1"/>
    <col min="10766" max="11008" width="9.140625" style="142"/>
    <col min="11009" max="11009" width="4.7109375" style="142" customWidth="1"/>
    <col min="11010" max="11010" width="5.28515625" style="142" bestFit="1" customWidth="1"/>
    <col min="11011" max="11011" width="47.42578125" style="142" customWidth="1"/>
    <col min="11012" max="11012" width="28.140625" style="142" customWidth="1"/>
    <col min="11013" max="11013" width="12.140625" style="142" customWidth="1"/>
    <col min="11014" max="11014" width="10.28515625" style="142" customWidth="1"/>
    <col min="11015" max="11015" width="13.85546875" style="142" customWidth="1"/>
    <col min="11016" max="11016" width="10.28515625" style="142" customWidth="1"/>
    <col min="11017" max="11017" width="11.28515625" style="142" customWidth="1"/>
    <col min="11018" max="11018" width="11" style="142" customWidth="1"/>
    <col min="11019" max="11019" width="12" style="142" customWidth="1"/>
    <col min="11020" max="11020" width="10.7109375" style="142" customWidth="1"/>
    <col min="11021" max="11021" width="7.5703125" style="142" customWidth="1"/>
    <col min="11022" max="11264" width="9.140625" style="142"/>
    <col min="11265" max="11265" width="4.7109375" style="142" customWidth="1"/>
    <col min="11266" max="11266" width="5.28515625" style="142" bestFit="1" customWidth="1"/>
    <col min="11267" max="11267" width="47.42578125" style="142" customWidth="1"/>
    <col min="11268" max="11268" width="28.140625" style="142" customWidth="1"/>
    <col min="11269" max="11269" width="12.140625" style="142" customWidth="1"/>
    <col min="11270" max="11270" width="10.28515625" style="142" customWidth="1"/>
    <col min="11271" max="11271" width="13.85546875" style="142" customWidth="1"/>
    <col min="11272" max="11272" width="10.28515625" style="142" customWidth="1"/>
    <col min="11273" max="11273" width="11.28515625" style="142" customWidth="1"/>
    <col min="11274" max="11274" width="11" style="142" customWidth="1"/>
    <col min="11275" max="11275" width="12" style="142" customWidth="1"/>
    <col min="11276" max="11276" width="10.7109375" style="142" customWidth="1"/>
    <col min="11277" max="11277" width="7.5703125" style="142" customWidth="1"/>
    <col min="11278" max="11520" width="9.140625" style="142"/>
    <col min="11521" max="11521" width="4.7109375" style="142" customWidth="1"/>
    <col min="11522" max="11522" width="5.28515625" style="142" bestFit="1" customWidth="1"/>
    <col min="11523" max="11523" width="47.42578125" style="142" customWidth="1"/>
    <col min="11524" max="11524" width="28.140625" style="142" customWidth="1"/>
    <col min="11525" max="11525" width="12.140625" style="142" customWidth="1"/>
    <col min="11526" max="11526" width="10.28515625" style="142" customWidth="1"/>
    <col min="11527" max="11527" width="13.85546875" style="142" customWidth="1"/>
    <col min="11528" max="11528" width="10.28515625" style="142" customWidth="1"/>
    <col min="11529" max="11529" width="11.28515625" style="142" customWidth="1"/>
    <col min="11530" max="11530" width="11" style="142" customWidth="1"/>
    <col min="11531" max="11531" width="12" style="142" customWidth="1"/>
    <col min="11532" max="11532" width="10.7109375" style="142" customWidth="1"/>
    <col min="11533" max="11533" width="7.5703125" style="142" customWidth="1"/>
    <col min="11534" max="11776" width="9.140625" style="142"/>
    <col min="11777" max="11777" width="4.7109375" style="142" customWidth="1"/>
    <col min="11778" max="11778" width="5.28515625" style="142" bestFit="1" customWidth="1"/>
    <col min="11779" max="11779" width="47.42578125" style="142" customWidth="1"/>
    <col min="11780" max="11780" width="28.140625" style="142" customWidth="1"/>
    <col min="11781" max="11781" width="12.140625" style="142" customWidth="1"/>
    <col min="11782" max="11782" width="10.28515625" style="142" customWidth="1"/>
    <col min="11783" max="11783" width="13.85546875" style="142" customWidth="1"/>
    <col min="11784" max="11784" width="10.28515625" style="142" customWidth="1"/>
    <col min="11785" max="11785" width="11.28515625" style="142" customWidth="1"/>
    <col min="11786" max="11786" width="11" style="142" customWidth="1"/>
    <col min="11787" max="11787" width="12" style="142" customWidth="1"/>
    <col min="11788" max="11788" width="10.7109375" style="142" customWidth="1"/>
    <col min="11789" max="11789" width="7.5703125" style="142" customWidth="1"/>
    <col min="11790" max="12032" width="9.140625" style="142"/>
    <col min="12033" max="12033" width="4.7109375" style="142" customWidth="1"/>
    <col min="12034" max="12034" width="5.28515625" style="142" bestFit="1" customWidth="1"/>
    <col min="12035" max="12035" width="47.42578125" style="142" customWidth="1"/>
    <col min="12036" max="12036" width="28.140625" style="142" customWidth="1"/>
    <col min="12037" max="12037" width="12.140625" style="142" customWidth="1"/>
    <col min="12038" max="12038" width="10.28515625" style="142" customWidth="1"/>
    <col min="12039" max="12039" width="13.85546875" style="142" customWidth="1"/>
    <col min="12040" max="12040" width="10.28515625" style="142" customWidth="1"/>
    <col min="12041" max="12041" width="11.28515625" style="142" customWidth="1"/>
    <col min="12042" max="12042" width="11" style="142" customWidth="1"/>
    <col min="12043" max="12043" width="12" style="142" customWidth="1"/>
    <col min="12044" max="12044" width="10.7109375" style="142" customWidth="1"/>
    <col min="12045" max="12045" width="7.5703125" style="142" customWidth="1"/>
    <col min="12046" max="12288" width="9.140625" style="142"/>
    <col min="12289" max="12289" width="4.7109375" style="142" customWidth="1"/>
    <col min="12290" max="12290" width="5.28515625" style="142" bestFit="1" customWidth="1"/>
    <col min="12291" max="12291" width="47.42578125" style="142" customWidth="1"/>
    <col min="12292" max="12292" width="28.140625" style="142" customWidth="1"/>
    <col min="12293" max="12293" width="12.140625" style="142" customWidth="1"/>
    <col min="12294" max="12294" width="10.28515625" style="142" customWidth="1"/>
    <col min="12295" max="12295" width="13.85546875" style="142" customWidth="1"/>
    <col min="12296" max="12296" width="10.28515625" style="142" customWidth="1"/>
    <col min="12297" max="12297" width="11.28515625" style="142" customWidth="1"/>
    <col min="12298" max="12298" width="11" style="142" customWidth="1"/>
    <col min="12299" max="12299" width="12" style="142" customWidth="1"/>
    <col min="12300" max="12300" width="10.7109375" style="142" customWidth="1"/>
    <col min="12301" max="12301" width="7.5703125" style="142" customWidth="1"/>
    <col min="12302" max="12544" width="9.140625" style="142"/>
    <col min="12545" max="12545" width="4.7109375" style="142" customWidth="1"/>
    <col min="12546" max="12546" width="5.28515625" style="142" bestFit="1" customWidth="1"/>
    <col min="12547" max="12547" width="47.42578125" style="142" customWidth="1"/>
    <col min="12548" max="12548" width="28.140625" style="142" customWidth="1"/>
    <col min="12549" max="12549" width="12.140625" style="142" customWidth="1"/>
    <col min="12550" max="12550" width="10.28515625" style="142" customWidth="1"/>
    <col min="12551" max="12551" width="13.85546875" style="142" customWidth="1"/>
    <col min="12552" max="12552" width="10.28515625" style="142" customWidth="1"/>
    <col min="12553" max="12553" width="11.28515625" style="142" customWidth="1"/>
    <col min="12554" max="12554" width="11" style="142" customWidth="1"/>
    <col min="12555" max="12555" width="12" style="142" customWidth="1"/>
    <col min="12556" max="12556" width="10.7109375" style="142" customWidth="1"/>
    <col min="12557" max="12557" width="7.5703125" style="142" customWidth="1"/>
    <col min="12558" max="12800" width="9.140625" style="142"/>
    <col min="12801" max="12801" width="4.7109375" style="142" customWidth="1"/>
    <col min="12802" max="12802" width="5.28515625" style="142" bestFit="1" customWidth="1"/>
    <col min="12803" max="12803" width="47.42578125" style="142" customWidth="1"/>
    <col min="12804" max="12804" width="28.140625" style="142" customWidth="1"/>
    <col min="12805" max="12805" width="12.140625" style="142" customWidth="1"/>
    <col min="12806" max="12806" width="10.28515625" style="142" customWidth="1"/>
    <col min="12807" max="12807" width="13.85546875" style="142" customWidth="1"/>
    <col min="12808" max="12808" width="10.28515625" style="142" customWidth="1"/>
    <col min="12809" max="12809" width="11.28515625" style="142" customWidth="1"/>
    <col min="12810" max="12810" width="11" style="142" customWidth="1"/>
    <col min="12811" max="12811" width="12" style="142" customWidth="1"/>
    <col min="12812" max="12812" width="10.7109375" style="142" customWidth="1"/>
    <col min="12813" max="12813" width="7.5703125" style="142" customWidth="1"/>
    <col min="12814" max="13056" width="9.140625" style="142"/>
    <col min="13057" max="13057" width="4.7109375" style="142" customWidth="1"/>
    <col min="13058" max="13058" width="5.28515625" style="142" bestFit="1" customWidth="1"/>
    <col min="13059" max="13059" width="47.42578125" style="142" customWidth="1"/>
    <col min="13060" max="13060" width="28.140625" style="142" customWidth="1"/>
    <col min="13061" max="13061" width="12.140625" style="142" customWidth="1"/>
    <col min="13062" max="13062" width="10.28515625" style="142" customWidth="1"/>
    <col min="13063" max="13063" width="13.85546875" style="142" customWidth="1"/>
    <col min="13064" max="13064" width="10.28515625" style="142" customWidth="1"/>
    <col min="13065" max="13065" width="11.28515625" style="142" customWidth="1"/>
    <col min="13066" max="13066" width="11" style="142" customWidth="1"/>
    <col min="13067" max="13067" width="12" style="142" customWidth="1"/>
    <col min="13068" max="13068" width="10.7109375" style="142" customWidth="1"/>
    <col min="13069" max="13069" width="7.5703125" style="142" customWidth="1"/>
    <col min="13070" max="13312" width="9.140625" style="142"/>
    <col min="13313" max="13313" width="4.7109375" style="142" customWidth="1"/>
    <col min="13314" max="13314" width="5.28515625" style="142" bestFit="1" customWidth="1"/>
    <col min="13315" max="13315" width="47.42578125" style="142" customWidth="1"/>
    <col min="13316" max="13316" width="28.140625" style="142" customWidth="1"/>
    <col min="13317" max="13317" width="12.140625" style="142" customWidth="1"/>
    <col min="13318" max="13318" width="10.28515625" style="142" customWidth="1"/>
    <col min="13319" max="13319" width="13.85546875" style="142" customWidth="1"/>
    <col min="13320" max="13320" width="10.28515625" style="142" customWidth="1"/>
    <col min="13321" max="13321" width="11.28515625" style="142" customWidth="1"/>
    <col min="13322" max="13322" width="11" style="142" customWidth="1"/>
    <col min="13323" max="13323" width="12" style="142" customWidth="1"/>
    <col min="13324" max="13324" width="10.7109375" style="142" customWidth="1"/>
    <col min="13325" max="13325" width="7.5703125" style="142" customWidth="1"/>
    <col min="13326" max="13568" width="9.140625" style="142"/>
    <col min="13569" max="13569" width="4.7109375" style="142" customWidth="1"/>
    <col min="13570" max="13570" width="5.28515625" style="142" bestFit="1" customWidth="1"/>
    <col min="13571" max="13571" width="47.42578125" style="142" customWidth="1"/>
    <col min="13572" max="13572" width="28.140625" style="142" customWidth="1"/>
    <col min="13573" max="13573" width="12.140625" style="142" customWidth="1"/>
    <col min="13574" max="13574" width="10.28515625" style="142" customWidth="1"/>
    <col min="13575" max="13575" width="13.85546875" style="142" customWidth="1"/>
    <col min="13576" max="13576" width="10.28515625" style="142" customWidth="1"/>
    <col min="13577" max="13577" width="11.28515625" style="142" customWidth="1"/>
    <col min="13578" max="13578" width="11" style="142" customWidth="1"/>
    <col min="13579" max="13579" width="12" style="142" customWidth="1"/>
    <col min="13580" max="13580" width="10.7109375" style="142" customWidth="1"/>
    <col min="13581" max="13581" width="7.5703125" style="142" customWidth="1"/>
    <col min="13582" max="13824" width="9.140625" style="142"/>
    <col min="13825" max="13825" width="4.7109375" style="142" customWidth="1"/>
    <col min="13826" max="13826" width="5.28515625" style="142" bestFit="1" customWidth="1"/>
    <col min="13827" max="13827" width="47.42578125" style="142" customWidth="1"/>
    <col min="13828" max="13828" width="28.140625" style="142" customWidth="1"/>
    <col min="13829" max="13829" width="12.140625" style="142" customWidth="1"/>
    <col min="13830" max="13830" width="10.28515625" style="142" customWidth="1"/>
    <col min="13831" max="13831" width="13.85546875" style="142" customWidth="1"/>
    <col min="13832" max="13832" width="10.28515625" style="142" customWidth="1"/>
    <col min="13833" max="13833" width="11.28515625" style="142" customWidth="1"/>
    <col min="13834" max="13834" width="11" style="142" customWidth="1"/>
    <col min="13835" max="13835" width="12" style="142" customWidth="1"/>
    <col min="13836" max="13836" width="10.7109375" style="142" customWidth="1"/>
    <col min="13837" max="13837" width="7.5703125" style="142" customWidth="1"/>
    <col min="13838" max="14080" width="9.140625" style="142"/>
    <col min="14081" max="14081" width="4.7109375" style="142" customWidth="1"/>
    <col min="14082" max="14082" width="5.28515625" style="142" bestFit="1" customWidth="1"/>
    <col min="14083" max="14083" width="47.42578125" style="142" customWidth="1"/>
    <col min="14084" max="14084" width="28.140625" style="142" customWidth="1"/>
    <col min="14085" max="14085" width="12.140625" style="142" customWidth="1"/>
    <col min="14086" max="14086" width="10.28515625" style="142" customWidth="1"/>
    <col min="14087" max="14087" width="13.85546875" style="142" customWidth="1"/>
    <col min="14088" max="14088" width="10.28515625" style="142" customWidth="1"/>
    <col min="14089" max="14089" width="11.28515625" style="142" customWidth="1"/>
    <col min="14090" max="14090" width="11" style="142" customWidth="1"/>
    <col min="14091" max="14091" width="12" style="142" customWidth="1"/>
    <col min="14092" max="14092" width="10.7109375" style="142" customWidth="1"/>
    <col min="14093" max="14093" width="7.5703125" style="142" customWidth="1"/>
    <col min="14094" max="14336" width="9.140625" style="142"/>
    <col min="14337" max="14337" width="4.7109375" style="142" customWidth="1"/>
    <col min="14338" max="14338" width="5.28515625" style="142" bestFit="1" customWidth="1"/>
    <col min="14339" max="14339" width="47.42578125" style="142" customWidth="1"/>
    <col min="14340" max="14340" width="28.140625" style="142" customWidth="1"/>
    <col min="14341" max="14341" width="12.140625" style="142" customWidth="1"/>
    <col min="14342" max="14342" width="10.28515625" style="142" customWidth="1"/>
    <col min="14343" max="14343" width="13.85546875" style="142" customWidth="1"/>
    <col min="14344" max="14344" width="10.28515625" style="142" customWidth="1"/>
    <col min="14345" max="14345" width="11.28515625" style="142" customWidth="1"/>
    <col min="14346" max="14346" width="11" style="142" customWidth="1"/>
    <col min="14347" max="14347" width="12" style="142" customWidth="1"/>
    <col min="14348" max="14348" width="10.7109375" style="142" customWidth="1"/>
    <col min="14349" max="14349" width="7.5703125" style="142" customWidth="1"/>
    <col min="14350" max="14592" width="9.140625" style="142"/>
    <col min="14593" max="14593" width="4.7109375" style="142" customWidth="1"/>
    <col min="14594" max="14594" width="5.28515625" style="142" bestFit="1" customWidth="1"/>
    <col min="14595" max="14595" width="47.42578125" style="142" customWidth="1"/>
    <col min="14596" max="14596" width="28.140625" style="142" customWidth="1"/>
    <col min="14597" max="14597" width="12.140625" style="142" customWidth="1"/>
    <col min="14598" max="14598" width="10.28515625" style="142" customWidth="1"/>
    <col min="14599" max="14599" width="13.85546875" style="142" customWidth="1"/>
    <col min="14600" max="14600" width="10.28515625" style="142" customWidth="1"/>
    <col min="14601" max="14601" width="11.28515625" style="142" customWidth="1"/>
    <col min="14602" max="14602" width="11" style="142" customWidth="1"/>
    <col min="14603" max="14603" width="12" style="142" customWidth="1"/>
    <col min="14604" max="14604" width="10.7109375" style="142" customWidth="1"/>
    <col min="14605" max="14605" width="7.5703125" style="142" customWidth="1"/>
    <col min="14606" max="14848" width="9.140625" style="142"/>
    <col min="14849" max="14849" width="4.7109375" style="142" customWidth="1"/>
    <col min="14850" max="14850" width="5.28515625" style="142" bestFit="1" customWidth="1"/>
    <col min="14851" max="14851" width="47.42578125" style="142" customWidth="1"/>
    <col min="14852" max="14852" width="28.140625" style="142" customWidth="1"/>
    <col min="14853" max="14853" width="12.140625" style="142" customWidth="1"/>
    <col min="14854" max="14854" width="10.28515625" style="142" customWidth="1"/>
    <col min="14855" max="14855" width="13.85546875" style="142" customWidth="1"/>
    <col min="14856" max="14856" width="10.28515625" style="142" customWidth="1"/>
    <col min="14857" max="14857" width="11.28515625" style="142" customWidth="1"/>
    <col min="14858" max="14858" width="11" style="142" customWidth="1"/>
    <col min="14859" max="14859" width="12" style="142" customWidth="1"/>
    <col min="14860" max="14860" width="10.7109375" style="142" customWidth="1"/>
    <col min="14861" max="14861" width="7.5703125" style="142" customWidth="1"/>
    <col min="14862" max="15104" width="9.140625" style="142"/>
    <col min="15105" max="15105" width="4.7109375" style="142" customWidth="1"/>
    <col min="15106" max="15106" width="5.28515625" style="142" bestFit="1" customWidth="1"/>
    <col min="15107" max="15107" width="47.42578125" style="142" customWidth="1"/>
    <col min="15108" max="15108" width="28.140625" style="142" customWidth="1"/>
    <col min="15109" max="15109" width="12.140625" style="142" customWidth="1"/>
    <col min="15110" max="15110" width="10.28515625" style="142" customWidth="1"/>
    <col min="15111" max="15111" width="13.85546875" style="142" customWidth="1"/>
    <col min="15112" max="15112" width="10.28515625" style="142" customWidth="1"/>
    <col min="15113" max="15113" width="11.28515625" style="142" customWidth="1"/>
    <col min="15114" max="15114" width="11" style="142" customWidth="1"/>
    <col min="15115" max="15115" width="12" style="142" customWidth="1"/>
    <col min="15116" max="15116" width="10.7109375" style="142" customWidth="1"/>
    <col min="15117" max="15117" width="7.5703125" style="142" customWidth="1"/>
    <col min="15118" max="15360" width="9.140625" style="142"/>
    <col min="15361" max="15361" width="4.7109375" style="142" customWidth="1"/>
    <col min="15362" max="15362" width="5.28515625" style="142" bestFit="1" customWidth="1"/>
    <col min="15363" max="15363" width="47.42578125" style="142" customWidth="1"/>
    <col min="15364" max="15364" width="28.140625" style="142" customWidth="1"/>
    <col min="15365" max="15365" width="12.140625" style="142" customWidth="1"/>
    <col min="15366" max="15366" width="10.28515625" style="142" customWidth="1"/>
    <col min="15367" max="15367" width="13.85546875" style="142" customWidth="1"/>
    <col min="15368" max="15368" width="10.28515625" style="142" customWidth="1"/>
    <col min="15369" max="15369" width="11.28515625" style="142" customWidth="1"/>
    <col min="15370" max="15370" width="11" style="142" customWidth="1"/>
    <col min="15371" max="15371" width="12" style="142" customWidth="1"/>
    <col min="15372" max="15372" width="10.7109375" style="142" customWidth="1"/>
    <col min="15373" max="15373" width="7.5703125" style="142" customWidth="1"/>
    <col min="15374" max="15616" width="9.140625" style="142"/>
    <col min="15617" max="15617" width="4.7109375" style="142" customWidth="1"/>
    <col min="15618" max="15618" width="5.28515625" style="142" bestFit="1" customWidth="1"/>
    <col min="15619" max="15619" width="47.42578125" style="142" customWidth="1"/>
    <col min="15620" max="15620" width="28.140625" style="142" customWidth="1"/>
    <col min="15621" max="15621" width="12.140625" style="142" customWidth="1"/>
    <col min="15622" max="15622" width="10.28515625" style="142" customWidth="1"/>
    <col min="15623" max="15623" width="13.85546875" style="142" customWidth="1"/>
    <col min="15624" max="15624" width="10.28515625" style="142" customWidth="1"/>
    <col min="15625" max="15625" width="11.28515625" style="142" customWidth="1"/>
    <col min="15626" max="15626" width="11" style="142" customWidth="1"/>
    <col min="15627" max="15627" width="12" style="142" customWidth="1"/>
    <col min="15628" max="15628" width="10.7109375" style="142" customWidth="1"/>
    <col min="15629" max="15629" width="7.5703125" style="142" customWidth="1"/>
    <col min="15630" max="15872" width="9.140625" style="142"/>
    <col min="15873" max="15873" width="4.7109375" style="142" customWidth="1"/>
    <col min="15874" max="15874" width="5.28515625" style="142" bestFit="1" customWidth="1"/>
    <col min="15875" max="15875" width="47.42578125" style="142" customWidth="1"/>
    <col min="15876" max="15876" width="28.140625" style="142" customWidth="1"/>
    <col min="15877" max="15877" width="12.140625" style="142" customWidth="1"/>
    <col min="15878" max="15878" width="10.28515625" style="142" customWidth="1"/>
    <col min="15879" max="15879" width="13.85546875" style="142" customWidth="1"/>
    <col min="15880" max="15880" width="10.28515625" style="142" customWidth="1"/>
    <col min="15881" max="15881" width="11.28515625" style="142" customWidth="1"/>
    <col min="15882" max="15882" width="11" style="142" customWidth="1"/>
    <col min="15883" max="15883" width="12" style="142" customWidth="1"/>
    <col min="15884" max="15884" width="10.7109375" style="142" customWidth="1"/>
    <col min="15885" max="15885" width="7.5703125" style="142" customWidth="1"/>
    <col min="15886" max="16128" width="9.140625" style="142"/>
    <col min="16129" max="16129" width="4.7109375" style="142" customWidth="1"/>
    <col min="16130" max="16130" width="5.28515625" style="142" bestFit="1" customWidth="1"/>
    <col min="16131" max="16131" width="47.42578125" style="142" customWidth="1"/>
    <col min="16132" max="16132" width="28.140625" style="142" customWidth="1"/>
    <col min="16133" max="16133" width="12.140625" style="142" customWidth="1"/>
    <col min="16134" max="16134" width="10.28515625" style="142" customWidth="1"/>
    <col min="16135" max="16135" width="13.85546875" style="142" customWidth="1"/>
    <col min="16136" max="16136" width="10.28515625" style="142" customWidth="1"/>
    <col min="16137" max="16137" width="11.28515625" style="142" customWidth="1"/>
    <col min="16138" max="16138" width="11" style="142" customWidth="1"/>
    <col min="16139" max="16139" width="12" style="142" customWidth="1"/>
    <col min="16140" max="16140" width="10.7109375" style="142" customWidth="1"/>
    <col min="16141" max="16141" width="7.5703125" style="142" customWidth="1"/>
    <col min="16142" max="16384" width="9.140625" style="142"/>
  </cols>
  <sheetData>
    <row r="1" spans="1:44" s="231" customFormat="1" ht="33" customHeight="1" x14ac:dyDescent="0.2">
      <c r="A1" s="948" t="s">
        <v>413</v>
      </c>
      <c r="B1" s="948"/>
      <c r="C1" s="948"/>
      <c r="D1" s="948"/>
      <c r="E1" s="948"/>
      <c r="F1" s="948"/>
      <c r="G1" s="948"/>
      <c r="H1" s="948"/>
      <c r="I1" s="948"/>
      <c r="J1" s="948"/>
      <c r="K1" s="948"/>
      <c r="L1" s="948"/>
      <c r="M1" s="948"/>
      <c r="N1" s="230"/>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row>
    <row r="2" spans="1:44" s="141" customFormat="1" ht="7.5" customHeight="1" x14ac:dyDescent="0.2">
      <c r="A2" s="232"/>
      <c r="B2" s="949"/>
      <c r="C2" s="949"/>
      <c r="D2" s="949"/>
      <c r="E2" s="949"/>
      <c r="F2" s="949"/>
      <c r="G2" s="949"/>
      <c r="H2" s="949"/>
      <c r="I2" s="949"/>
      <c r="J2" s="949"/>
      <c r="K2" s="949"/>
      <c r="L2" s="949"/>
      <c r="M2" s="949"/>
      <c r="N2" s="232"/>
    </row>
    <row r="3" spans="1:44" s="231" customFormat="1" ht="42" customHeight="1" x14ac:dyDescent="0.2">
      <c r="A3" s="948" t="s">
        <v>86</v>
      </c>
      <c r="B3" s="948"/>
      <c r="C3" s="948"/>
      <c r="D3" s="948"/>
      <c r="E3" s="948"/>
      <c r="F3" s="948"/>
      <c r="G3" s="948"/>
      <c r="H3" s="948"/>
      <c r="I3" s="948"/>
      <c r="J3" s="948"/>
      <c r="K3" s="948"/>
      <c r="L3" s="948"/>
      <c r="M3" s="948"/>
      <c r="N3" s="230"/>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row>
    <row r="4" spans="1:44" s="145" customFormat="1" ht="28.5" customHeight="1" x14ac:dyDescent="0.2">
      <c r="A4" s="233"/>
      <c r="B4" s="233" t="s">
        <v>87</v>
      </c>
      <c r="C4" s="234" t="s">
        <v>88</v>
      </c>
      <c r="D4" s="235" t="s">
        <v>89</v>
      </c>
      <c r="E4" s="235" t="s">
        <v>90</v>
      </c>
      <c r="F4" s="950" t="s">
        <v>190</v>
      </c>
      <c r="G4" s="950"/>
      <c r="H4" s="950" t="s">
        <v>92</v>
      </c>
      <c r="I4" s="950"/>
      <c r="J4" s="950" t="s">
        <v>93</v>
      </c>
      <c r="K4" s="950"/>
      <c r="L4" s="950" t="s">
        <v>94</v>
      </c>
      <c r="M4" s="950"/>
      <c r="N4" s="236"/>
    </row>
    <row r="5" spans="1:44" s="149" customFormat="1" ht="22.5" customHeight="1" x14ac:dyDescent="0.2">
      <c r="A5" s="237"/>
      <c r="B5" s="237"/>
      <c r="C5" s="238"/>
      <c r="D5" s="239"/>
      <c r="E5" s="239"/>
      <c r="F5" s="239" t="s">
        <v>95</v>
      </c>
      <c r="G5" s="240" t="s">
        <v>96</v>
      </c>
      <c r="H5" s="239" t="s">
        <v>95</v>
      </c>
      <c r="I5" s="239" t="s">
        <v>96</v>
      </c>
      <c r="J5" s="239" t="s">
        <v>95</v>
      </c>
      <c r="K5" s="240" t="s">
        <v>96</v>
      </c>
      <c r="L5" s="239" t="s">
        <v>95</v>
      </c>
      <c r="M5" s="240" t="s">
        <v>96</v>
      </c>
      <c r="N5" s="241"/>
    </row>
    <row r="6" spans="1:44" s="140" customFormat="1" ht="18" customHeight="1" x14ac:dyDescent="0.2">
      <c r="A6" s="242">
        <v>1</v>
      </c>
      <c r="B6" s="243"/>
      <c r="C6" s="244" t="s">
        <v>414</v>
      </c>
      <c r="D6" s="245"/>
      <c r="E6" s="246"/>
      <c r="F6" s="246"/>
      <c r="G6" s="246"/>
      <c r="H6" s="246"/>
      <c r="I6" s="247"/>
      <c r="J6" s="246"/>
      <c r="K6" s="246"/>
      <c r="L6" s="246"/>
      <c r="M6" s="246"/>
      <c r="N6" s="248"/>
    </row>
    <row r="7" spans="1:44" s="140" customFormat="1" ht="39.75" customHeight="1" x14ac:dyDescent="0.2">
      <c r="A7" s="249">
        <v>1.1000000000000001</v>
      </c>
      <c r="B7" s="250" t="s">
        <v>108</v>
      </c>
      <c r="C7" s="251" t="s">
        <v>415</v>
      </c>
      <c r="D7" s="245" t="s">
        <v>416</v>
      </c>
      <c r="E7" s="252">
        <v>0.25</v>
      </c>
      <c r="F7" s="246" t="s">
        <v>417</v>
      </c>
      <c r="G7" s="246"/>
      <c r="H7" s="246" t="s">
        <v>417</v>
      </c>
      <c r="I7" s="247"/>
      <c r="J7" s="246" t="s">
        <v>417</v>
      </c>
      <c r="K7" s="246"/>
      <c r="L7" s="246" t="s">
        <v>417</v>
      </c>
      <c r="M7" s="246"/>
      <c r="N7" s="248"/>
    </row>
    <row r="8" spans="1:44" s="140" customFormat="1" ht="63.75" customHeight="1" x14ac:dyDescent="0.2">
      <c r="A8" s="249">
        <v>1.2</v>
      </c>
      <c r="B8" s="250" t="s">
        <v>108</v>
      </c>
      <c r="C8" s="251" t="s">
        <v>418</v>
      </c>
      <c r="D8" s="245" t="s">
        <v>384</v>
      </c>
      <c r="E8" s="253" t="s">
        <v>278</v>
      </c>
      <c r="F8" s="121" t="s">
        <v>419</v>
      </c>
      <c r="G8" s="253"/>
      <c r="H8" s="121" t="s">
        <v>419</v>
      </c>
      <c r="I8" s="254"/>
      <c r="J8" s="121" t="s">
        <v>419</v>
      </c>
      <c r="K8" s="253"/>
      <c r="L8" s="121" t="s">
        <v>419</v>
      </c>
      <c r="M8" s="253"/>
      <c r="N8" s="248"/>
    </row>
    <row r="9" spans="1:44" s="140" customFormat="1" ht="37.5" customHeight="1" x14ac:dyDescent="0.2">
      <c r="A9" s="249">
        <v>1.3</v>
      </c>
      <c r="B9" s="250">
        <v>5.4</v>
      </c>
      <c r="C9" s="251" t="s">
        <v>420</v>
      </c>
      <c r="D9" s="245" t="s">
        <v>421</v>
      </c>
      <c r="E9" s="253" t="s">
        <v>278</v>
      </c>
      <c r="F9" s="253" t="s">
        <v>422</v>
      </c>
      <c r="G9" s="253"/>
      <c r="H9" s="253" t="s">
        <v>422</v>
      </c>
      <c r="I9" s="254"/>
      <c r="J9" s="253" t="s">
        <v>422</v>
      </c>
      <c r="K9" s="253"/>
      <c r="L9" s="253" t="s">
        <v>422</v>
      </c>
      <c r="M9" s="253"/>
      <c r="N9" s="248"/>
    </row>
    <row r="10" spans="1:44" s="140" customFormat="1" ht="18" customHeight="1" x14ac:dyDescent="0.2">
      <c r="A10" s="249">
        <v>1.4</v>
      </c>
      <c r="B10" s="250" t="s">
        <v>108</v>
      </c>
      <c r="C10" s="251" t="s">
        <v>423</v>
      </c>
      <c r="D10" s="245" t="s">
        <v>424</v>
      </c>
      <c r="E10" s="246" t="s">
        <v>425</v>
      </c>
      <c r="F10" s="253">
        <v>1</v>
      </c>
      <c r="G10" s="253"/>
      <c r="H10" s="253">
        <v>1</v>
      </c>
      <c r="I10" s="254"/>
      <c r="J10" s="253">
        <v>1</v>
      </c>
      <c r="K10" s="253"/>
      <c r="L10" s="253">
        <v>1</v>
      </c>
      <c r="M10" s="253"/>
      <c r="N10" s="248"/>
    </row>
    <row r="11" spans="1:44" s="140" customFormat="1" ht="25.5" customHeight="1" x14ac:dyDescent="0.2">
      <c r="A11" s="249">
        <v>1.5</v>
      </c>
      <c r="B11" s="250" t="s">
        <v>108</v>
      </c>
      <c r="C11" s="251" t="s">
        <v>426</v>
      </c>
      <c r="D11" s="245" t="s">
        <v>427</v>
      </c>
      <c r="E11" s="246" t="s">
        <v>278</v>
      </c>
      <c r="F11" s="253" t="s">
        <v>419</v>
      </c>
      <c r="G11" s="253"/>
      <c r="H11" s="253" t="s">
        <v>419</v>
      </c>
      <c r="I11" s="254"/>
      <c r="J11" s="253" t="s">
        <v>419</v>
      </c>
      <c r="K11" s="253"/>
      <c r="L11" s="253" t="s">
        <v>419</v>
      </c>
      <c r="M11" s="253"/>
      <c r="N11" s="248"/>
    </row>
    <row r="12" spans="1:44" s="140" customFormat="1" ht="36" x14ac:dyDescent="0.2">
      <c r="A12" s="255">
        <v>1.6</v>
      </c>
      <c r="B12" s="256" t="s">
        <v>112</v>
      </c>
      <c r="C12" s="32" t="s">
        <v>428</v>
      </c>
      <c r="D12" s="257" t="s">
        <v>384</v>
      </c>
      <c r="E12" s="246" t="s">
        <v>278</v>
      </c>
      <c r="F12" s="246" t="s">
        <v>429</v>
      </c>
      <c r="G12" s="252"/>
      <c r="H12" s="246" t="s">
        <v>429</v>
      </c>
      <c r="I12" s="258"/>
      <c r="J12" s="246" t="s">
        <v>429</v>
      </c>
      <c r="K12" s="259"/>
      <c r="L12" s="246" t="s">
        <v>429</v>
      </c>
      <c r="M12" s="259"/>
      <c r="N12" s="248"/>
    </row>
    <row r="13" spans="1:44" ht="16.5" customHeight="1" x14ac:dyDescent="0.2">
      <c r="A13" s="260">
        <v>2</v>
      </c>
      <c r="B13" s="261"/>
      <c r="C13" s="262" t="s">
        <v>430</v>
      </c>
      <c r="D13" s="257"/>
      <c r="E13" s="246"/>
      <c r="F13" s="246"/>
      <c r="G13" s="246"/>
      <c r="H13" s="246"/>
      <c r="I13" s="247"/>
      <c r="J13" s="246"/>
      <c r="K13" s="246"/>
      <c r="L13" s="246"/>
      <c r="M13" s="246"/>
      <c r="N13" s="263"/>
    </row>
    <row r="14" spans="1:44" s="140" customFormat="1" ht="48" x14ac:dyDescent="0.2">
      <c r="A14" s="255">
        <v>2.1</v>
      </c>
      <c r="B14" s="255" t="s">
        <v>104</v>
      </c>
      <c r="C14" s="257" t="s">
        <v>431</v>
      </c>
      <c r="D14" s="264" t="s">
        <v>432</v>
      </c>
      <c r="E14" s="252" t="s">
        <v>433</v>
      </c>
      <c r="F14" s="252" t="s">
        <v>434</v>
      </c>
      <c r="G14" s="259"/>
      <c r="H14" s="252" t="s">
        <v>434</v>
      </c>
      <c r="I14" s="265"/>
      <c r="J14" s="252" t="s">
        <v>434</v>
      </c>
      <c r="K14" s="259"/>
      <c r="L14" s="252" t="s">
        <v>434</v>
      </c>
      <c r="M14" s="252"/>
      <c r="N14" s="266"/>
    </row>
    <row r="15" spans="1:44" s="140" customFormat="1" ht="48" x14ac:dyDescent="0.2">
      <c r="A15" s="255">
        <v>2.2000000000000002</v>
      </c>
      <c r="B15" s="255" t="s">
        <v>104</v>
      </c>
      <c r="C15" s="257" t="s">
        <v>435</v>
      </c>
      <c r="D15" s="257" t="s">
        <v>436</v>
      </c>
      <c r="E15" s="246" t="s">
        <v>437</v>
      </c>
      <c r="F15" s="246" t="s">
        <v>438</v>
      </c>
      <c r="G15" s="246"/>
      <c r="H15" s="246" t="s">
        <v>438</v>
      </c>
      <c r="I15" s="247"/>
      <c r="J15" s="246" t="s">
        <v>439</v>
      </c>
      <c r="K15" s="246"/>
      <c r="L15" s="246" t="s">
        <v>438</v>
      </c>
      <c r="M15" s="246"/>
      <c r="N15" s="266"/>
    </row>
    <row r="16" spans="1:44" s="140" customFormat="1" ht="36" x14ac:dyDescent="0.2">
      <c r="A16" s="255">
        <v>2.2999999999999998</v>
      </c>
      <c r="B16" s="255" t="s">
        <v>104</v>
      </c>
      <c r="C16" s="257" t="s">
        <v>440</v>
      </c>
      <c r="D16" s="264" t="s">
        <v>441</v>
      </c>
      <c r="E16" s="246">
        <v>6</v>
      </c>
      <c r="F16" s="246">
        <v>1</v>
      </c>
      <c r="G16" s="246"/>
      <c r="H16" s="246">
        <v>2</v>
      </c>
      <c r="I16" s="247"/>
      <c r="J16" s="246">
        <v>2</v>
      </c>
      <c r="K16" s="246"/>
      <c r="L16" s="246">
        <v>1</v>
      </c>
      <c r="M16" s="246"/>
      <c r="N16" s="266"/>
    </row>
    <row r="17" spans="1:14" s="140" customFormat="1" ht="36" x14ac:dyDescent="0.2">
      <c r="A17" s="255">
        <v>2.4</v>
      </c>
      <c r="B17" s="255" t="s">
        <v>104</v>
      </c>
      <c r="C17" s="257" t="s">
        <v>442</v>
      </c>
      <c r="D17" s="257" t="s">
        <v>443</v>
      </c>
      <c r="E17" s="246">
        <v>13</v>
      </c>
      <c r="F17" s="246"/>
      <c r="G17" s="246"/>
      <c r="H17" s="246"/>
      <c r="I17" s="254"/>
      <c r="J17" s="253" t="s">
        <v>444</v>
      </c>
      <c r="K17" s="253"/>
      <c r="L17" s="246" t="s">
        <v>444</v>
      </c>
      <c r="M17" s="246"/>
      <c r="N17" s="266"/>
    </row>
    <row r="18" spans="1:14" s="140" customFormat="1" ht="48" x14ac:dyDescent="0.2">
      <c r="A18" s="255">
        <v>2.5</v>
      </c>
      <c r="B18" s="255" t="s">
        <v>104</v>
      </c>
      <c r="C18" s="257" t="s">
        <v>445</v>
      </c>
      <c r="D18" s="257" t="s">
        <v>446</v>
      </c>
      <c r="E18" s="246" t="s">
        <v>447</v>
      </c>
      <c r="F18" s="246" t="s">
        <v>448</v>
      </c>
      <c r="G18" s="246"/>
      <c r="H18" s="246" t="s">
        <v>448</v>
      </c>
      <c r="I18" s="247"/>
      <c r="J18" s="246" t="s">
        <v>448</v>
      </c>
      <c r="K18" s="246"/>
      <c r="L18" s="246" t="s">
        <v>448</v>
      </c>
      <c r="M18" s="246"/>
      <c r="N18" s="266"/>
    </row>
    <row r="19" spans="1:14" s="140" customFormat="1" ht="16.5" customHeight="1" x14ac:dyDescent="0.2">
      <c r="A19" s="242">
        <v>3</v>
      </c>
      <c r="B19" s="267"/>
      <c r="C19" s="262" t="s">
        <v>449</v>
      </c>
      <c r="D19" s="264"/>
      <c r="E19" s="247"/>
      <c r="F19" s="246"/>
      <c r="G19" s="246"/>
      <c r="H19" s="246"/>
      <c r="I19" s="247"/>
      <c r="J19" s="246"/>
      <c r="K19" s="246"/>
      <c r="L19" s="268"/>
      <c r="M19" s="246"/>
      <c r="N19" s="266"/>
    </row>
    <row r="20" spans="1:14" s="140" customFormat="1" ht="96" x14ac:dyDescent="0.2">
      <c r="A20" s="255">
        <v>3.1</v>
      </c>
      <c r="B20" s="255" t="s">
        <v>450</v>
      </c>
      <c r="C20" s="257" t="s">
        <v>451</v>
      </c>
      <c r="D20" s="257" t="s">
        <v>452</v>
      </c>
      <c r="E20" s="259" t="s">
        <v>453</v>
      </c>
      <c r="F20" s="259" t="s">
        <v>454</v>
      </c>
      <c r="G20" s="259"/>
      <c r="H20" s="259" t="s">
        <v>454</v>
      </c>
      <c r="I20" s="258"/>
      <c r="J20" s="259" t="s">
        <v>454</v>
      </c>
      <c r="K20" s="259"/>
      <c r="L20" s="259" t="s">
        <v>454</v>
      </c>
      <c r="M20" s="259"/>
      <c r="N20" s="248"/>
    </row>
    <row r="21" spans="1:14" s="140" customFormat="1" ht="36" x14ac:dyDescent="0.2">
      <c r="A21" s="255">
        <v>3.2</v>
      </c>
      <c r="B21" s="255" t="s">
        <v>450</v>
      </c>
      <c r="C21" s="257" t="s">
        <v>455</v>
      </c>
      <c r="D21" s="257" t="s">
        <v>456</v>
      </c>
      <c r="E21" s="259" t="s">
        <v>453</v>
      </c>
      <c r="F21" s="259" t="s">
        <v>454</v>
      </c>
      <c r="G21" s="259"/>
      <c r="H21" s="259" t="s">
        <v>454</v>
      </c>
      <c r="I21" s="258"/>
      <c r="J21" s="259" t="s">
        <v>454</v>
      </c>
      <c r="K21" s="259"/>
      <c r="L21" s="259" t="s">
        <v>454</v>
      </c>
      <c r="M21" s="259"/>
      <c r="N21" s="248"/>
    </row>
    <row r="22" spans="1:14" s="140" customFormat="1" ht="27" customHeight="1" x14ac:dyDescent="0.2">
      <c r="A22" s="255">
        <v>3.3</v>
      </c>
      <c r="B22" s="255" t="s">
        <v>450</v>
      </c>
      <c r="C22" s="257" t="s">
        <v>457</v>
      </c>
      <c r="D22" s="257" t="s">
        <v>384</v>
      </c>
      <c r="E22" s="259" t="s">
        <v>453</v>
      </c>
      <c r="F22" s="259" t="s">
        <v>454</v>
      </c>
      <c r="G22" s="259"/>
      <c r="H22" s="259" t="s">
        <v>454</v>
      </c>
      <c r="I22" s="258"/>
      <c r="J22" s="259" t="s">
        <v>454</v>
      </c>
      <c r="K22" s="259"/>
      <c r="L22" s="259" t="s">
        <v>454</v>
      </c>
      <c r="M22" s="246"/>
      <c r="N22" s="248"/>
    </row>
    <row r="23" spans="1:14" s="140" customFormat="1" ht="12.75" x14ac:dyDescent="0.2">
      <c r="A23" s="242">
        <v>4</v>
      </c>
      <c r="B23" s="267"/>
      <c r="C23" s="262" t="s">
        <v>458</v>
      </c>
      <c r="D23" s="257"/>
      <c r="E23" s="246"/>
      <c r="F23" s="246"/>
      <c r="G23" s="246"/>
      <c r="H23" s="247"/>
      <c r="I23" s="247"/>
      <c r="J23" s="246"/>
      <c r="K23" s="246"/>
      <c r="L23" s="246"/>
      <c r="M23" s="246"/>
      <c r="N23" s="248"/>
    </row>
    <row r="24" spans="1:14" s="140" customFormat="1" ht="60" x14ac:dyDescent="0.2">
      <c r="A24" s="255">
        <v>4.0999999999999996</v>
      </c>
      <c r="B24" s="255" t="s">
        <v>459</v>
      </c>
      <c r="C24" s="257" t="s">
        <v>460</v>
      </c>
      <c r="D24" s="257" t="s">
        <v>384</v>
      </c>
      <c r="E24" s="246" t="s">
        <v>461</v>
      </c>
      <c r="F24" s="246" t="s">
        <v>429</v>
      </c>
      <c r="G24" s="247"/>
      <c r="H24" s="246" t="s">
        <v>429</v>
      </c>
      <c r="I24" s="247"/>
      <c r="J24" s="246" t="s">
        <v>429</v>
      </c>
      <c r="K24" s="247"/>
      <c r="L24" s="246" t="s">
        <v>429</v>
      </c>
      <c r="M24" s="246"/>
      <c r="N24" s="248"/>
    </row>
    <row r="25" spans="1:14" s="140" customFormat="1" ht="45" x14ac:dyDescent="0.2">
      <c r="A25" s="255">
        <v>4.2</v>
      </c>
      <c r="B25" s="255" t="s">
        <v>459</v>
      </c>
      <c r="C25" s="257" t="s">
        <v>462</v>
      </c>
      <c r="D25" s="257" t="s">
        <v>463</v>
      </c>
      <c r="E25" s="252" t="s">
        <v>464</v>
      </c>
      <c r="F25" s="252" t="s">
        <v>465</v>
      </c>
      <c r="G25" s="265"/>
      <c r="H25" s="252" t="s">
        <v>465</v>
      </c>
      <c r="I25" s="269"/>
      <c r="J25" s="252" t="s">
        <v>465</v>
      </c>
      <c r="K25" s="265"/>
      <c r="L25" s="252" t="s">
        <v>465</v>
      </c>
      <c r="M25" s="252"/>
      <c r="N25" s="248"/>
    </row>
    <row r="26" spans="1:14" s="140" customFormat="1" ht="45" x14ac:dyDescent="0.2">
      <c r="A26" s="255"/>
      <c r="B26" s="255" t="s">
        <v>459</v>
      </c>
      <c r="C26" s="257" t="s">
        <v>466</v>
      </c>
      <c r="D26" s="264" t="s">
        <v>467</v>
      </c>
      <c r="E26" s="252" t="s">
        <v>468</v>
      </c>
      <c r="F26" s="252" t="s">
        <v>465</v>
      </c>
      <c r="G26" s="265"/>
      <c r="H26" s="252" t="s">
        <v>465</v>
      </c>
      <c r="I26" s="270"/>
      <c r="J26" s="252" t="s">
        <v>465</v>
      </c>
      <c r="K26" s="265"/>
      <c r="L26" s="252" t="s">
        <v>465</v>
      </c>
      <c r="M26" s="252"/>
      <c r="N26" s="248"/>
    </row>
    <row r="27" spans="1:14" s="140" customFormat="1" ht="24" x14ac:dyDescent="0.2">
      <c r="A27" s="255"/>
      <c r="B27" s="255" t="s">
        <v>459</v>
      </c>
      <c r="C27" s="257" t="s">
        <v>469</v>
      </c>
      <c r="D27" s="257" t="s">
        <v>470</v>
      </c>
      <c r="E27" s="271">
        <v>68</v>
      </c>
      <c r="F27" s="272" t="s">
        <v>471</v>
      </c>
      <c r="G27" s="273"/>
      <c r="H27" s="272" t="s">
        <v>471</v>
      </c>
      <c r="I27" s="270"/>
      <c r="J27" s="272" t="s">
        <v>471</v>
      </c>
      <c r="K27" s="274"/>
      <c r="L27" s="272" t="s">
        <v>471</v>
      </c>
      <c r="M27" s="252"/>
      <c r="N27" s="248"/>
    </row>
    <row r="28" spans="1:14" s="140" customFormat="1" ht="22.5" x14ac:dyDescent="0.2">
      <c r="A28" s="255"/>
      <c r="B28" s="255" t="s">
        <v>459</v>
      </c>
      <c r="C28" s="275" t="s">
        <v>472</v>
      </c>
      <c r="D28" s="275" t="s">
        <v>473</v>
      </c>
      <c r="E28" s="276">
        <v>0.68</v>
      </c>
      <c r="F28" s="276" t="s">
        <v>474</v>
      </c>
      <c r="G28" s="277"/>
      <c r="H28" s="276" t="s">
        <v>474</v>
      </c>
      <c r="I28" s="269"/>
      <c r="J28" s="276" t="s">
        <v>474</v>
      </c>
      <c r="K28" s="278"/>
      <c r="L28" s="272" t="s">
        <v>474</v>
      </c>
      <c r="M28" s="272"/>
      <c r="N28" s="248"/>
    </row>
    <row r="29" spans="1:14" s="140" customFormat="1" ht="22.5" x14ac:dyDescent="0.2">
      <c r="A29" s="256">
        <v>4.3</v>
      </c>
      <c r="B29" s="255" t="s">
        <v>459</v>
      </c>
      <c r="C29" s="279" t="s">
        <v>475</v>
      </c>
      <c r="D29" s="279" t="s">
        <v>384</v>
      </c>
      <c r="E29" s="280" t="s">
        <v>476</v>
      </c>
      <c r="F29" s="280" t="s">
        <v>477</v>
      </c>
      <c r="G29" s="280"/>
      <c r="H29" s="280" t="s">
        <v>477</v>
      </c>
      <c r="I29" s="281"/>
      <c r="J29" s="280" t="s">
        <v>477</v>
      </c>
      <c r="K29" s="280"/>
      <c r="L29" s="280" t="s">
        <v>477</v>
      </c>
      <c r="M29" s="272"/>
      <c r="N29" s="248"/>
    </row>
    <row r="30" spans="1:14" s="140" customFormat="1" ht="16.5" customHeight="1" x14ac:dyDescent="0.2">
      <c r="A30" s="242">
        <v>5</v>
      </c>
      <c r="B30" s="282"/>
      <c r="C30" s="283" t="s">
        <v>478</v>
      </c>
      <c r="D30" s="284"/>
      <c r="E30" s="285"/>
      <c r="F30" s="285"/>
      <c r="G30" s="285"/>
      <c r="H30" s="285"/>
      <c r="I30" s="286"/>
      <c r="J30" s="285"/>
      <c r="K30" s="285"/>
      <c r="L30" s="246"/>
      <c r="M30" s="246"/>
      <c r="N30" s="248"/>
    </row>
    <row r="31" spans="1:14" s="140" customFormat="1" ht="36" x14ac:dyDescent="0.2">
      <c r="A31" s="255" t="s">
        <v>479</v>
      </c>
      <c r="B31" s="255">
        <v>2.4</v>
      </c>
      <c r="C31" s="257" t="s">
        <v>480</v>
      </c>
      <c r="D31" s="257" t="s">
        <v>481</v>
      </c>
      <c r="E31" s="252" t="s">
        <v>482</v>
      </c>
      <c r="F31" s="252" t="s">
        <v>483</v>
      </c>
      <c r="G31" s="252"/>
      <c r="H31" s="252" t="s">
        <v>483</v>
      </c>
      <c r="I31" s="287"/>
      <c r="J31" s="252" t="s">
        <v>483</v>
      </c>
      <c r="K31" s="252"/>
      <c r="L31" s="252" t="s">
        <v>483</v>
      </c>
      <c r="M31" s="252"/>
      <c r="N31" s="248"/>
    </row>
    <row r="32" spans="1:14" s="140" customFormat="1" ht="36" x14ac:dyDescent="0.2">
      <c r="A32" s="255" t="s">
        <v>484</v>
      </c>
      <c r="B32" s="255">
        <v>2.4</v>
      </c>
      <c r="C32" s="257" t="s">
        <v>485</v>
      </c>
      <c r="D32" s="257" t="s">
        <v>486</v>
      </c>
      <c r="E32" s="252">
        <v>0.03</v>
      </c>
      <c r="F32" s="252" t="s">
        <v>483</v>
      </c>
      <c r="G32" s="252"/>
      <c r="H32" s="252" t="s">
        <v>483</v>
      </c>
      <c r="I32" s="287"/>
      <c r="J32" s="252" t="s">
        <v>483</v>
      </c>
      <c r="K32" s="252"/>
      <c r="L32" s="252" t="s">
        <v>483</v>
      </c>
      <c r="M32" s="252"/>
      <c r="N32" s="248"/>
    </row>
    <row r="33" spans="1:14" s="140" customFormat="1" ht="36" x14ac:dyDescent="0.2">
      <c r="A33" s="255" t="s">
        <v>487</v>
      </c>
      <c r="B33" s="255">
        <v>2.4</v>
      </c>
      <c r="C33" s="257" t="s">
        <v>488</v>
      </c>
      <c r="D33" s="257" t="s">
        <v>489</v>
      </c>
      <c r="E33" s="288">
        <v>10</v>
      </c>
      <c r="F33" s="289" t="s">
        <v>490</v>
      </c>
      <c r="G33" s="289"/>
      <c r="H33" s="289" t="s">
        <v>491</v>
      </c>
      <c r="I33" s="290"/>
      <c r="J33" s="289" t="s">
        <v>490</v>
      </c>
      <c r="K33" s="289"/>
      <c r="L33" s="289" t="s">
        <v>491</v>
      </c>
      <c r="M33" s="289"/>
      <c r="N33" s="248"/>
    </row>
    <row r="34" spans="1:14" s="140" customFormat="1" ht="17.25" customHeight="1" x14ac:dyDescent="0.2">
      <c r="A34" s="291">
        <v>6</v>
      </c>
      <c r="B34" s="292"/>
      <c r="C34" s="293" t="s">
        <v>492</v>
      </c>
      <c r="D34" s="294"/>
      <c r="E34" s="295"/>
      <c r="F34" s="296"/>
      <c r="G34" s="296"/>
      <c r="H34" s="296"/>
      <c r="I34" s="297"/>
      <c r="J34" s="296"/>
      <c r="K34" s="296"/>
      <c r="L34" s="295"/>
      <c r="M34" s="296"/>
      <c r="N34" s="298"/>
    </row>
    <row r="35" spans="1:14" s="140" customFormat="1" ht="228" x14ac:dyDescent="0.2">
      <c r="A35" s="299">
        <v>6.1</v>
      </c>
      <c r="B35" s="300" t="s">
        <v>128</v>
      </c>
      <c r="C35" s="301" t="s">
        <v>493</v>
      </c>
      <c r="D35" s="302" t="s">
        <v>494</v>
      </c>
      <c r="E35" s="297" t="s">
        <v>495</v>
      </c>
      <c r="F35" s="296">
        <v>2</v>
      </c>
      <c r="G35" s="295"/>
      <c r="H35" s="296">
        <v>3</v>
      </c>
      <c r="I35" s="297"/>
      <c r="J35" s="296">
        <v>4</v>
      </c>
      <c r="K35" s="296"/>
      <c r="L35" s="296">
        <v>3</v>
      </c>
      <c r="M35" s="296"/>
      <c r="N35" s="298"/>
    </row>
    <row r="36" spans="1:14" s="140" customFormat="1" ht="144" x14ac:dyDescent="0.2">
      <c r="A36" s="299">
        <v>6.2</v>
      </c>
      <c r="B36" s="300" t="s">
        <v>128</v>
      </c>
      <c r="C36" s="301" t="s">
        <v>496</v>
      </c>
      <c r="D36" s="302" t="s">
        <v>494</v>
      </c>
      <c r="E36" s="297" t="s">
        <v>497</v>
      </c>
      <c r="F36" s="296">
        <v>4</v>
      </c>
      <c r="G36" s="295"/>
      <c r="H36" s="296">
        <v>2</v>
      </c>
      <c r="I36" s="303"/>
      <c r="J36" s="296">
        <v>3</v>
      </c>
      <c r="K36" s="296"/>
      <c r="L36" s="296">
        <v>3</v>
      </c>
      <c r="M36" s="296"/>
      <c r="N36" s="298"/>
    </row>
    <row r="37" spans="1:14" s="140" customFormat="1" ht="36" x14ac:dyDescent="0.2">
      <c r="A37" s="299"/>
      <c r="B37" s="300" t="s">
        <v>128</v>
      </c>
      <c r="C37" s="301" t="s">
        <v>498</v>
      </c>
      <c r="D37" s="302" t="s">
        <v>499</v>
      </c>
      <c r="E37" s="297" t="s">
        <v>500</v>
      </c>
      <c r="F37" s="296"/>
      <c r="G37" s="295"/>
      <c r="H37" s="296">
        <v>3</v>
      </c>
      <c r="I37" s="303"/>
      <c r="J37" s="296">
        <v>3</v>
      </c>
      <c r="K37" s="296"/>
      <c r="L37" s="296">
        <v>2</v>
      </c>
      <c r="M37" s="296"/>
      <c r="N37" s="298"/>
    </row>
    <row r="38" spans="1:14" s="140" customFormat="1" ht="12" x14ac:dyDescent="0.2">
      <c r="A38" s="299">
        <v>6.3</v>
      </c>
      <c r="B38" s="300" t="s">
        <v>128</v>
      </c>
      <c r="C38" s="301" t="s">
        <v>501</v>
      </c>
      <c r="D38" s="304" t="s">
        <v>502</v>
      </c>
      <c r="E38" s="305" t="s">
        <v>503</v>
      </c>
      <c r="F38" s="306">
        <v>1</v>
      </c>
      <c r="G38" s="306"/>
      <c r="H38" s="306">
        <v>2</v>
      </c>
      <c r="I38" s="307"/>
      <c r="J38" s="306">
        <v>6</v>
      </c>
      <c r="K38" s="308"/>
      <c r="L38" s="306"/>
      <c r="M38" s="308"/>
      <c r="N38" s="298"/>
    </row>
    <row r="39" spans="1:14" s="140" customFormat="1" ht="18" customHeight="1" x14ac:dyDescent="0.2">
      <c r="A39" s="291">
        <v>7</v>
      </c>
      <c r="B39" s="292"/>
      <c r="C39" s="293" t="s">
        <v>504</v>
      </c>
      <c r="D39" s="294"/>
      <c r="E39" s="295"/>
      <c r="F39" s="309"/>
      <c r="G39" s="310"/>
      <c r="H39" s="309"/>
      <c r="I39" s="311"/>
      <c r="J39" s="309"/>
      <c r="K39" s="310"/>
      <c r="L39" s="309"/>
      <c r="M39" s="310"/>
      <c r="N39" s="298"/>
    </row>
    <row r="40" spans="1:14" s="140" customFormat="1" ht="45" x14ac:dyDescent="0.2">
      <c r="A40" s="299">
        <v>7.1</v>
      </c>
      <c r="B40" s="312" t="s">
        <v>505</v>
      </c>
      <c r="C40" s="301" t="s">
        <v>506</v>
      </c>
      <c r="D40" s="302" t="s">
        <v>507</v>
      </c>
      <c r="E40" s="297" t="s">
        <v>508</v>
      </c>
      <c r="F40" s="295" t="s">
        <v>509</v>
      </c>
      <c r="G40" s="295"/>
      <c r="H40" s="295" t="s">
        <v>509</v>
      </c>
      <c r="I40" s="297"/>
      <c r="J40" s="295" t="s">
        <v>509</v>
      </c>
      <c r="K40" s="313"/>
      <c r="L40" s="295" t="s">
        <v>509</v>
      </c>
      <c r="M40" s="296"/>
      <c r="N40" s="298"/>
    </row>
    <row r="41" spans="1:14" s="140" customFormat="1" ht="45" x14ac:dyDescent="0.2">
      <c r="A41" s="299">
        <v>7.2</v>
      </c>
      <c r="B41" s="312" t="s">
        <v>505</v>
      </c>
      <c r="C41" s="301" t="s">
        <v>510</v>
      </c>
      <c r="D41" s="302" t="s">
        <v>511</v>
      </c>
      <c r="E41" s="297" t="s">
        <v>512</v>
      </c>
      <c r="F41" s="295" t="s">
        <v>509</v>
      </c>
      <c r="G41" s="295"/>
      <c r="H41" s="295" t="s">
        <v>509</v>
      </c>
      <c r="I41" s="297"/>
      <c r="J41" s="314" t="s">
        <v>509</v>
      </c>
      <c r="K41" s="315"/>
      <c r="L41" s="316" t="s">
        <v>509</v>
      </c>
      <c r="M41" s="317"/>
      <c r="N41" s="298"/>
    </row>
    <row r="42" spans="1:14" s="140" customFormat="1" ht="45" x14ac:dyDescent="0.2">
      <c r="A42" s="299">
        <v>7.3</v>
      </c>
      <c r="B42" s="318" t="s">
        <v>513</v>
      </c>
      <c r="C42" s="301" t="s">
        <v>514</v>
      </c>
      <c r="D42" s="302" t="s">
        <v>515</v>
      </c>
      <c r="E42" s="297" t="s">
        <v>476</v>
      </c>
      <c r="F42" s="295" t="s">
        <v>509</v>
      </c>
      <c r="G42" s="319"/>
      <c r="H42" s="295" t="s">
        <v>509</v>
      </c>
      <c r="I42" s="297"/>
      <c r="J42" s="314" t="s">
        <v>509</v>
      </c>
      <c r="K42" s="315"/>
      <c r="L42" s="316" t="s">
        <v>509</v>
      </c>
      <c r="M42" s="317"/>
      <c r="N42" s="298"/>
    </row>
    <row r="43" spans="1:14" s="140" customFormat="1" ht="45" x14ac:dyDescent="0.2">
      <c r="A43" s="299">
        <v>7.4</v>
      </c>
      <c r="B43" s="320" t="s">
        <v>516</v>
      </c>
      <c r="C43" s="301" t="s">
        <v>517</v>
      </c>
      <c r="D43" s="302" t="s">
        <v>518</v>
      </c>
      <c r="E43" s="297">
        <v>650</v>
      </c>
      <c r="F43" s="295" t="s">
        <v>509</v>
      </c>
      <c r="G43" s="321"/>
      <c r="H43" s="295" t="s">
        <v>509</v>
      </c>
      <c r="I43" s="322"/>
      <c r="J43" s="314" t="s">
        <v>509</v>
      </c>
      <c r="K43" s="323"/>
      <c r="L43" s="316" t="s">
        <v>509</v>
      </c>
      <c r="M43" s="296"/>
      <c r="N43" s="298"/>
    </row>
    <row r="44" spans="1:14" s="149" customFormat="1" ht="24" x14ac:dyDescent="0.2">
      <c r="A44" s="324">
        <v>8</v>
      </c>
      <c r="B44" s="325"/>
      <c r="C44" s="326" t="s">
        <v>519</v>
      </c>
      <c r="D44" s="327"/>
      <c r="E44" s="328"/>
      <c r="F44" s="295"/>
      <c r="G44" s="329"/>
      <c r="H44" s="295"/>
      <c r="I44" s="330"/>
      <c r="J44" s="314"/>
      <c r="K44" s="331"/>
      <c r="L44" s="316"/>
      <c r="M44" s="331"/>
      <c r="N44" s="332"/>
    </row>
    <row r="45" spans="1:14" s="149" customFormat="1" ht="45" x14ac:dyDescent="0.2">
      <c r="A45" s="299">
        <v>8.1</v>
      </c>
      <c r="B45" s="312">
        <v>5.0999999999999996</v>
      </c>
      <c r="C45" s="333" t="s">
        <v>520</v>
      </c>
      <c r="D45" s="333" t="s">
        <v>521</v>
      </c>
      <c r="E45" s="305">
        <v>0.05</v>
      </c>
      <c r="F45" s="295" t="s">
        <v>509</v>
      </c>
      <c r="G45" s="305"/>
      <c r="H45" s="295" t="s">
        <v>509</v>
      </c>
      <c r="I45" s="303"/>
      <c r="J45" s="314" t="s">
        <v>509</v>
      </c>
      <c r="K45" s="328"/>
      <c r="L45" s="316" t="s">
        <v>509</v>
      </c>
      <c r="M45" s="329"/>
      <c r="N45" s="332"/>
    </row>
    <row r="46" spans="1:14" s="149" customFormat="1" ht="45" x14ac:dyDescent="0.2">
      <c r="A46" s="299">
        <v>8.1999999999999993</v>
      </c>
      <c r="B46" s="312">
        <v>1.4</v>
      </c>
      <c r="C46" s="333" t="s">
        <v>522</v>
      </c>
      <c r="D46" s="333" t="s">
        <v>523</v>
      </c>
      <c r="E46" s="305">
        <v>0.95</v>
      </c>
      <c r="F46" s="295" t="s">
        <v>509</v>
      </c>
      <c r="G46" s="328"/>
      <c r="H46" s="295" t="s">
        <v>509</v>
      </c>
      <c r="I46" s="334"/>
      <c r="J46" s="314" t="s">
        <v>509</v>
      </c>
      <c r="K46" s="329"/>
      <c r="L46" s="316" t="s">
        <v>509</v>
      </c>
      <c r="M46" s="329"/>
      <c r="N46" s="332"/>
    </row>
    <row r="47" spans="1:14" s="149" customFormat="1" ht="84" x14ac:dyDescent="0.2">
      <c r="A47" s="299">
        <v>8.3000000000000007</v>
      </c>
      <c r="B47" s="312">
        <v>4.0999999999999996</v>
      </c>
      <c r="C47" s="333" t="s">
        <v>524</v>
      </c>
      <c r="D47" s="333" t="s">
        <v>525</v>
      </c>
      <c r="E47" s="328" t="s">
        <v>278</v>
      </c>
      <c r="F47" s="295" t="s">
        <v>509</v>
      </c>
      <c r="G47" s="328"/>
      <c r="H47" s="295" t="s">
        <v>509</v>
      </c>
      <c r="I47" s="334"/>
      <c r="J47" s="314" t="s">
        <v>509</v>
      </c>
      <c r="K47" s="328"/>
      <c r="L47" s="316" t="s">
        <v>509</v>
      </c>
      <c r="M47" s="328" t="s">
        <v>120</v>
      </c>
      <c r="N47" s="332"/>
    </row>
    <row r="48" spans="1:14" ht="12" hidden="1" x14ac:dyDescent="0.2">
      <c r="B48" s="336"/>
      <c r="E48" s="228"/>
      <c r="F48" s="337"/>
      <c r="G48" s="337"/>
      <c r="H48" s="337"/>
      <c r="I48" s="337"/>
      <c r="J48" s="337"/>
      <c r="K48" s="337"/>
      <c r="L48" s="337"/>
      <c r="M48" s="228"/>
    </row>
    <row r="49" spans="2:13" ht="12" hidden="1" x14ac:dyDescent="0.2">
      <c r="B49" s="336"/>
      <c r="E49" s="228"/>
      <c r="F49" s="337"/>
      <c r="G49" s="337"/>
      <c r="H49" s="337"/>
      <c r="I49" s="337"/>
      <c r="J49" s="337"/>
      <c r="K49" s="337"/>
      <c r="L49" s="337"/>
      <c r="M49" s="228"/>
    </row>
    <row r="50" spans="2:13" ht="12" hidden="1" x14ac:dyDescent="0.2">
      <c r="B50" s="336"/>
      <c r="E50" s="228"/>
      <c r="F50" s="337"/>
      <c r="G50" s="337"/>
      <c r="H50" s="337"/>
      <c r="I50" s="337"/>
      <c r="J50" s="337"/>
      <c r="K50" s="337"/>
      <c r="L50" s="337"/>
      <c r="M50" s="228"/>
    </row>
    <row r="51" spans="2:13" ht="12" hidden="1" x14ac:dyDescent="0.2">
      <c r="B51" s="336"/>
      <c r="E51" s="228"/>
      <c r="F51" s="337"/>
      <c r="G51" s="337"/>
      <c r="H51" s="337"/>
      <c r="I51" s="337"/>
      <c r="J51" s="337"/>
      <c r="K51" s="337"/>
      <c r="L51" s="337"/>
      <c r="M51" s="228"/>
    </row>
    <row r="52" spans="2:13" ht="12" hidden="1" x14ac:dyDescent="0.2">
      <c r="B52" s="336"/>
      <c r="E52" s="228"/>
      <c r="F52" s="337"/>
      <c r="G52" s="337"/>
      <c r="H52" s="337"/>
      <c r="I52" s="337"/>
      <c r="J52" s="337"/>
      <c r="K52" s="337"/>
      <c r="L52" s="337"/>
      <c r="M52" s="228"/>
    </row>
    <row r="53" spans="2:13" ht="12" x14ac:dyDescent="0.2">
      <c r="B53" s="336"/>
      <c r="E53" s="228"/>
      <c r="F53" s="337"/>
      <c r="G53" s="337"/>
      <c r="H53" s="337"/>
      <c r="I53" s="337"/>
      <c r="J53" s="337"/>
      <c r="K53" s="337"/>
      <c r="L53" s="337"/>
      <c r="M53" s="228"/>
    </row>
    <row r="54" spans="2:13" ht="12" x14ac:dyDescent="0.2">
      <c r="B54" s="336"/>
      <c r="E54" s="228"/>
      <c r="F54" s="337"/>
      <c r="G54" s="337"/>
      <c r="H54" s="337"/>
      <c r="I54" s="337"/>
      <c r="J54" s="337"/>
      <c r="K54" s="337"/>
      <c r="L54" s="337"/>
      <c r="M54" s="228"/>
    </row>
    <row r="55" spans="2:13" ht="12" x14ac:dyDescent="0.2">
      <c r="B55" s="336"/>
      <c r="E55" s="228"/>
      <c r="F55" s="337"/>
      <c r="G55" s="337"/>
      <c r="H55" s="337"/>
      <c r="I55" s="337"/>
      <c r="J55" s="337"/>
      <c r="K55" s="337"/>
      <c r="L55" s="337"/>
      <c r="M55" s="228"/>
    </row>
    <row r="56" spans="2:13" ht="12" x14ac:dyDescent="0.2">
      <c r="B56" s="336"/>
      <c r="E56" s="228"/>
      <c r="F56" s="337"/>
      <c r="G56" s="337"/>
      <c r="H56" s="337"/>
      <c r="I56" s="337"/>
      <c r="J56" s="337"/>
      <c r="K56" s="337"/>
      <c r="L56" s="337"/>
      <c r="M56" s="228"/>
    </row>
    <row r="57" spans="2:13" ht="12" x14ac:dyDescent="0.2">
      <c r="B57" s="336"/>
      <c r="E57" s="228"/>
      <c r="F57" s="337"/>
      <c r="G57" s="337"/>
      <c r="H57" s="337"/>
      <c r="I57" s="337"/>
      <c r="J57" s="337"/>
      <c r="K57" s="337"/>
      <c r="L57" s="337"/>
      <c r="M57" s="228"/>
    </row>
    <row r="58" spans="2:13" ht="12" x14ac:dyDescent="0.2">
      <c r="B58" s="336"/>
      <c r="E58" s="228"/>
      <c r="F58" s="337"/>
      <c r="G58" s="337"/>
      <c r="H58" s="337"/>
      <c r="I58" s="337"/>
      <c r="J58" s="337"/>
      <c r="K58" s="337"/>
      <c r="L58" s="337"/>
      <c r="M58" s="228"/>
    </row>
    <row r="59" spans="2:13" ht="12" x14ac:dyDescent="0.2">
      <c r="B59" s="336"/>
      <c r="E59" s="228"/>
      <c r="F59" s="337"/>
      <c r="G59" s="337"/>
      <c r="H59" s="337"/>
      <c r="I59" s="337"/>
      <c r="J59" s="337"/>
      <c r="K59" s="337"/>
      <c r="L59" s="337"/>
      <c r="M59" s="228"/>
    </row>
    <row r="60" spans="2:13" ht="12" x14ac:dyDescent="0.2">
      <c r="B60" s="336"/>
      <c r="E60" s="228"/>
      <c r="F60" s="337"/>
      <c r="G60" s="337"/>
      <c r="H60" s="337"/>
      <c r="I60" s="337"/>
      <c r="J60" s="337"/>
      <c r="K60" s="337"/>
      <c r="L60" s="337"/>
      <c r="M60" s="228"/>
    </row>
    <row r="61" spans="2:13" ht="12" x14ac:dyDescent="0.2">
      <c r="B61" s="336"/>
      <c r="E61" s="228"/>
      <c r="F61" s="337"/>
      <c r="G61" s="337"/>
      <c r="H61" s="337"/>
      <c r="I61" s="337"/>
      <c r="J61" s="337"/>
      <c r="K61" s="337"/>
      <c r="L61" s="337"/>
      <c r="M61" s="228"/>
    </row>
    <row r="62" spans="2:13" ht="12" x14ac:dyDescent="0.2">
      <c r="B62" s="336"/>
      <c r="E62" s="228"/>
      <c r="F62" s="337"/>
      <c r="G62" s="337"/>
      <c r="H62" s="337"/>
      <c r="I62" s="337"/>
      <c r="J62" s="337"/>
      <c r="K62" s="337"/>
      <c r="L62" s="337"/>
      <c r="M62" s="228"/>
    </row>
    <row r="63" spans="2:13" ht="12" x14ac:dyDescent="0.2">
      <c r="B63" s="336"/>
      <c r="E63" s="228"/>
      <c r="F63" s="337"/>
      <c r="G63" s="337"/>
      <c r="H63" s="337"/>
      <c r="I63" s="337"/>
      <c r="J63" s="337"/>
      <c r="K63" s="337"/>
      <c r="L63" s="337"/>
      <c r="M63" s="228"/>
    </row>
    <row r="64" spans="2:13" ht="12" x14ac:dyDescent="0.2">
      <c r="B64" s="336"/>
      <c r="E64" s="228"/>
      <c r="F64" s="337"/>
      <c r="G64" s="337"/>
      <c r="H64" s="337"/>
      <c r="I64" s="337"/>
      <c r="J64" s="337"/>
      <c r="K64" s="337"/>
      <c r="L64" s="337"/>
      <c r="M64" s="228"/>
    </row>
    <row r="65" spans="2:13" ht="12" x14ac:dyDescent="0.2">
      <c r="B65" s="336"/>
      <c r="E65" s="228"/>
      <c r="F65" s="337"/>
      <c r="G65" s="337"/>
      <c r="H65" s="337"/>
      <c r="I65" s="337"/>
      <c r="J65" s="337"/>
      <c r="K65" s="337"/>
      <c r="L65" s="337"/>
      <c r="M65" s="228"/>
    </row>
    <row r="66" spans="2:13" ht="12" x14ac:dyDescent="0.2">
      <c r="B66" s="336"/>
      <c r="E66" s="228"/>
      <c r="F66" s="337"/>
      <c r="G66" s="337"/>
      <c r="H66" s="337"/>
      <c r="I66" s="337"/>
      <c r="J66" s="337"/>
      <c r="K66" s="337"/>
      <c r="L66" s="337"/>
      <c r="M66" s="228"/>
    </row>
    <row r="67" spans="2:13" ht="12" x14ac:dyDescent="0.2">
      <c r="B67" s="336"/>
      <c r="E67" s="228"/>
      <c r="F67" s="337"/>
      <c r="G67" s="337"/>
      <c r="H67" s="337"/>
      <c r="I67" s="337"/>
      <c r="J67" s="337"/>
      <c r="K67" s="337"/>
      <c r="L67" s="337"/>
      <c r="M67" s="228"/>
    </row>
    <row r="68" spans="2:13" ht="12" x14ac:dyDescent="0.2">
      <c r="B68" s="336"/>
      <c r="E68" s="228"/>
      <c r="F68" s="337"/>
      <c r="G68" s="337"/>
      <c r="H68" s="337"/>
      <c r="I68" s="337"/>
      <c r="J68" s="337"/>
      <c r="K68" s="337"/>
      <c r="L68" s="337"/>
      <c r="M68" s="228"/>
    </row>
    <row r="69" spans="2:13" ht="12" x14ac:dyDescent="0.2">
      <c r="B69" s="336"/>
      <c r="E69" s="228"/>
      <c r="F69" s="337"/>
      <c r="G69" s="337"/>
      <c r="H69" s="337"/>
      <c r="I69" s="337"/>
      <c r="J69" s="337"/>
      <c r="K69" s="337"/>
      <c r="L69" s="337"/>
      <c r="M69" s="228"/>
    </row>
    <row r="70" spans="2:13" ht="12" x14ac:dyDescent="0.2">
      <c r="B70" s="336"/>
      <c r="E70" s="228"/>
      <c r="F70" s="337"/>
      <c r="G70" s="337"/>
      <c r="H70" s="337"/>
      <c r="I70" s="337"/>
      <c r="J70" s="337"/>
      <c r="K70" s="337"/>
      <c r="L70" s="337"/>
      <c r="M70" s="228"/>
    </row>
    <row r="71" spans="2:13" ht="12" x14ac:dyDescent="0.2">
      <c r="B71" s="336"/>
      <c r="E71" s="228"/>
      <c r="F71" s="337"/>
      <c r="G71" s="337"/>
      <c r="H71" s="337"/>
      <c r="I71" s="337"/>
      <c r="J71" s="337"/>
      <c r="K71" s="337"/>
      <c r="L71" s="337"/>
      <c r="M71" s="228"/>
    </row>
    <row r="72" spans="2:13" ht="12" x14ac:dyDescent="0.2">
      <c r="B72" s="336"/>
      <c r="E72" s="228"/>
      <c r="F72" s="337"/>
      <c r="G72" s="337"/>
      <c r="H72" s="337"/>
      <c r="I72" s="337"/>
      <c r="J72" s="337"/>
      <c r="K72" s="337"/>
      <c r="L72" s="337"/>
      <c r="M72" s="228"/>
    </row>
    <row r="73" spans="2:13" ht="12" x14ac:dyDescent="0.2">
      <c r="B73" s="336"/>
      <c r="E73" s="228"/>
      <c r="F73" s="337"/>
      <c r="G73" s="337"/>
      <c r="H73" s="337"/>
      <c r="I73" s="337"/>
      <c r="J73" s="337"/>
      <c r="K73" s="337"/>
      <c r="L73" s="337"/>
      <c r="M73" s="228"/>
    </row>
    <row r="74" spans="2:13" ht="12" x14ac:dyDescent="0.2">
      <c r="B74" s="336"/>
      <c r="E74" s="228"/>
      <c r="F74" s="337"/>
      <c r="G74" s="337"/>
      <c r="H74" s="337"/>
      <c r="I74" s="337"/>
      <c r="J74" s="337"/>
      <c r="K74" s="337"/>
      <c r="L74" s="337"/>
      <c r="M74" s="228"/>
    </row>
    <row r="75" spans="2:13" ht="12" x14ac:dyDescent="0.2">
      <c r="B75" s="336"/>
      <c r="E75" s="228"/>
      <c r="F75" s="337"/>
      <c r="G75" s="337"/>
      <c r="H75" s="337"/>
      <c r="I75" s="337"/>
      <c r="J75" s="337"/>
      <c r="K75" s="337"/>
      <c r="L75" s="337"/>
      <c r="M75" s="228"/>
    </row>
    <row r="76" spans="2:13" ht="12" x14ac:dyDescent="0.2">
      <c r="B76" s="336"/>
      <c r="E76" s="228"/>
      <c r="F76" s="337"/>
      <c r="G76" s="337"/>
      <c r="H76" s="337"/>
      <c r="I76" s="337"/>
      <c r="J76" s="337"/>
      <c r="K76" s="337"/>
      <c r="L76" s="337"/>
      <c r="M76" s="228"/>
    </row>
    <row r="77" spans="2:13" ht="12" x14ac:dyDescent="0.2">
      <c r="B77" s="336"/>
      <c r="E77" s="228"/>
      <c r="F77" s="337"/>
      <c r="G77" s="337"/>
      <c r="H77" s="337"/>
      <c r="I77" s="337"/>
      <c r="J77" s="337"/>
      <c r="K77" s="337"/>
      <c r="L77" s="337"/>
      <c r="M77" s="228"/>
    </row>
    <row r="78" spans="2:13" ht="12" x14ac:dyDescent="0.2">
      <c r="B78" s="336"/>
      <c r="E78" s="228"/>
      <c r="F78" s="337"/>
      <c r="G78" s="337"/>
      <c r="H78" s="337"/>
      <c r="I78" s="337"/>
      <c r="J78" s="337"/>
      <c r="K78" s="337"/>
      <c r="L78" s="337"/>
      <c r="M78" s="228"/>
    </row>
    <row r="79" spans="2:13" ht="12" x14ac:dyDescent="0.2">
      <c r="B79" s="336"/>
      <c r="E79" s="228"/>
      <c r="F79" s="337"/>
      <c r="G79" s="337"/>
      <c r="H79" s="337"/>
      <c r="I79" s="337"/>
      <c r="J79" s="337"/>
      <c r="K79" s="337"/>
      <c r="L79" s="337"/>
      <c r="M79" s="228"/>
    </row>
    <row r="80" spans="2:13" ht="12" x14ac:dyDescent="0.2">
      <c r="B80" s="336"/>
      <c r="E80" s="228"/>
      <c r="F80" s="337"/>
      <c r="G80" s="337"/>
      <c r="H80" s="337"/>
      <c r="I80" s="337"/>
      <c r="J80" s="337"/>
      <c r="K80" s="337"/>
      <c r="L80" s="337"/>
      <c r="M80" s="228"/>
    </row>
    <row r="81" spans="2:13" ht="12" x14ac:dyDescent="0.2">
      <c r="B81" s="336"/>
      <c r="E81" s="228"/>
      <c r="F81" s="337"/>
      <c r="G81" s="337"/>
      <c r="H81" s="337"/>
      <c r="I81" s="337"/>
      <c r="J81" s="337"/>
      <c r="K81" s="337"/>
      <c r="L81" s="337"/>
      <c r="M81" s="228"/>
    </row>
    <row r="82" spans="2:13" ht="12" x14ac:dyDescent="0.2">
      <c r="B82" s="336"/>
      <c r="E82" s="228"/>
      <c r="F82" s="337"/>
      <c r="G82" s="337"/>
      <c r="H82" s="337"/>
      <c r="I82" s="337"/>
      <c r="J82" s="337"/>
      <c r="K82" s="337"/>
      <c r="L82" s="337"/>
      <c r="M82" s="228"/>
    </row>
    <row r="83" spans="2:13" ht="12" x14ac:dyDescent="0.2">
      <c r="B83" s="336"/>
      <c r="E83" s="228"/>
      <c r="F83" s="337"/>
      <c r="G83" s="337"/>
      <c r="H83" s="337"/>
      <c r="I83" s="337"/>
      <c r="J83" s="337"/>
      <c r="K83" s="337"/>
      <c r="L83" s="337"/>
      <c r="M83" s="228"/>
    </row>
    <row r="84" spans="2:13" ht="12" x14ac:dyDescent="0.2">
      <c r="B84" s="336"/>
      <c r="E84" s="228"/>
      <c r="F84" s="337"/>
      <c r="G84" s="337"/>
      <c r="H84" s="337"/>
      <c r="I84" s="337"/>
      <c r="J84" s="337"/>
      <c r="K84" s="337"/>
      <c r="L84" s="337"/>
      <c r="M84" s="228"/>
    </row>
    <row r="85" spans="2:13" ht="12" x14ac:dyDescent="0.2">
      <c r="B85" s="336"/>
      <c r="E85" s="228"/>
      <c r="F85" s="337"/>
      <c r="G85" s="337"/>
      <c r="H85" s="337"/>
      <c r="I85" s="337"/>
      <c r="J85" s="337"/>
      <c r="K85" s="337"/>
      <c r="L85" s="337"/>
      <c r="M85" s="228"/>
    </row>
    <row r="86" spans="2:13" ht="12" x14ac:dyDescent="0.2">
      <c r="B86" s="336"/>
      <c r="E86" s="228"/>
      <c r="F86" s="337"/>
      <c r="G86" s="337"/>
      <c r="H86" s="337"/>
      <c r="I86" s="337"/>
      <c r="J86" s="337"/>
      <c r="K86" s="337"/>
      <c r="L86" s="337"/>
      <c r="M86" s="228"/>
    </row>
    <row r="87" spans="2:13" ht="12" x14ac:dyDescent="0.2">
      <c r="B87" s="336"/>
      <c r="E87" s="228"/>
      <c r="F87" s="337"/>
      <c r="G87" s="337"/>
      <c r="H87" s="337"/>
      <c r="I87" s="337"/>
      <c r="J87" s="337"/>
      <c r="K87" s="337"/>
      <c r="L87" s="337"/>
      <c r="M87" s="228"/>
    </row>
    <row r="88" spans="2:13" ht="12" x14ac:dyDescent="0.2">
      <c r="B88" s="336"/>
      <c r="E88" s="228"/>
      <c r="F88" s="337"/>
      <c r="G88" s="337"/>
      <c r="H88" s="337"/>
      <c r="I88" s="337"/>
      <c r="J88" s="337"/>
      <c r="K88" s="337"/>
      <c r="L88" s="337"/>
      <c r="M88" s="228"/>
    </row>
    <row r="89" spans="2:13" ht="12" x14ac:dyDescent="0.2">
      <c r="B89" s="336"/>
      <c r="E89" s="228"/>
      <c r="F89" s="337"/>
      <c r="G89" s="337"/>
      <c r="H89" s="337"/>
      <c r="I89" s="337"/>
      <c r="J89" s="337"/>
      <c r="K89" s="337"/>
      <c r="L89" s="337"/>
      <c r="M89" s="228"/>
    </row>
    <row r="90" spans="2:13" ht="12" x14ac:dyDescent="0.2">
      <c r="B90" s="336"/>
      <c r="E90" s="228"/>
      <c r="F90" s="337"/>
      <c r="G90" s="337"/>
      <c r="H90" s="337"/>
      <c r="I90" s="337"/>
      <c r="J90" s="337"/>
      <c r="K90" s="337"/>
      <c r="L90" s="337"/>
      <c r="M90" s="228"/>
    </row>
    <row r="91" spans="2:13" ht="12" x14ac:dyDescent="0.2">
      <c r="B91" s="336"/>
      <c r="E91" s="228"/>
      <c r="F91" s="337"/>
      <c r="G91" s="337"/>
      <c r="H91" s="337"/>
      <c r="I91" s="337"/>
      <c r="J91" s="337"/>
      <c r="K91" s="337"/>
      <c r="L91" s="337"/>
      <c r="M91" s="228"/>
    </row>
    <row r="92" spans="2:13" ht="12" x14ac:dyDescent="0.2">
      <c r="B92" s="336"/>
      <c r="E92" s="228"/>
      <c r="F92" s="337"/>
      <c r="G92" s="337"/>
      <c r="H92" s="337"/>
      <c r="I92" s="337"/>
      <c r="J92" s="337"/>
      <c r="K92" s="337"/>
      <c r="L92" s="337"/>
      <c r="M92" s="228"/>
    </row>
    <row r="93" spans="2:13" ht="12" x14ac:dyDescent="0.2">
      <c r="B93" s="336"/>
      <c r="E93" s="228"/>
      <c r="F93" s="337"/>
      <c r="G93" s="337"/>
      <c r="H93" s="337"/>
      <c r="I93" s="337"/>
      <c r="J93" s="337"/>
      <c r="K93" s="337"/>
      <c r="L93" s="337"/>
      <c r="M93" s="228"/>
    </row>
    <row r="94" spans="2:13" ht="12" x14ac:dyDescent="0.2">
      <c r="B94" s="336"/>
      <c r="E94" s="228"/>
      <c r="F94" s="337"/>
      <c r="G94" s="337"/>
      <c r="H94" s="337"/>
      <c r="I94" s="337"/>
      <c r="J94" s="337"/>
      <c r="K94" s="337"/>
      <c r="L94" s="337"/>
      <c r="M94" s="228"/>
    </row>
    <row r="95" spans="2:13" ht="12" x14ac:dyDescent="0.2">
      <c r="B95" s="336"/>
      <c r="E95" s="228"/>
      <c r="F95" s="337"/>
      <c r="G95" s="337"/>
      <c r="H95" s="337"/>
      <c r="I95" s="337"/>
      <c r="J95" s="337"/>
      <c r="K95" s="337"/>
      <c r="L95" s="337"/>
      <c r="M95" s="228"/>
    </row>
    <row r="96" spans="2:13" ht="12" x14ac:dyDescent="0.2">
      <c r="B96" s="336"/>
      <c r="E96" s="228"/>
      <c r="F96" s="337"/>
      <c r="G96" s="337"/>
      <c r="H96" s="337"/>
      <c r="I96" s="337"/>
      <c r="J96" s="337"/>
      <c r="K96" s="337"/>
      <c r="L96" s="337"/>
      <c r="M96" s="228"/>
    </row>
    <row r="97" spans="2:13" ht="12" x14ac:dyDescent="0.2">
      <c r="B97" s="336"/>
      <c r="E97" s="228"/>
      <c r="F97" s="337"/>
      <c r="G97" s="337"/>
      <c r="H97" s="337"/>
      <c r="I97" s="337"/>
      <c r="J97" s="337"/>
      <c r="K97" s="337"/>
      <c r="L97" s="337"/>
      <c r="M97" s="228"/>
    </row>
    <row r="98" spans="2:13" ht="12" x14ac:dyDescent="0.2">
      <c r="B98" s="336"/>
      <c r="E98" s="228"/>
      <c r="F98" s="337"/>
      <c r="G98" s="337"/>
      <c r="H98" s="337"/>
      <c r="I98" s="337"/>
      <c r="J98" s="337"/>
      <c r="K98" s="337"/>
      <c r="L98" s="337"/>
      <c r="M98" s="228"/>
    </row>
    <row r="99" spans="2:13" ht="12" x14ac:dyDescent="0.2">
      <c r="B99" s="336"/>
      <c r="E99" s="228"/>
      <c r="F99" s="337"/>
      <c r="G99" s="337"/>
      <c r="H99" s="337"/>
      <c r="I99" s="337"/>
      <c r="J99" s="337"/>
      <c r="K99" s="337"/>
      <c r="L99" s="337"/>
      <c r="M99" s="228"/>
    </row>
    <row r="100" spans="2:13" ht="12" x14ac:dyDescent="0.2">
      <c r="B100" s="336"/>
      <c r="E100" s="228"/>
      <c r="F100" s="337"/>
      <c r="G100" s="337"/>
      <c r="H100" s="337"/>
      <c r="I100" s="337"/>
      <c r="J100" s="337"/>
      <c r="K100" s="337"/>
      <c r="L100" s="337"/>
      <c r="M100" s="228"/>
    </row>
    <row r="101" spans="2:13" ht="12" x14ac:dyDescent="0.2">
      <c r="B101" s="336"/>
      <c r="E101" s="228"/>
      <c r="F101" s="337"/>
      <c r="G101" s="337"/>
      <c r="H101" s="337"/>
      <c r="I101" s="337"/>
      <c r="J101" s="337"/>
      <c r="K101" s="337"/>
      <c r="L101" s="337"/>
      <c r="M101" s="228"/>
    </row>
    <row r="102" spans="2:13" ht="12" x14ac:dyDescent="0.2">
      <c r="B102" s="336"/>
      <c r="E102" s="228"/>
      <c r="F102" s="337"/>
      <c r="G102" s="337"/>
      <c r="H102" s="337"/>
      <c r="I102" s="337"/>
      <c r="J102" s="337"/>
      <c r="K102" s="337"/>
      <c r="L102" s="337"/>
      <c r="M102" s="228"/>
    </row>
    <row r="103" spans="2:13" ht="12" x14ac:dyDescent="0.2">
      <c r="B103" s="336"/>
      <c r="E103" s="228"/>
      <c r="F103" s="337"/>
      <c r="G103" s="337"/>
      <c r="H103" s="337"/>
      <c r="I103" s="337"/>
      <c r="J103" s="337"/>
      <c r="K103" s="337"/>
      <c r="L103" s="337"/>
      <c r="M103" s="228"/>
    </row>
    <row r="104" spans="2:13" ht="12" x14ac:dyDescent="0.2">
      <c r="B104" s="336"/>
      <c r="E104" s="228"/>
      <c r="F104" s="337"/>
      <c r="G104" s="337"/>
      <c r="H104" s="337"/>
      <c r="I104" s="337"/>
      <c r="J104" s="337"/>
      <c r="K104" s="337"/>
      <c r="L104" s="337"/>
      <c r="M104" s="228"/>
    </row>
    <row r="105" spans="2:13" ht="12" x14ac:dyDescent="0.2">
      <c r="B105" s="336"/>
      <c r="E105" s="228"/>
      <c r="F105" s="337"/>
      <c r="G105" s="337"/>
      <c r="H105" s="337"/>
      <c r="I105" s="337"/>
      <c r="J105" s="337"/>
      <c r="K105" s="337"/>
      <c r="L105" s="337"/>
      <c r="M105" s="228"/>
    </row>
    <row r="106" spans="2:13" ht="12" x14ac:dyDescent="0.2">
      <c r="B106" s="336"/>
      <c r="E106" s="228"/>
      <c r="F106" s="337"/>
      <c r="G106" s="337"/>
      <c r="H106" s="337"/>
      <c r="I106" s="337"/>
      <c r="J106" s="337"/>
      <c r="K106" s="337"/>
      <c r="L106" s="337"/>
      <c r="M106" s="228"/>
    </row>
    <row r="107" spans="2:13" ht="12" x14ac:dyDescent="0.2">
      <c r="B107" s="336"/>
      <c r="E107" s="228"/>
      <c r="F107" s="337"/>
      <c r="G107" s="337"/>
      <c r="H107" s="337"/>
      <c r="I107" s="337"/>
      <c r="J107" s="337"/>
      <c r="K107" s="337"/>
      <c r="L107" s="337"/>
      <c r="M107" s="228"/>
    </row>
    <row r="108" spans="2:13" ht="12" x14ac:dyDescent="0.2">
      <c r="B108" s="336"/>
      <c r="E108" s="228"/>
      <c r="F108" s="337"/>
      <c r="G108" s="337"/>
      <c r="H108" s="337"/>
      <c r="I108" s="337"/>
      <c r="J108" s="337"/>
      <c r="K108" s="337"/>
      <c r="L108" s="337"/>
      <c r="M108" s="228"/>
    </row>
    <row r="109" spans="2:13" ht="12" x14ac:dyDescent="0.2">
      <c r="B109" s="336"/>
      <c r="E109" s="228"/>
      <c r="F109" s="337"/>
      <c r="G109" s="337"/>
      <c r="H109" s="337"/>
      <c r="I109" s="337"/>
      <c r="J109" s="337"/>
      <c r="K109" s="337"/>
      <c r="L109" s="337"/>
      <c r="M109" s="228"/>
    </row>
    <row r="110" spans="2:13" ht="12" x14ac:dyDescent="0.2">
      <c r="B110" s="336"/>
      <c r="E110" s="228"/>
      <c r="F110" s="337"/>
      <c r="G110" s="337"/>
      <c r="H110" s="337"/>
      <c r="I110" s="337"/>
      <c r="J110" s="337"/>
      <c r="K110" s="337"/>
      <c r="L110" s="337"/>
      <c r="M110" s="228"/>
    </row>
    <row r="111" spans="2:13" ht="12" x14ac:dyDescent="0.2">
      <c r="B111" s="336"/>
      <c r="E111" s="228"/>
      <c r="F111" s="337"/>
      <c r="G111" s="337"/>
      <c r="H111" s="337"/>
      <c r="I111" s="337"/>
      <c r="J111" s="337"/>
      <c r="K111" s="337"/>
      <c r="L111" s="337"/>
      <c r="M111" s="228"/>
    </row>
    <row r="112" spans="2:13" ht="12" x14ac:dyDescent="0.2">
      <c r="B112" s="336"/>
      <c r="E112" s="228"/>
      <c r="F112" s="337"/>
      <c r="G112" s="337"/>
      <c r="H112" s="337"/>
      <c r="I112" s="337"/>
      <c r="J112" s="337"/>
      <c r="K112" s="337"/>
      <c r="L112" s="337"/>
      <c r="M112" s="228"/>
    </row>
    <row r="113" spans="2:13" ht="12" x14ac:dyDescent="0.2">
      <c r="B113" s="336"/>
      <c r="E113" s="228"/>
      <c r="F113" s="337"/>
      <c r="G113" s="337"/>
      <c r="H113" s="337"/>
      <c r="I113" s="337"/>
      <c r="J113" s="337"/>
      <c r="K113" s="337"/>
      <c r="L113" s="337"/>
      <c r="M113" s="228"/>
    </row>
    <row r="114" spans="2:13" ht="12" x14ac:dyDescent="0.2">
      <c r="B114" s="336"/>
      <c r="E114" s="228"/>
      <c r="F114" s="337"/>
      <c r="G114" s="337"/>
      <c r="H114" s="337"/>
      <c r="I114" s="337"/>
      <c r="J114" s="337"/>
      <c r="K114" s="337"/>
      <c r="L114" s="337"/>
      <c r="M114" s="228"/>
    </row>
    <row r="115" spans="2:13" ht="12" x14ac:dyDescent="0.2">
      <c r="B115" s="336"/>
      <c r="E115" s="228"/>
      <c r="F115" s="337"/>
      <c r="G115" s="337"/>
      <c r="H115" s="337"/>
      <c r="I115" s="337"/>
      <c r="J115" s="337"/>
      <c r="K115" s="337"/>
      <c r="L115" s="337"/>
      <c r="M115" s="228"/>
    </row>
    <row r="116" spans="2:13" ht="12" x14ac:dyDescent="0.2">
      <c r="B116" s="336"/>
      <c r="E116" s="228"/>
      <c r="F116" s="337"/>
      <c r="G116" s="337"/>
      <c r="H116" s="337"/>
      <c r="I116" s="337"/>
      <c r="J116" s="337"/>
      <c r="K116" s="337"/>
      <c r="L116" s="337"/>
      <c r="M116" s="228"/>
    </row>
    <row r="117" spans="2:13" ht="12" x14ac:dyDescent="0.2">
      <c r="B117" s="336"/>
      <c r="E117" s="228"/>
      <c r="F117" s="337"/>
      <c r="G117" s="337"/>
      <c r="H117" s="337"/>
      <c r="I117" s="337"/>
      <c r="J117" s="337"/>
      <c r="K117" s="337"/>
      <c r="L117" s="337"/>
      <c r="M117" s="228"/>
    </row>
    <row r="118" spans="2:13" ht="12" x14ac:dyDescent="0.2">
      <c r="B118" s="336"/>
      <c r="E118" s="228"/>
      <c r="F118" s="337"/>
      <c r="G118" s="337"/>
      <c r="H118" s="337"/>
      <c r="I118" s="337"/>
      <c r="J118" s="337"/>
      <c r="K118" s="337"/>
      <c r="L118" s="337"/>
      <c r="M118" s="228"/>
    </row>
    <row r="119" spans="2:13" ht="15.95" customHeight="1" x14ac:dyDescent="0.2">
      <c r="B119" s="336"/>
      <c r="E119" s="228"/>
      <c r="F119" s="337"/>
      <c r="G119" s="337"/>
      <c r="H119" s="337"/>
      <c r="I119" s="337"/>
      <c r="J119" s="337"/>
      <c r="K119" s="337"/>
      <c r="L119" s="337"/>
      <c r="M119" s="228"/>
    </row>
    <row r="120" spans="2:13" ht="15.95" customHeight="1" x14ac:dyDescent="0.2">
      <c r="B120" s="336"/>
      <c r="E120" s="228"/>
      <c r="F120" s="337"/>
      <c r="G120" s="337"/>
      <c r="H120" s="337"/>
      <c r="I120" s="337"/>
      <c r="J120" s="337"/>
      <c r="K120" s="337"/>
      <c r="L120" s="337"/>
      <c r="M120" s="228"/>
    </row>
    <row r="121" spans="2:13" ht="15.95" customHeight="1" x14ac:dyDescent="0.2">
      <c r="B121" s="336"/>
      <c r="E121" s="228"/>
      <c r="F121" s="337"/>
      <c r="G121" s="337"/>
      <c r="H121" s="337"/>
      <c r="I121" s="337"/>
      <c r="J121" s="337"/>
      <c r="K121" s="337"/>
      <c r="L121" s="337"/>
      <c r="M121" s="228"/>
    </row>
    <row r="122" spans="2:13" ht="15.95" customHeight="1" x14ac:dyDescent="0.2">
      <c r="B122" s="336"/>
      <c r="E122" s="228"/>
      <c r="F122" s="337"/>
      <c r="G122" s="337"/>
      <c r="H122" s="337"/>
      <c r="I122" s="337"/>
      <c r="J122" s="337"/>
      <c r="K122" s="337"/>
      <c r="L122" s="337"/>
      <c r="M122" s="228"/>
    </row>
    <row r="123" spans="2:13" ht="15.95" customHeight="1" x14ac:dyDescent="0.2">
      <c r="B123" s="336"/>
      <c r="E123" s="228"/>
      <c r="F123" s="337"/>
      <c r="G123" s="337"/>
      <c r="H123" s="337"/>
      <c r="I123" s="337"/>
      <c r="J123" s="337"/>
      <c r="K123" s="337"/>
      <c r="L123" s="337"/>
      <c r="M123" s="228"/>
    </row>
    <row r="124" spans="2:13" ht="15.95" customHeight="1" x14ac:dyDescent="0.2">
      <c r="B124" s="336"/>
      <c r="E124" s="228"/>
      <c r="F124" s="228"/>
      <c r="G124" s="228"/>
      <c r="H124" s="228"/>
      <c r="I124" s="228"/>
      <c r="J124" s="228"/>
      <c r="K124" s="228"/>
      <c r="L124" s="228"/>
      <c r="M124" s="228"/>
    </row>
    <row r="125" spans="2:13" ht="15.95" customHeight="1" x14ac:dyDescent="0.2">
      <c r="B125" s="336"/>
      <c r="E125" s="228"/>
      <c r="F125" s="228"/>
      <c r="G125" s="228"/>
      <c r="H125" s="228"/>
      <c r="I125" s="228"/>
      <c r="J125" s="228"/>
      <c r="K125" s="228"/>
      <c r="L125" s="228"/>
      <c r="M125" s="228"/>
    </row>
    <row r="126" spans="2:13" ht="15.95" customHeight="1" x14ac:dyDescent="0.2">
      <c r="B126" s="336"/>
      <c r="E126" s="228"/>
      <c r="F126" s="228"/>
      <c r="G126" s="228"/>
      <c r="H126" s="228"/>
      <c r="I126" s="228"/>
      <c r="J126" s="228"/>
      <c r="K126" s="228"/>
      <c r="L126" s="228"/>
      <c r="M126" s="228"/>
    </row>
    <row r="127" spans="2:13" ht="15.95" customHeight="1" x14ac:dyDescent="0.2">
      <c r="B127" s="336"/>
      <c r="E127" s="228"/>
      <c r="F127" s="228"/>
      <c r="G127" s="228"/>
      <c r="H127" s="228"/>
      <c r="I127" s="228"/>
      <c r="J127" s="228"/>
      <c r="K127" s="228"/>
      <c r="L127" s="228"/>
      <c r="M127" s="228"/>
    </row>
    <row r="128" spans="2:13" ht="15.95" customHeight="1" x14ac:dyDescent="0.2">
      <c r="B128" s="336"/>
      <c r="E128" s="228"/>
      <c r="F128" s="228"/>
      <c r="G128" s="228"/>
      <c r="H128" s="228"/>
      <c r="I128" s="228"/>
      <c r="J128" s="228"/>
      <c r="K128" s="228"/>
      <c r="L128" s="228"/>
      <c r="M128" s="228"/>
    </row>
    <row r="129" spans="1:13" ht="15.95" customHeight="1" x14ac:dyDescent="0.2">
      <c r="B129" s="336"/>
      <c r="E129" s="228"/>
      <c r="F129" s="228"/>
      <c r="G129" s="228"/>
      <c r="H129" s="228"/>
      <c r="I129" s="228"/>
      <c r="J129" s="228"/>
      <c r="K129" s="228"/>
      <c r="L129" s="228"/>
      <c r="M129" s="228"/>
    </row>
    <row r="130" spans="1:13" ht="15.95" customHeight="1" x14ac:dyDescent="0.2">
      <c r="B130" s="336"/>
      <c r="E130" s="228"/>
      <c r="F130" s="228"/>
      <c r="G130" s="228"/>
      <c r="H130" s="228"/>
      <c r="I130" s="228"/>
      <c r="J130" s="228"/>
      <c r="K130" s="228"/>
      <c r="L130" s="228"/>
      <c r="M130" s="228"/>
    </row>
    <row r="131" spans="1:13" ht="15.95" customHeight="1" x14ac:dyDescent="0.2">
      <c r="B131" s="336"/>
      <c r="E131" s="228"/>
      <c r="F131" s="228"/>
      <c r="G131" s="228"/>
      <c r="H131" s="228"/>
      <c r="I131" s="228"/>
      <c r="J131" s="228"/>
      <c r="K131" s="228"/>
      <c r="L131" s="228"/>
      <c r="M131" s="228"/>
    </row>
    <row r="132" spans="1:13" ht="15.95" customHeight="1" x14ac:dyDescent="0.2">
      <c r="A132" s="336"/>
      <c r="B132" s="336"/>
      <c r="E132" s="228"/>
      <c r="F132" s="228"/>
      <c r="G132" s="228"/>
      <c r="H132" s="228"/>
      <c r="I132" s="228"/>
      <c r="J132" s="228"/>
      <c r="K132" s="228"/>
      <c r="L132" s="228"/>
      <c r="M132" s="228"/>
    </row>
    <row r="133" spans="1:13" ht="15.95" customHeight="1" x14ac:dyDescent="0.2">
      <c r="A133" s="336"/>
      <c r="B133" s="336"/>
      <c r="E133" s="228"/>
      <c r="F133" s="228"/>
      <c r="G133" s="228"/>
      <c r="H133" s="228"/>
      <c r="I133" s="228"/>
      <c r="J133" s="228"/>
      <c r="K133" s="228"/>
      <c r="L133" s="228"/>
      <c r="M133" s="228"/>
    </row>
    <row r="134" spans="1:13" ht="15.95" customHeight="1" x14ac:dyDescent="0.2">
      <c r="A134" s="336"/>
      <c r="B134" s="336"/>
      <c r="E134" s="228"/>
      <c r="F134" s="228"/>
      <c r="G134" s="228"/>
      <c r="H134" s="228"/>
      <c r="I134" s="228"/>
      <c r="J134" s="228"/>
      <c r="K134" s="228"/>
      <c r="L134" s="228"/>
      <c r="M134" s="228"/>
    </row>
    <row r="135" spans="1:13" ht="15.95" customHeight="1" x14ac:dyDescent="0.2">
      <c r="A135" s="336"/>
      <c r="B135" s="336"/>
      <c r="E135" s="228"/>
      <c r="F135" s="228"/>
      <c r="G135" s="228"/>
      <c r="H135" s="228"/>
      <c r="I135" s="228"/>
      <c r="J135" s="228"/>
      <c r="K135" s="228"/>
      <c r="L135" s="228"/>
      <c r="M135" s="228"/>
    </row>
    <row r="136" spans="1:13" ht="15.95" customHeight="1" x14ac:dyDescent="0.2">
      <c r="A136" s="336"/>
      <c r="B136" s="336"/>
      <c r="E136" s="228"/>
      <c r="F136" s="228"/>
      <c r="G136" s="228"/>
      <c r="H136" s="228"/>
      <c r="I136" s="228"/>
      <c r="J136" s="228"/>
      <c r="K136" s="228"/>
      <c r="L136" s="228"/>
      <c r="M136" s="228"/>
    </row>
    <row r="137" spans="1:13" ht="15.95" customHeight="1" x14ac:dyDescent="0.2">
      <c r="A137" s="336"/>
      <c r="B137" s="336"/>
      <c r="E137" s="228"/>
      <c r="F137" s="228"/>
      <c r="G137" s="228"/>
      <c r="H137" s="228"/>
      <c r="I137" s="228"/>
      <c r="J137" s="228"/>
      <c r="K137" s="228"/>
      <c r="L137" s="228"/>
      <c r="M137" s="228"/>
    </row>
    <row r="138" spans="1:13" ht="15.95" customHeight="1" x14ac:dyDescent="0.2">
      <c r="A138" s="336"/>
      <c r="B138" s="336"/>
      <c r="E138" s="228"/>
      <c r="F138" s="228"/>
      <c r="G138" s="228"/>
      <c r="H138" s="228"/>
      <c r="I138" s="228"/>
      <c r="J138" s="228"/>
      <c r="K138" s="228"/>
      <c r="L138" s="228"/>
      <c r="M138" s="228"/>
    </row>
    <row r="139" spans="1:13" ht="15.95" customHeight="1" x14ac:dyDescent="0.2">
      <c r="A139" s="336"/>
      <c r="B139" s="336"/>
      <c r="E139" s="228"/>
      <c r="F139" s="228"/>
      <c r="G139" s="228"/>
      <c r="H139" s="228"/>
      <c r="I139" s="228"/>
      <c r="J139" s="228"/>
      <c r="K139" s="228"/>
      <c r="L139" s="228"/>
      <c r="M139" s="228"/>
    </row>
    <row r="140" spans="1:13" ht="15.95" customHeight="1" x14ac:dyDescent="0.2">
      <c r="A140" s="336"/>
      <c r="B140" s="336"/>
      <c r="E140" s="228"/>
      <c r="F140" s="228"/>
      <c r="G140" s="228"/>
      <c r="H140" s="228"/>
      <c r="I140" s="228"/>
      <c r="J140" s="228"/>
      <c r="K140" s="228"/>
      <c r="L140" s="228"/>
      <c r="M140" s="228"/>
    </row>
    <row r="141" spans="1:13" ht="15.95" customHeight="1" x14ac:dyDescent="0.2">
      <c r="A141" s="336"/>
      <c r="B141" s="336"/>
      <c r="E141" s="228"/>
      <c r="F141" s="228"/>
      <c r="G141" s="228"/>
      <c r="H141" s="228"/>
      <c r="I141" s="228"/>
      <c r="J141" s="228"/>
      <c r="K141" s="228"/>
      <c r="L141" s="228"/>
      <c r="M141" s="228"/>
    </row>
    <row r="142" spans="1:13" ht="15.95" customHeight="1" x14ac:dyDescent="0.2">
      <c r="A142" s="336"/>
      <c r="B142" s="336"/>
      <c r="E142" s="228"/>
      <c r="F142" s="228"/>
      <c r="G142" s="228"/>
      <c r="H142" s="228"/>
      <c r="I142" s="228"/>
      <c r="J142" s="228"/>
      <c r="K142" s="228"/>
      <c r="L142" s="228"/>
      <c r="M142" s="228"/>
    </row>
    <row r="143" spans="1:13" ht="15.95" customHeight="1" x14ac:dyDescent="0.2">
      <c r="A143" s="336"/>
      <c r="B143" s="336"/>
      <c r="E143" s="228"/>
      <c r="F143" s="228"/>
      <c r="G143" s="228"/>
      <c r="H143" s="228"/>
      <c r="I143" s="228"/>
      <c r="J143" s="228"/>
      <c r="K143" s="228"/>
      <c r="L143" s="228"/>
      <c r="M143" s="228"/>
    </row>
    <row r="144" spans="1:13" ht="15.95" customHeight="1" x14ac:dyDescent="0.2">
      <c r="A144" s="336"/>
      <c r="B144" s="336"/>
      <c r="E144" s="228"/>
      <c r="F144" s="228"/>
      <c r="G144" s="228"/>
      <c r="H144" s="228"/>
      <c r="I144" s="228"/>
      <c r="J144" s="228"/>
      <c r="K144" s="228"/>
      <c r="L144" s="228"/>
      <c r="M144" s="228"/>
    </row>
    <row r="145" spans="1:13" ht="15.95" customHeight="1" x14ac:dyDescent="0.2">
      <c r="A145" s="336"/>
      <c r="B145" s="336"/>
      <c r="E145" s="228"/>
      <c r="F145" s="228"/>
      <c r="G145" s="228"/>
      <c r="H145" s="228"/>
      <c r="I145" s="228"/>
      <c r="J145" s="228"/>
      <c r="K145" s="228"/>
      <c r="L145" s="228"/>
      <c r="M145" s="228"/>
    </row>
    <row r="146" spans="1:13" ht="15.95" customHeight="1" x14ac:dyDescent="0.2">
      <c r="A146" s="336"/>
      <c r="B146" s="336"/>
      <c r="E146" s="228"/>
      <c r="F146" s="228"/>
      <c r="G146" s="228"/>
      <c r="H146" s="228"/>
      <c r="I146" s="228"/>
      <c r="J146" s="228"/>
      <c r="K146" s="228"/>
      <c r="L146" s="228"/>
      <c r="M146" s="228"/>
    </row>
    <row r="147" spans="1:13" ht="15.95" customHeight="1" x14ac:dyDescent="0.2">
      <c r="A147" s="336"/>
      <c r="B147" s="336"/>
      <c r="E147" s="228"/>
      <c r="F147" s="228"/>
      <c r="G147" s="228"/>
      <c r="H147" s="228"/>
      <c r="I147" s="228"/>
      <c r="J147" s="228"/>
      <c r="K147" s="228"/>
      <c r="L147" s="228"/>
      <c r="M147" s="228"/>
    </row>
  </sheetData>
  <mergeCells count="7">
    <mergeCell ref="A1:M1"/>
    <mergeCell ref="B2:M2"/>
    <mergeCell ref="A3:M3"/>
    <mergeCell ref="F4:G4"/>
    <mergeCell ref="H4:I4"/>
    <mergeCell ref="J4:K4"/>
    <mergeCell ref="L4:M4"/>
  </mergeCells>
  <printOptions gridLines="1"/>
  <pageMargins left="0.74803149606299213" right="0.74803149606299213" top="0.98425196850393704" bottom="0.98425196850393704" header="0.51181102362204722" footer="0.51181102362204722"/>
  <pageSetup paperSize="8" orientation="landscape" r:id="rId1"/>
  <headerFooter alignWithMargins="0">
    <oddHeader>&amp;L&amp;P&amp;R&amp;"Arial,Bold"&amp;12ANNEXURE I4</oddHeader>
    <oddFooter>&amp;L&amp;F&amp;C&amp;A&amp;R&amp;D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6"/>
  <sheetViews>
    <sheetView tabSelected="1" view="pageBreakPreview" zoomScaleNormal="100" zoomScaleSheetLayoutView="100" workbookViewId="0">
      <pane ySplit="5" topLeftCell="A18" activePane="bottomLeft" state="frozen"/>
      <selection activeCell="C17" sqref="C17"/>
      <selection pane="bottomLeft" activeCell="C17" sqref="C17"/>
    </sheetView>
  </sheetViews>
  <sheetFormatPr defaultRowHeight="12.75" x14ac:dyDescent="0.2"/>
  <cols>
    <col min="1" max="1" width="5.5703125" style="407" customWidth="1"/>
    <col min="2" max="2" width="5.28515625" style="349" bestFit="1" customWidth="1"/>
    <col min="3" max="3" width="33.85546875" style="349" customWidth="1"/>
    <col min="4" max="4" width="31.140625" style="349" customWidth="1"/>
    <col min="5" max="5" width="16.140625" style="349" customWidth="1"/>
    <col min="6" max="6" width="12" style="349" customWidth="1"/>
    <col min="7" max="7" width="11" style="349" customWidth="1"/>
    <col min="8" max="8" width="12.28515625" style="349" customWidth="1"/>
    <col min="9" max="9" width="11.5703125" style="349" customWidth="1"/>
    <col min="10" max="10" width="11.85546875" style="349" customWidth="1"/>
    <col min="11" max="11" width="10.5703125" style="349" customWidth="1"/>
    <col min="12" max="12" width="11.7109375" style="349" customWidth="1"/>
    <col min="13" max="13" width="9.5703125" style="349" customWidth="1"/>
    <col min="14" max="14" width="4.85546875" style="349" customWidth="1"/>
    <col min="15" max="15" width="4.140625" style="349" customWidth="1"/>
    <col min="16" max="256" width="9.140625" style="349"/>
    <col min="257" max="257" width="5.5703125" style="349" customWidth="1"/>
    <col min="258" max="258" width="5.28515625" style="349" bestFit="1" customWidth="1"/>
    <col min="259" max="259" width="33.85546875" style="349" customWidth="1"/>
    <col min="260" max="260" width="31.140625" style="349" customWidth="1"/>
    <col min="261" max="261" width="16.140625" style="349" customWidth="1"/>
    <col min="262" max="262" width="12" style="349" customWidth="1"/>
    <col min="263" max="263" width="11" style="349" customWidth="1"/>
    <col min="264" max="264" width="12.28515625" style="349" customWidth="1"/>
    <col min="265" max="265" width="11.5703125" style="349" customWidth="1"/>
    <col min="266" max="266" width="11.85546875" style="349" customWidth="1"/>
    <col min="267" max="267" width="10.5703125" style="349" customWidth="1"/>
    <col min="268" max="268" width="11.7109375" style="349" customWidth="1"/>
    <col min="269" max="269" width="9.5703125" style="349" customWidth="1"/>
    <col min="270" max="270" width="4.85546875" style="349" customWidth="1"/>
    <col min="271" max="271" width="4.140625" style="349" customWidth="1"/>
    <col min="272" max="512" width="9.140625" style="349"/>
    <col min="513" max="513" width="5.5703125" style="349" customWidth="1"/>
    <col min="514" max="514" width="5.28515625" style="349" bestFit="1" customWidth="1"/>
    <col min="515" max="515" width="33.85546875" style="349" customWidth="1"/>
    <col min="516" max="516" width="31.140625" style="349" customWidth="1"/>
    <col min="517" max="517" width="16.140625" style="349" customWidth="1"/>
    <col min="518" max="518" width="12" style="349" customWidth="1"/>
    <col min="519" max="519" width="11" style="349" customWidth="1"/>
    <col min="520" max="520" width="12.28515625" style="349" customWidth="1"/>
    <col min="521" max="521" width="11.5703125" style="349" customWidth="1"/>
    <col min="522" max="522" width="11.85546875" style="349" customWidth="1"/>
    <col min="523" max="523" width="10.5703125" style="349" customWidth="1"/>
    <col min="524" max="524" width="11.7109375" style="349" customWidth="1"/>
    <col min="525" max="525" width="9.5703125" style="349" customWidth="1"/>
    <col min="526" max="526" width="4.85546875" style="349" customWidth="1"/>
    <col min="527" max="527" width="4.140625" style="349" customWidth="1"/>
    <col min="528" max="768" width="9.140625" style="349"/>
    <col min="769" max="769" width="5.5703125" style="349" customWidth="1"/>
    <col min="770" max="770" width="5.28515625" style="349" bestFit="1" customWidth="1"/>
    <col min="771" max="771" width="33.85546875" style="349" customWidth="1"/>
    <col min="772" max="772" width="31.140625" style="349" customWidth="1"/>
    <col min="773" max="773" width="16.140625" style="349" customWidth="1"/>
    <col min="774" max="774" width="12" style="349" customWidth="1"/>
    <col min="775" max="775" width="11" style="349" customWidth="1"/>
    <col min="776" max="776" width="12.28515625" style="349" customWidth="1"/>
    <col min="777" max="777" width="11.5703125" style="349" customWidth="1"/>
    <col min="778" max="778" width="11.85546875" style="349" customWidth="1"/>
    <col min="779" max="779" width="10.5703125" style="349" customWidth="1"/>
    <col min="780" max="780" width="11.7109375" style="349" customWidth="1"/>
    <col min="781" max="781" width="9.5703125" style="349" customWidth="1"/>
    <col min="782" max="782" width="4.85546875" style="349" customWidth="1"/>
    <col min="783" max="783" width="4.140625" style="349" customWidth="1"/>
    <col min="784" max="1024" width="9.140625" style="349"/>
    <col min="1025" max="1025" width="5.5703125" style="349" customWidth="1"/>
    <col min="1026" max="1026" width="5.28515625" style="349" bestFit="1" customWidth="1"/>
    <col min="1027" max="1027" width="33.85546875" style="349" customWidth="1"/>
    <col min="1028" max="1028" width="31.140625" style="349" customWidth="1"/>
    <col min="1029" max="1029" width="16.140625" style="349" customWidth="1"/>
    <col min="1030" max="1030" width="12" style="349" customWidth="1"/>
    <col min="1031" max="1031" width="11" style="349" customWidth="1"/>
    <col min="1032" max="1032" width="12.28515625" style="349" customWidth="1"/>
    <col min="1033" max="1033" width="11.5703125" style="349" customWidth="1"/>
    <col min="1034" max="1034" width="11.85546875" style="349" customWidth="1"/>
    <col min="1035" max="1035" width="10.5703125" style="349" customWidth="1"/>
    <col min="1036" max="1036" width="11.7109375" style="349" customWidth="1"/>
    <col min="1037" max="1037" width="9.5703125" style="349" customWidth="1"/>
    <col min="1038" max="1038" width="4.85546875" style="349" customWidth="1"/>
    <col min="1039" max="1039" width="4.140625" style="349" customWidth="1"/>
    <col min="1040" max="1280" width="9.140625" style="349"/>
    <col min="1281" max="1281" width="5.5703125" style="349" customWidth="1"/>
    <col min="1282" max="1282" width="5.28515625" style="349" bestFit="1" customWidth="1"/>
    <col min="1283" max="1283" width="33.85546875" style="349" customWidth="1"/>
    <col min="1284" max="1284" width="31.140625" style="349" customWidth="1"/>
    <col min="1285" max="1285" width="16.140625" style="349" customWidth="1"/>
    <col min="1286" max="1286" width="12" style="349" customWidth="1"/>
    <col min="1287" max="1287" width="11" style="349" customWidth="1"/>
    <col min="1288" max="1288" width="12.28515625" style="349" customWidth="1"/>
    <col min="1289" max="1289" width="11.5703125" style="349" customWidth="1"/>
    <col min="1290" max="1290" width="11.85546875" style="349" customWidth="1"/>
    <col min="1291" max="1291" width="10.5703125" style="349" customWidth="1"/>
    <col min="1292" max="1292" width="11.7109375" style="349" customWidth="1"/>
    <col min="1293" max="1293" width="9.5703125" style="349" customWidth="1"/>
    <col min="1294" max="1294" width="4.85546875" style="349" customWidth="1"/>
    <col min="1295" max="1295" width="4.140625" style="349" customWidth="1"/>
    <col min="1296" max="1536" width="9.140625" style="349"/>
    <col min="1537" max="1537" width="5.5703125" style="349" customWidth="1"/>
    <col min="1538" max="1538" width="5.28515625" style="349" bestFit="1" customWidth="1"/>
    <col min="1539" max="1539" width="33.85546875" style="349" customWidth="1"/>
    <col min="1540" max="1540" width="31.140625" style="349" customWidth="1"/>
    <col min="1541" max="1541" width="16.140625" style="349" customWidth="1"/>
    <col min="1542" max="1542" width="12" style="349" customWidth="1"/>
    <col min="1543" max="1543" width="11" style="349" customWidth="1"/>
    <col min="1544" max="1544" width="12.28515625" style="349" customWidth="1"/>
    <col min="1545" max="1545" width="11.5703125" style="349" customWidth="1"/>
    <col min="1546" max="1546" width="11.85546875" style="349" customWidth="1"/>
    <col min="1547" max="1547" width="10.5703125" style="349" customWidth="1"/>
    <col min="1548" max="1548" width="11.7109375" style="349" customWidth="1"/>
    <col min="1549" max="1549" width="9.5703125" style="349" customWidth="1"/>
    <col min="1550" max="1550" width="4.85546875" style="349" customWidth="1"/>
    <col min="1551" max="1551" width="4.140625" style="349" customWidth="1"/>
    <col min="1552" max="1792" width="9.140625" style="349"/>
    <col min="1793" max="1793" width="5.5703125" style="349" customWidth="1"/>
    <col min="1794" max="1794" width="5.28515625" style="349" bestFit="1" customWidth="1"/>
    <col min="1795" max="1795" width="33.85546875" style="349" customWidth="1"/>
    <col min="1796" max="1796" width="31.140625" style="349" customWidth="1"/>
    <col min="1797" max="1797" width="16.140625" style="349" customWidth="1"/>
    <col min="1798" max="1798" width="12" style="349" customWidth="1"/>
    <col min="1799" max="1799" width="11" style="349" customWidth="1"/>
    <col min="1800" max="1800" width="12.28515625" style="349" customWidth="1"/>
    <col min="1801" max="1801" width="11.5703125" style="349" customWidth="1"/>
    <col min="1802" max="1802" width="11.85546875" style="349" customWidth="1"/>
    <col min="1803" max="1803" width="10.5703125" style="349" customWidth="1"/>
    <col min="1804" max="1804" width="11.7109375" style="349" customWidth="1"/>
    <col min="1805" max="1805" width="9.5703125" style="349" customWidth="1"/>
    <col min="1806" max="1806" width="4.85546875" style="349" customWidth="1"/>
    <col min="1807" max="1807" width="4.140625" style="349" customWidth="1"/>
    <col min="1808" max="2048" width="9.140625" style="349"/>
    <col min="2049" max="2049" width="5.5703125" style="349" customWidth="1"/>
    <col min="2050" max="2050" width="5.28515625" style="349" bestFit="1" customWidth="1"/>
    <col min="2051" max="2051" width="33.85546875" style="349" customWidth="1"/>
    <col min="2052" max="2052" width="31.140625" style="349" customWidth="1"/>
    <col min="2053" max="2053" width="16.140625" style="349" customWidth="1"/>
    <col min="2054" max="2054" width="12" style="349" customWidth="1"/>
    <col min="2055" max="2055" width="11" style="349" customWidth="1"/>
    <col min="2056" max="2056" width="12.28515625" style="349" customWidth="1"/>
    <col min="2057" max="2057" width="11.5703125" style="349" customWidth="1"/>
    <col min="2058" max="2058" width="11.85546875" style="349" customWidth="1"/>
    <col min="2059" max="2059" width="10.5703125" style="349" customWidth="1"/>
    <col min="2060" max="2060" width="11.7109375" style="349" customWidth="1"/>
    <col min="2061" max="2061" width="9.5703125" style="349" customWidth="1"/>
    <col min="2062" max="2062" width="4.85546875" style="349" customWidth="1"/>
    <col min="2063" max="2063" width="4.140625" style="349" customWidth="1"/>
    <col min="2064" max="2304" width="9.140625" style="349"/>
    <col min="2305" max="2305" width="5.5703125" style="349" customWidth="1"/>
    <col min="2306" max="2306" width="5.28515625" style="349" bestFit="1" customWidth="1"/>
    <col min="2307" max="2307" width="33.85546875" style="349" customWidth="1"/>
    <col min="2308" max="2308" width="31.140625" style="349" customWidth="1"/>
    <col min="2309" max="2309" width="16.140625" style="349" customWidth="1"/>
    <col min="2310" max="2310" width="12" style="349" customWidth="1"/>
    <col min="2311" max="2311" width="11" style="349" customWidth="1"/>
    <col min="2312" max="2312" width="12.28515625" style="349" customWidth="1"/>
    <col min="2313" max="2313" width="11.5703125" style="349" customWidth="1"/>
    <col min="2314" max="2314" width="11.85546875" style="349" customWidth="1"/>
    <col min="2315" max="2315" width="10.5703125" style="349" customWidth="1"/>
    <col min="2316" max="2316" width="11.7109375" style="349" customWidth="1"/>
    <col min="2317" max="2317" width="9.5703125" style="349" customWidth="1"/>
    <col min="2318" max="2318" width="4.85546875" style="349" customWidth="1"/>
    <col min="2319" max="2319" width="4.140625" style="349" customWidth="1"/>
    <col min="2320" max="2560" width="9.140625" style="349"/>
    <col min="2561" max="2561" width="5.5703125" style="349" customWidth="1"/>
    <col min="2562" max="2562" width="5.28515625" style="349" bestFit="1" customWidth="1"/>
    <col min="2563" max="2563" width="33.85546875" style="349" customWidth="1"/>
    <col min="2564" max="2564" width="31.140625" style="349" customWidth="1"/>
    <col min="2565" max="2565" width="16.140625" style="349" customWidth="1"/>
    <col min="2566" max="2566" width="12" style="349" customWidth="1"/>
    <col min="2567" max="2567" width="11" style="349" customWidth="1"/>
    <col min="2568" max="2568" width="12.28515625" style="349" customWidth="1"/>
    <col min="2569" max="2569" width="11.5703125" style="349" customWidth="1"/>
    <col min="2570" max="2570" width="11.85546875" style="349" customWidth="1"/>
    <col min="2571" max="2571" width="10.5703125" style="349" customWidth="1"/>
    <col min="2572" max="2572" width="11.7109375" style="349" customWidth="1"/>
    <col min="2573" max="2573" width="9.5703125" style="349" customWidth="1"/>
    <col min="2574" max="2574" width="4.85546875" style="349" customWidth="1"/>
    <col min="2575" max="2575" width="4.140625" style="349" customWidth="1"/>
    <col min="2576" max="2816" width="9.140625" style="349"/>
    <col min="2817" max="2817" width="5.5703125" style="349" customWidth="1"/>
    <col min="2818" max="2818" width="5.28515625" style="349" bestFit="1" customWidth="1"/>
    <col min="2819" max="2819" width="33.85546875" style="349" customWidth="1"/>
    <col min="2820" max="2820" width="31.140625" style="349" customWidth="1"/>
    <col min="2821" max="2821" width="16.140625" style="349" customWidth="1"/>
    <col min="2822" max="2822" width="12" style="349" customWidth="1"/>
    <col min="2823" max="2823" width="11" style="349" customWidth="1"/>
    <col min="2824" max="2824" width="12.28515625" style="349" customWidth="1"/>
    <col min="2825" max="2825" width="11.5703125" style="349" customWidth="1"/>
    <col min="2826" max="2826" width="11.85546875" style="349" customWidth="1"/>
    <col min="2827" max="2827" width="10.5703125" style="349" customWidth="1"/>
    <col min="2828" max="2828" width="11.7109375" style="349" customWidth="1"/>
    <col min="2829" max="2829" width="9.5703125" style="349" customWidth="1"/>
    <col min="2830" max="2830" width="4.85546875" style="349" customWidth="1"/>
    <col min="2831" max="2831" width="4.140625" style="349" customWidth="1"/>
    <col min="2832" max="3072" width="9.140625" style="349"/>
    <col min="3073" max="3073" width="5.5703125" style="349" customWidth="1"/>
    <col min="3074" max="3074" width="5.28515625" style="349" bestFit="1" customWidth="1"/>
    <col min="3075" max="3075" width="33.85546875" style="349" customWidth="1"/>
    <col min="3076" max="3076" width="31.140625" style="349" customWidth="1"/>
    <col min="3077" max="3077" width="16.140625" style="349" customWidth="1"/>
    <col min="3078" max="3078" width="12" style="349" customWidth="1"/>
    <col min="3079" max="3079" width="11" style="349" customWidth="1"/>
    <col min="3080" max="3080" width="12.28515625" style="349" customWidth="1"/>
    <col min="3081" max="3081" width="11.5703125" style="349" customWidth="1"/>
    <col min="3082" max="3082" width="11.85546875" style="349" customWidth="1"/>
    <col min="3083" max="3083" width="10.5703125" style="349" customWidth="1"/>
    <col min="3084" max="3084" width="11.7109375" style="349" customWidth="1"/>
    <col min="3085" max="3085" width="9.5703125" style="349" customWidth="1"/>
    <col min="3086" max="3086" width="4.85546875" style="349" customWidth="1"/>
    <col min="3087" max="3087" width="4.140625" style="349" customWidth="1"/>
    <col min="3088" max="3328" width="9.140625" style="349"/>
    <col min="3329" max="3329" width="5.5703125" style="349" customWidth="1"/>
    <col min="3330" max="3330" width="5.28515625" style="349" bestFit="1" customWidth="1"/>
    <col min="3331" max="3331" width="33.85546875" style="349" customWidth="1"/>
    <col min="3332" max="3332" width="31.140625" style="349" customWidth="1"/>
    <col min="3333" max="3333" width="16.140625" style="349" customWidth="1"/>
    <col min="3334" max="3334" width="12" style="349" customWidth="1"/>
    <col min="3335" max="3335" width="11" style="349" customWidth="1"/>
    <col min="3336" max="3336" width="12.28515625" style="349" customWidth="1"/>
    <col min="3337" max="3337" width="11.5703125" style="349" customWidth="1"/>
    <col min="3338" max="3338" width="11.85546875" style="349" customWidth="1"/>
    <col min="3339" max="3339" width="10.5703125" style="349" customWidth="1"/>
    <col min="3340" max="3340" width="11.7109375" style="349" customWidth="1"/>
    <col min="3341" max="3341" width="9.5703125" style="349" customWidth="1"/>
    <col min="3342" max="3342" width="4.85546875" style="349" customWidth="1"/>
    <col min="3343" max="3343" width="4.140625" style="349" customWidth="1"/>
    <col min="3344" max="3584" width="9.140625" style="349"/>
    <col min="3585" max="3585" width="5.5703125" style="349" customWidth="1"/>
    <col min="3586" max="3586" width="5.28515625" style="349" bestFit="1" customWidth="1"/>
    <col min="3587" max="3587" width="33.85546875" style="349" customWidth="1"/>
    <col min="3588" max="3588" width="31.140625" style="349" customWidth="1"/>
    <col min="3589" max="3589" width="16.140625" style="349" customWidth="1"/>
    <col min="3590" max="3590" width="12" style="349" customWidth="1"/>
    <col min="3591" max="3591" width="11" style="349" customWidth="1"/>
    <col min="3592" max="3592" width="12.28515625" style="349" customWidth="1"/>
    <col min="3593" max="3593" width="11.5703125" style="349" customWidth="1"/>
    <col min="3594" max="3594" width="11.85546875" style="349" customWidth="1"/>
    <col min="3595" max="3595" width="10.5703125" style="349" customWidth="1"/>
    <col min="3596" max="3596" width="11.7109375" style="349" customWidth="1"/>
    <col min="3597" max="3597" width="9.5703125" style="349" customWidth="1"/>
    <col min="3598" max="3598" width="4.85546875" style="349" customWidth="1"/>
    <col min="3599" max="3599" width="4.140625" style="349" customWidth="1"/>
    <col min="3600" max="3840" width="9.140625" style="349"/>
    <col min="3841" max="3841" width="5.5703125" style="349" customWidth="1"/>
    <col min="3842" max="3842" width="5.28515625" style="349" bestFit="1" customWidth="1"/>
    <col min="3843" max="3843" width="33.85546875" style="349" customWidth="1"/>
    <col min="3844" max="3844" width="31.140625" style="349" customWidth="1"/>
    <col min="3845" max="3845" width="16.140625" style="349" customWidth="1"/>
    <col min="3846" max="3846" width="12" style="349" customWidth="1"/>
    <col min="3847" max="3847" width="11" style="349" customWidth="1"/>
    <col min="3848" max="3848" width="12.28515625" style="349" customWidth="1"/>
    <col min="3849" max="3849" width="11.5703125" style="349" customWidth="1"/>
    <col min="3850" max="3850" width="11.85546875" style="349" customWidth="1"/>
    <col min="3851" max="3851" width="10.5703125" style="349" customWidth="1"/>
    <col min="3852" max="3852" width="11.7109375" style="349" customWidth="1"/>
    <col min="3853" max="3853" width="9.5703125" style="349" customWidth="1"/>
    <col min="3854" max="3854" width="4.85546875" style="349" customWidth="1"/>
    <col min="3855" max="3855" width="4.140625" style="349" customWidth="1"/>
    <col min="3856" max="4096" width="9.140625" style="349"/>
    <col min="4097" max="4097" width="5.5703125" style="349" customWidth="1"/>
    <col min="4098" max="4098" width="5.28515625" style="349" bestFit="1" customWidth="1"/>
    <col min="4099" max="4099" width="33.85546875" style="349" customWidth="1"/>
    <col min="4100" max="4100" width="31.140625" style="349" customWidth="1"/>
    <col min="4101" max="4101" width="16.140625" style="349" customWidth="1"/>
    <col min="4102" max="4102" width="12" style="349" customWidth="1"/>
    <col min="4103" max="4103" width="11" style="349" customWidth="1"/>
    <col min="4104" max="4104" width="12.28515625" style="349" customWidth="1"/>
    <col min="4105" max="4105" width="11.5703125" style="349" customWidth="1"/>
    <col min="4106" max="4106" width="11.85546875" style="349" customWidth="1"/>
    <col min="4107" max="4107" width="10.5703125" style="349" customWidth="1"/>
    <col min="4108" max="4108" width="11.7109375" style="349" customWidth="1"/>
    <col min="4109" max="4109" width="9.5703125" style="349" customWidth="1"/>
    <col min="4110" max="4110" width="4.85546875" style="349" customWidth="1"/>
    <col min="4111" max="4111" width="4.140625" style="349" customWidth="1"/>
    <col min="4112" max="4352" width="9.140625" style="349"/>
    <col min="4353" max="4353" width="5.5703125" style="349" customWidth="1"/>
    <col min="4354" max="4354" width="5.28515625" style="349" bestFit="1" customWidth="1"/>
    <col min="4355" max="4355" width="33.85546875" style="349" customWidth="1"/>
    <col min="4356" max="4356" width="31.140625" style="349" customWidth="1"/>
    <col min="4357" max="4357" width="16.140625" style="349" customWidth="1"/>
    <col min="4358" max="4358" width="12" style="349" customWidth="1"/>
    <col min="4359" max="4359" width="11" style="349" customWidth="1"/>
    <col min="4360" max="4360" width="12.28515625" style="349" customWidth="1"/>
    <col min="4361" max="4361" width="11.5703125" style="349" customWidth="1"/>
    <col min="4362" max="4362" width="11.85546875" style="349" customWidth="1"/>
    <col min="4363" max="4363" width="10.5703125" style="349" customWidth="1"/>
    <col min="4364" max="4364" width="11.7109375" style="349" customWidth="1"/>
    <col min="4365" max="4365" width="9.5703125" style="349" customWidth="1"/>
    <col min="4366" max="4366" width="4.85546875" style="349" customWidth="1"/>
    <col min="4367" max="4367" width="4.140625" style="349" customWidth="1"/>
    <col min="4368" max="4608" width="9.140625" style="349"/>
    <col min="4609" max="4609" width="5.5703125" style="349" customWidth="1"/>
    <col min="4610" max="4610" width="5.28515625" style="349" bestFit="1" customWidth="1"/>
    <col min="4611" max="4611" width="33.85546875" style="349" customWidth="1"/>
    <col min="4612" max="4612" width="31.140625" style="349" customWidth="1"/>
    <col min="4613" max="4613" width="16.140625" style="349" customWidth="1"/>
    <col min="4614" max="4614" width="12" style="349" customWidth="1"/>
    <col min="4615" max="4615" width="11" style="349" customWidth="1"/>
    <col min="4616" max="4616" width="12.28515625" style="349" customWidth="1"/>
    <col min="4617" max="4617" width="11.5703125" style="349" customWidth="1"/>
    <col min="4618" max="4618" width="11.85546875" style="349" customWidth="1"/>
    <col min="4619" max="4619" width="10.5703125" style="349" customWidth="1"/>
    <col min="4620" max="4620" width="11.7109375" style="349" customWidth="1"/>
    <col min="4621" max="4621" width="9.5703125" style="349" customWidth="1"/>
    <col min="4622" max="4622" width="4.85546875" style="349" customWidth="1"/>
    <col min="4623" max="4623" width="4.140625" style="349" customWidth="1"/>
    <col min="4624" max="4864" width="9.140625" style="349"/>
    <col min="4865" max="4865" width="5.5703125" style="349" customWidth="1"/>
    <col min="4866" max="4866" width="5.28515625" style="349" bestFit="1" customWidth="1"/>
    <col min="4867" max="4867" width="33.85546875" style="349" customWidth="1"/>
    <col min="4868" max="4868" width="31.140625" style="349" customWidth="1"/>
    <col min="4869" max="4869" width="16.140625" style="349" customWidth="1"/>
    <col min="4870" max="4870" width="12" style="349" customWidth="1"/>
    <col min="4871" max="4871" width="11" style="349" customWidth="1"/>
    <col min="4872" max="4872" width="12.28515625" style="349" customWidth="1"/>
    <col min="4873" max="4873" width="11.5703125" style="349" customWidth="1"/>
    <col min="4874" max="4874" width="11.85546875" style="349" customWidth="1"/>
    <col min="4875" max="4875" width="10.5703125" style="349" customWidth="1"/>
    <col min="4876" max="4876" width="11.7109375" style="349" customWidth="1"/>
    <col min="4877" max="4877" width="9.5703125" style="349" customWidth="1"/>
    <col min="4878" max="4878" width="4.85546875" style="349" customWidth="1"/>
    <col min="4879" max="4879" width="4.140625" style="349" customWidth="1"/>
    <col min="4880" max="5120" width="9.140625" style="349"/>
    <col min="5121" max="5121" width="5.5703125" style="349" customWidth="1"/>
    <col min="5122" max="5122" width="5.28515625" style="349" bestFit="1" customWidth="1"/>
    <col min="5123" max="5123" width="33.85546875" style="349" customWidth="1"/>
    <col min="5124" max="5124" width="31.140625" style="349" customWidth="1"/>
    <col min="5125" max="5125" width="16.140625" style="349" customWidth="1"/>
    <col min="5126" max="5126" width="12" style="349" customWidth="1"/>
    <col min="5127" max="5127" width="11" style="349" customWidth="1"/>
    <col min="5128" max="5128" width="12.28515625" style="349" customWidth="1"/>
    <col min="5129" max="5129" width="11.5703125" style="349" customWidth="1"/>
    <col min="5130" max="5130" width="11.85546875" style="349" customWidth="1"/>
    <col min="5131" max="5131" width="10.5703125" style="349" customWidth="1"/>
    <col min="5132" max="5132" width="11.7109375" style="349" customWidth="1"/>
    <col min="5133" max="5133" width="9.5703125" style="349" customWidth="1"/>
    <col min="5134" max="5134" width="4.85546875" style="349" customWidth="1"/>
    <col min="5135" max="5135" width="4.140625" style="349" customWidth="1"/>
    <col min="5136" max="5376" width="9.140625" style="349"/>
    <col min="5377" max="5377" width="5.5703125" style="349" customWidth="1"/>
    <col min="5378" max="5378" width="5.28515625" style="349" bestFit="1" customWidth="1"/>
    <col min="5379" max="5379" width="33.85546875" style="349" customWidth="1"/>
    <col min="5380" max="5380" width="31.140625" style="349" customWidth="1"/>
    <col min="5381" max="5381" width="16.140625" style="349" customWidth="1"/>
    <col min="5382" max="5382" width="12" style="349" customWidth="1"/>
    <col min="5383" max="5383" width="11" style="349" customWidth="1"/>
    <col min="5384" max="5384" width="12.28515625" style="349" customWidth="1"/>
    <col min="5385" max="5385" width="11.5703125" style="349" customWidth="1"/>
    <col min="5386" max="5386" width="11.85546875" style="349" customWidth="1"/>
    <col min="5387" max="5387" width="10.5703125" style="349" customWidth="1"/>
    <col min="5388" max="5388" width="11.7109375" style="349" customWidth="1"/>
    <col min="5389" max="5389" width="9.5703125" style="349" customWidth="1"/>
    <col min="5390" max="5390" width="4.85546875" style="349" customWidth="1"/>
    <col min="5391" max="5391" width="4.140625" style="349" customWidth="1"/>
    <col min="5392" max="5632" width="9.140625" style="349"/>
    <col min="5633" max="5633" width="5.5703125" style="349" customWidth="1"/>
    <col min="5634" max="5634" width="5.28515625" style="349" bestFit="1" customWidth="1"/>
    <col min="5635" max="5635" width="33.85546875" style="349" customWidth="1"/>
    <col min="5636" max="5636" width="31.140625" style="349" customWidth="1"/>
    <col min="5637" max="5637" width="16.140625" style="349" customWidth="1"/>
    <col min="5638" max="5638" width="12" style="349" customWidth="1"/>
    <col min="5639" max="5639" width="11" style="349" customWidth="1"/>
    <col min="5640" max="5640" width="12.28515625" style="349" customWidth="1"/>
    <col min="5641" max="5641" width="11.5703125" style="349" customWidth="1"/>
    <col min="5642" max="5642" width="11.85546875" style="349" customWidth="1"/>
    <col min="5643" max="5643" width="10.5703125" style="349" customWidth="1"/>
    <col min="5644" max="5644" width="11.7109375" style="349" customWidth="1"/>
    <col min="5645" max="5645" width="9.5703125" style="349" customWidth="1"/>
    <col min="5646" max="5646" width="4.85546875" style="349" customWidth="1"/>
    <col min="5647" max="5647" width="4.140625" style="349" customWidth="1"/>
    <col min="5648" max="5888" width="9.140625" style="349"/>
    <col min="5889" max="5889" width="5.5703125" style="349" customWidth="1"/>
    <col min="5890" max="5890" width="5.28515625" style="349" bestFit="1" customWidth="1"/>
    <col min="5891" max="5891" width="33.85546875" style="349" customWidth="1"/>
    <col min="5892" max="5892" width="31.140625" style="349" customWidth="1"/>
    <col min="5893" max="5893" width="16.140625" style="349" customWidth="1"/>
    <col min="5894" max="5894" width="12" style="349" customWidth="1"/>
    <col min="5895" max="5895" width="11" style="349" customWidth="1"/>
    <col min="5896" max="5896" width="12.28515625" style="349" customWidth="1"/>
    <col min="5897" max="5897" width="11.5703125" style="349" customWidth="1"/>
    <col min="5898" max="5898" width="11.85546875" style="349" customWidth="1"/>
    <col min="5899" max="5899" width="10.5703125" style="349" customWidth="1"/>
    <col min="5900" max="5900" width="11.7109375" style="349" customWidth="1"/>
    <col min="5901" max="5901" width="9.5703125" style="349" customWidth="1"/>
    <col min="5902" max="5902" width="4.85546875" style="349" customWidth="1"/>
    <col min="5903" max="5903" width="4.140625" style="349" customWidth="1"/>
    <col min="5904" max="6144" width="9.140625" style="349"/>
    <col min="6145" max="6145" width="5.5703125" style="349" customWidth="1"/>
    <col min="6146" max="6146" width="5.28515625" style="349" bestFit="1" customWidth="1"/>
    <col min="6147" max="6147" width="33.85546875" style="349" customWidth="1"/>
    <col min="6148" max="6148" width="31.140625" style="349" customWidth="1"/>
    <col min="6149" max="6149" width="16.140625" style="349" customWidth="1"/>
    <col min="6150" max="6150" width="12" style="349" customWidth="1"/>
    <col min="6151" max="6151" width="11" style="349" customWidth="1"/>
    <col min="6152" max="6152" width="12.28515625" style="349" customWidth="1"/>
    <col min="6153" max="6153" width="11.5703125" style="349" customWidth="1"/>
    <col min="6154" max="6154" width="11.85546875" style="349" customWidth="1"/>
    <col min="6155" max="6155" width="10.5703125" style="349" customWidth="1"/>
    <col min="6156" max="6156" width="11.7109375" style="349" customWidth="1"/>
    <col min="6157" max="6157" width="9.5703125" style="349" customWidth="1"/>
    <col min="6158" max="6158" width="4.85546875" style="349" customWidth="1"/>
    <col min="6159" max="6159" width="4.140625" style="349" customWidth="1"/>
    <col min="6160" max="6400" width="9.140625" style="349"/>
    <col min="6401" max="6401" width="5.5703125" style="349" customWidth="1"/>
    <col min="6402" max="6402" width="5.28515625" style="349" bestFit="1" customWidth="1"/>
    <col min="6403" max="6403" width="33.85546875" style="349" customWidth="1"/>
    <col min="6404" max="6404" width="31.140625" style="349" customWidth="1"/>
    <col min="6405" max="6405" width="16.140625" style="349" customWidth="1"/>
    <col min="6406" max="6406" width="12" style="349" customWidth="1"/>
    <col min="6407" max="6407" width="11" style="349" customWidth="1"/>
    <col min="6408" max="6408" width="12.28515625" style="349" customWidth="1"/>
    <col min="6409" max="6409" width="11.5703125" style="349" customWidth="1"/>
    <col min="6410" max="6410" width="11.85546875" style="349" customWidth="1"/>
    <col min="6411" max="6411" width="10.5703125" style="349" customWidth="1"/>
    <col min="6412" max="6412" width="11.7109375" style="349" customWidth="1"/>
    <col min="6413" max="6413" width="9.5703125" style="349" customWidth="1"/>
    <col min="6414" max="6414" width="4.85546875" style="349" customWidth="1"/>
    <col min="6415" max="6415" width="4.140625" style="349" customWidth="1"/>
    <col min="6416" max="6656" width="9.140625" style="349"/>
    <col min="6657" max="6657" width="5.5703125" style="349" customWidth="1"/>
    <col min="6658" max="6658" width="5.28515625" style="349" bestFit="1" customWidth="1"/>
    <col min="6659" max="6659" width="33.85546875" style="349" customWidth="1"/>
    <col min="6660" max="6660" width="31.140625" style="349" customWidth="1"/>
    <col min="6661" max="6661" width="16.140625" style="349" customWidth="1"/>
    <col min="6662" max="6662" width="12" style="349" customWidth="1"/>
    <col min="6663" max="6663" width="11" style="349" customWidth="1"/>
    <col min="6664" max="6664" width="12.28515625" style="349" customWidth="1"/>
    <col min="6665" max="6665" width="11.5703125" style="349" customWidth="1"/>
    <col min="6666" max="6666" width="11.85546875" style="349" customWidth="1"/>
    <col min="6667" max="6667" width="10.5703125" style="349" customWidth="1"/>
    <col min="6668" max="6668" width="11.7109375" style="349" customWidth="1"/>
    <col min="6669" max="6669" width="9.5703125" style="349" customWidth="1"/>
    <col min="6670" max="6670" width="4.85546875" style="349" customWidth="1"/>
    <col min="6671" max="6671" width="4.140625" style="349" customWidth="1"/>
    <col min="6672" max="6912" width="9.140625" style="349"/>
    <col min="6913" max="6913" width="5.5703125" style="349" customWidth="1"/>
    <col min="6914" max="6914" width="5.28515625" style="349" bestFit="1" customWidth="1"/>
    <col min="6915" max="6915" width="33.85546875" style="349" customWidth="1"/>
    <col min="6916" max="6916" width="31.140625" style="349" customWidth="1"/>
    <col min="6917" max="6917" width="16.140625" style="349" customWidth="1"/>
    <col min="6918" max="6918" width="12" style="349" customWidth="1"/>
    <col min="6919" max="6919" width="11" style="349" customWidth="1"/>
    <col min="6920" max="6920" width="12.28515625" style="349" customWidth="1"/>
    <col min="6921" max="6921" width="11.5703125" style="349" customWidth="1"/>
    <col min="6922" max="6922" width="11.85546875" style="349" customWidth="1"/>
    <col min="6923" max="6923" width="10.5703125" style="349" customWidth="1"/>
    <col min="6924" max="6924" width="11.7109375" style="349" customWidth="1"/>
    <col min="6925" max="6925" width="9.5703125" style="349" customWidth="1"/>
    <col min="6926" max="6926" width="4.85546875" style="349" customWidth="1"/>
    <col min="6927" max="6927" width="4.140625" style="349" customWidth="1"/>
    <col min="6928" max="7168" width="9.140625" style="349"/>
    <col min="7169" max="7169" width="5.5703125" style="349" customWidth="1"/>
    <col min="7170" max="7170" width="5.28515625" style="349" bestFit="1" customWidth="1"/>
    <col min="7171" max="7171" width="33.85546875" style="349" customWidth="1"/>
    <col min="7172" max="7172" width="31.140625" style="349" customWidth="1"/>
    <col min="7173" max="7173" width="16.140625" style="349" customWidth="1"/>
    <col min="7174" max="7174" width="12" style="349" customWidth="1"/>
    <col min="7175" max="7175" width="11" style="349" customWidth="1"/>
    <col min="7176" max="7176" width="12.28515625" style="349" customWidth="1"/>
    <col min="7177" max="7177" width="11.5703125" style="349" customWidth="1"/>
    <col min="7178" max="7178" width="11.85546875" style="349" customWidth="1"/>
    <col min="7179" max="7179" width="10.5703125" style="349" customWidth="1"/>
    <col min="7180" max="7180" width="11.7109375" style="349" customWidth="1"/>
    <col min="7181" max="7181" width="9.5703125" style="349" customWidth="1"/>
    <col min="7182" max="7182" width="4.85546875" style="349" customWidth="1"/>
    <col min="7183" max="7183" width="4.140625" style="349" customWidth="1"/>
    <col min="7184" max="7424" width="9.140625" style="349"/>
    <col min="7425" max="7425" width="5.5703125" style="349" customWidth="1"/>
    <col min="7426" max="7426" width="5.28515625" style="349" bestFit="1" customWidth="1"/>
    <col min="7427" max="7427" width="33.85546875" style="349" customWidth="1"/>
    <col min="7428" max="7428" width="31.140625" style="349" customWidth="1"/>
    <col min="7429" max="7429" width="16.140625" style="349" customWidth="1"/>
    <col min="7430" max="7430" width="12" style="349" customWidth="1"/>
    <col min="7431" max="7431" width="11" style="349" customWidth="1"/>
    <col min="7432" max="7432" width="12.28515625" style="349" customWidth="1"/>
    <col min="7433" max="7433" width="11.5703125" style="349" customWidth="1"/>
    <col min="7434" max="7434" width="11.85546875" style="349" customWidth="1"/>
    <col min="7435" max="7435" width="10.5703125" style="349" customWidth="1"/>
    <col min="7436" max="7436" width="11.7109375" style="349" customWidth="1"/>
    <col min="7437" max="7437" width="9.5703125" style="349" customWidth="1"/>
    <col min="7438" max="7438" width="4.85546875" style="349" customWidth="1"/>
    <col min="7439" max="7439" width="4.140625" style="349" customWidth="1"/>
    <col min="7440" max="7680" width="9.140625" style="349"/>
    <col min="7681" max="7681" width="5.5703125" style="349" customWidth="1"/>
    <col min="7682" max="7682" width="5.28515625" style="349" bestFit="1" customWidth="1"/>
    <col min="7683" max="7683" width="33.85546875" style="349" customWidth="1"/>
    <col min="7684" max="7684" width="31.140625" style="349" customWidth="1"/>
    <col min="7685" max="7685" width="16.140625" style="349" customWidth="1"/>
    <col min="7686" max="7686" width="12" style="349" customWidth="1"/>
    <col min="7687" max="7687" width="11" style="349" customWidth="1"/>
    <col min="7688" max="7688" width="12.28515625" style="349" customWidth="1"/>
    <col min="7689" max="7689" width="11.5703125" style="349" customWidth="1"/>
    <col min="7690" max="7690" width="11.85546875" style="349" customWidth="1"/>
    <col min="7691" max="7691" width="10.5703125" style="349" customWidth="1"/>
    <col min="7692" max="7692" width="11.7109375" style="349" customWidth="1"/>
    <col min="7693" max="7693" width="9.5703125" style="349" customWidth="1"/>
    <col min="7694" max="7694" width="4.85546875" style="349" customWidth="1"/>
    <col min="7695" max="7695" width="4.140625" style="349" customWidth="1"/>
    <col min="7696" max="7936" width="9.140625" style="349"/>
    <col min="7937" max="7937" width="5.5703125" style="349" customWidth="1"/>
    <col min="7938" max="7938" width="5.28515625" style="349" bestFit="1" customWidth="1"/>
    <col min="7939" max="7939" width="33.85546875" style="349" customWidth="1"/>
    <col min="7940" max="7940" width="31.140625" style="349" customWidth="1"/>
    <col min="7941" max="7941" width="16.140625" style="349" customWidth="1"/>
    <col min="7942" max="7942" width="12" style="349" customWidth="1"/>
    <col min="7943" max="7943" width="11" style="349" customWidth="1"/>
    <col min="7944" max="7944" width="12.28515625" style="349" customWidth="1"/>
    <col min="7945" max="7945" width="11.5703125" style="349" customWidth="1"/>
    <col min="7946" max="7946" width="11.85546875" style="349" customWidth="1"/>
    <col min="7947" max="7947" width="10.5703125" style="349" customWidth="1"/>
    <col min="7948" max="7948" width="11.7109375" style="349" customWidth="1"/>
    <col min="7949" max="7949" width="9.5703125" style="349" customWidth="1"/>
    <col min="7950" max="7950" width="4.85546875" style="349" customWidth="1"/>
    <col min="7951" max="7951" width="4.140625" style="349" customWidth="1"/>
    <col min="7952" max="8192" width="9.140625" style="349"/>
    <col min="8193" max="8193" width="5.5703125" style="349" customWidth="1"/>
    <col min="8194" max="8194" width="5.28515625" style="349" bestFit="1" customWidth="1"/>
    <col min="8195" max="8195" width="33.85546875" style="349" customWidth="1"/>
    <col min="8196" max="8196" width="31.140625" style="349" customWidth="1"/>
    <col min="8197" max="8197" width="16.140625" style="349" customWidth="1"/>
    <col min="8198" max="8198" width="12" style="349" customWidth="1"/>
    <col min="8199" max="8199" width="11" style="349" customWidth="1"/>
    <col min="8200" max="8200" width="12.28515625" style="349" customWidth="1"/>
    <col min="8201" max="8201" width="11.5703125" style="349" customWidth="1"/>
    <col min="8202" max="8202" width="11.85546875" style="349" customWidth="1"/>
    <col min="8203" max="8203" width="10.5703125" style="349" customWidth="1"/>
    <col min="8204" max="8204" width="11.7109375" style="349" customWidth="1"/>
    <col min="8205" max="8205" width="9.5703125" style="349" customWidth="1"/>
    <col min="8206" max="8206" width="4.85546875" style="349" customWidth="1"/>
    <col min="8207" max="8207" width="4.140625" style="349" customWidth="1"/>
    <col min="8208" max="8448" width="9.140625" style="349"/>
    <col min="8449" max="8449" width="5.5703125" style="349" customWidth="1"/>
    <col min="8450" max="8450" width="5.28515625" style="349" bestFit="1" customWidth="1"/>
    <col min="8451" max="8451" width="33.85546875" style="349" customWidth="1"/>
    <col min="8452" max="8452" width="31.140625" style="349" customWidth="1"/>
    <col min="8453" max="8453" width="16.140625" style="349" customWidth="1"/>
    <col min="8454" max="8454" width="12" style="349" customWidth="1"/>
    <col min="8455" max="8455" width="11" style="349" customWidth="1"/>
    <col min="8456" max="8456" width="12.28515625" style="349" customWidth="1"/>
    <col min="8457" max="8457" width="11.5703125" style="349" customWidth="1"/>
    <col min="8458" max="8458" width="11.85546875" style="349" customWidth="1"/>
    <col min="8459" max="8459" width="10.5703125" style="349" customWidth="1"/>
    <col min="8460" max="8460" width="11.7109375" style="349" customWidth="1"/>
    <col min="8461" max="8461" width="9.5703125" style="349" customWidth="1"/>
    <col min="8462" max="8462" width="4.85546875" style="349" customWidth="1"/>
    <col min="8463" max="8463" width="4.140625" style="349" customWidth="1"/>
    <col min="8464" max="8704" width="9.140625" style="349"/>
    <col min="8705" max="8705" width="5.5703125" style="349" customWidth="1"/>
    <col min="8706" max="8706" width="5.28515625" style="349" bestFit="1" customWidth="1"/>
    <col min="8707" max="8707" width="33.85546875" style="349" customWidth="1"/>
    <col min="8708" max="8708" width="31.140625" style="349" customWidth="1"/>
    <col min="8709" max="8709" width="16.140625" style="349" customWidth="1"/>
    <col min="8710" max="8710" width="12" style="349" customWidth="1"/>
    <col min="8711" max="8711" width="11" style="349" customWidth="1"/>
    <col min="8712" max="8712" width="12.28515625" style="349" customWidth="1"/>
    <col min="8713" max="8713" width="11.5703125" style="349" customWidth="1"/>
    <col min="8714" max="8714" width="11.85546875" style="349" customWidth="1"/>
    <col min="8715" max="8715" width="10.5703125" style="349" customWidth="1"/>
    <col min="8716" max="8716" width="11.7109375" style="349" customWidth="1"/>
    <col min="8717" max="8717" width="9.5703125" style="349" customWidth="1"/>
    <col min="8718" max="8718" width="4.85546875" style="349" customWidth="1"/>
    <col min="8719" max="8719" width="4.140625" style="349" customWidth="1"/>
    <col min="8720" max="8960" width="9.140625" style="349"/>
    <col min="8961" max="8961" width="5.5703125" style="349" customWidth="1"/>
    <col min="8962" max="8962" width="5.28515625" style="349" bestFit="1" customWidth="1"/>
    <col min="8963" max="8963" width="33.85546875" style="349" customWidth="1"/>
    <col min="8964" max="8964" width="31.140625" style="349" customWidth="1"/>
    <col min="8965" max="8965" width="16.140625" style="349" customWidth="1"/>
    <col min="8966" max="8966" width="12" style="349" customWidth="1"/>
    <col min="8967" max="8967" width="11" style="349" customWidth="1"/>
    <col min="8968" max="8968" width="12.28515625" style="349" customWidth="1"/>
    <col min="8969" max="8969" width="11.5703125" style="349" customWidth="1"/>
    <col min="8970" max="8970" width="11.85546875" style="349" customWidth="1"/>
    <col min="8971" max="8971" width="10.5703125" style="349" customWidth="1"/>
    <col min="8972" max="8972" width="11.7109375" style="349" customWidth="1"/>
    <col min="8973" max="8973" width="9.5703125" style="349" customWidth="1"/>
    <col min="8974" max="8974" width="4.85546875" style="349" customWidth="1"/>
    <col min="8975" max="8975" width="4.140625" style="349" customWidth="1"/>
    <col min="8976" max="9216" width="9.140625" style="349"/>
    <col min="9217" max="9217" width="5.5703125" style="349" customWidth="1"/>
    <col min="9218" max="9218" width="5.28515625" style="349" bestFit="1" customWidth="1"/>
    <col min="9219" max="9219" width="33.85546875" style="349" customWidth="1"/>
    <col min="9220" max="9220" width="31.140625" style="349" customWidth="1"/>
    <col min="9221" max="9221" width="16.140625" style="349" customWidth="1"/>
    <col min="9222" max="9222" width="12" style="349" customWidth="1"/>
    <col min="9223" max="9223" width="11" style="349" customWidth="1"/>
    <col min="9224" max="9224" width="12.28515625" style="349" customWidth="1"/>
    <col min="9225" max="9225" width="11.5703125" style="349" customWidth="1"/>
    <col min="9226" max="9226" width="11.85546875" style="349" customWidth="1"/>
    <col min="9227" max="9227" width="10.5703125" style="349" customWidth="1"/>
    <col min="9228" max="9228" width="11.7109375" style="349" customWidth="1"/>
    <col min="9229" max="9229" width="9.5703125" style="349" customWidth="1"/>
    <col min="9230" max="9230" width="4.85546875" style="349" customWidth="1"/>
    <col min="9231" max="9231" width="4.140625" style="349" customWidth="1"/>
    <col min="9232" max="9472" width="9.140625" style="349"/>
    <col min="9473" max="9473" width="5.5703125" style="349" customWidth="1"/>
    <col min="9474" max="9474" width="5.28515625" style="349" bestFit="1" customWidth="1"/>
    <col min="9475" max="9475" width="33.85546875" style="349" customWidth="1"/>
    <col min="9476" max="9476" width="31.140625" style="349" customWidth="1"/>
    <col min="9477" max="9477" width="16.140625" style="349" customWidth="1"/>
    <col min="9478" max="9478" width="12" style="349" customWidth="1"/>
    <col min="9479" max="9479" width="11" style="349" customWidth="1"/>
    <col min="9480" max="9480" width="12.28515625" style="349" customWidth="1"/>
    <col min="9481" max="9481" width="11.5703125" style="349" customWidth="1"/>
    <col min="9482" max="9482" width="11.85546875" style="349" customWidth="1"/>
    <col min="9483" max="9483" width="10.5703125" style="349" customWidth="1"/>
    <col min="9484" max="9484" width="11.7109375" style="349" customWidth="1"/>
    <col min="9485" max="9485" width="9.5703125" style="349" customWidth="1"/>
    <col min="9486" max="9486" width="4.85546875" style="349" customWidth="1"/>
    <col min="9487" max="9487" width="4.140625" style="349" customWidth="1"/>
    <col min="9488" max="9728" width="9.140625" style="349"/>
    <col min="9729" max="9729" width="5.5703125" style="349" customWidth="1"/>
    <col min="9730" max="9730" width="5.28515625" style="349" bestFit="1" customWidth="1"/>
    <col min="9731" max="9731" width="33.85546875" style="349" customWidth="1"/>
    <col min="9732" max="9732" width="31.140625" style="349" customWidth="1"/>
    <col min="9733" max="9733" width="16.140625" style="349" customWidth="1"/>
    <col min="9734" max="9734" width="12" style="349" customWidth="1"/>
    <col min="9735" max="9735" width="11" style="349" customWidth="1"/>
    <col min="9736" max="9736" width="12.28515625" style="349" customWidth="1"/>
    <col min="9737" max="9737" width="11.5703125" style="349" customWidth="1"/>
    <col min="9738" max="9738" width="11.85546875" style="349" customWidth="1"/>
    <col min="9739" max="9739" width="10.5703125" style="349" customWidth="1"/>
    <col min="9740" max="9740" width="11.7109375" style="349" customWidth="1"/>
    <col min="9741" max="9741" width="9.5703125" style="349" customWidth="1"/>
    <col min="9742" max="9742" width="4.85546875" style="349" customWidth="1"/>
    <col min="9743" max="9743" width="4.140625" style="349" customWidth="1"/>
    <col min="9744" max="9984" width="9.140625" style="349"/>
    <col min="9985" max="9985" width="5.5703125" style="349" customWidth="1"/>
    <col min="9986" max="9986" width="5.28515625" style="349" bestFit="1" customWidth="1"/>
    <col min="9987" max="9987" width="33.85546875" style="349" customWidth="1"/>
    <col min="9988" max="9988" width="31.140625" style="349" customWidth="1"/>
    <col min="9989" max="9989" width="16.140625" style="349" customWidth="1"/>
    <col min="9990" max="9990" width="12" style="349" customWidth="1"/>
    <col min="9991" max="9991" width="11" style="349" customWidth="1"/>
    <col min="9992" max="9992" width="12.28515625" style="349" customWidth="1"/>
    <col min="9993" max="9993" width="11.5703125" style="349" customWidth="1"/>
    <col min="9994" max="9994" width="11.85546875" style="349" customWidth="1"/>
    <col min="9995" max="9995" width="10.5703125" style="349" customWidth="1"/>
    <col min="9996" max="9996" width="11.7109375" style="349" customWidth="1"/>
    <col min="9997" max="9997" width="9.5703125" style="349" customWidth="1"/>
    <col min="9998" max="9998" width="4.85546875" style="349" customWidth="1"/>
    <col min="9999" max="9999" width="4.140625" style="349" customWidth="1"/>
    <col min="10000" max="10240" width="9.140625" style="349"/>
    <col min="10241" max="10241" width="5.5703125" style="349" customWidth="1"/>
    <col min="10242" max="10242" width="5.28515625" style="349" bestFit="1" customWidth="1"/>
    <col min="10243" max="10243" width="33.85546875" style="349" customWidth="1"/>
    <col min="10244" max="10244" width="31.140625" style="349" customWidth="1"/>
    <col min="10245" max="10245" width="16.140625" style="349" customWidth="1"/>
    <col min="10246" max="10246" width="12" style="349" customWidth="1"/>
    <col min="10247" max="10247" width="11" style="349" customWidth="1"/>
    <col min="10248" max="10248" width="12.28515625" style="349" customWidth="1"/>
    <col min="10249" max="10249" width="11.5703125" style="349" customWidth="1"/>
    <col min="10250" max="10250" width="11.85546875" style="349" customWidth="1"/>
    <col min="10251" max="10251" width="10.5703125" style="349" customWidth="1"/>
    <col min="10252" max="10252" width="11.7109375" style="349" customWidth="1"/>
    <col min="10253" max="10253" width="9.5703125" style="349" customWidth="1"/>
    <col min="10254" max="10254" width="4.85546875" style="349" customWidth="1"/>
    <col min="10255" max="10255" width="4.140625" style="349" customWidth="1"/>
    <col min="10256" max="10496" width="9.140625" style="349"/>
    <col min="10497" max="10497" width="5.5703125" style="349" customWidth="1"/>
    <col min="10498" max="10498" width="5.28515625" style="349" bestFit="1" customWidth="1"/>
    <col min="10499" max="10499" width="33.85546875" style="349" customWidth="1"/>
    <col min="10500" max="10500" width="31.140625" style="349" customWidth="1"/>
    <col min="10501" max="10501" width="16.140625" style="349" customWidth="1"/>
    <col min="10502" max="10502" width="12" style="349" customWidth="1"/>
    <col min="10503" max="10503" width="11" style="349" customWidth="1"/>
    <col min="10504" max="10504" width="12.28515625" style="349" customWidth="1"/>
    <col min="10505" max="10505" width="11.5703125" style="349" customWidth="1"/>
    <col min="10506" max="10506" width="11.85546875" style="349" customWidth="1"/>
    <col min="10507" max="10507" width="10.5703125" style="349" customWidth="1"/>
    <col min="10508" max="10508" width="11.7109375" style="349" customWidth="1"/>
    <col min="10509" max="10509" width="9.5703125" style="349" customWidth="1"/>
    <col min="10510" max="10510" width="4.85546875" style="349" customWidth="1"/>
    <col min="10511" max="10511" width="4.140625" style="349" customWidth="1"/>
    <col min="10512" max="10752" width="9.140625" style="349"/>
    <col min="10753" max="10753" width="5.5703125" style="349" customWidth="1"/>
    <col min="10754" max="10754" width="5.28515625" style="349" bestFit="1" customWidth="1"/>
    <col min="10755" max="10755" width="33.85546875" style="349" customWidth="1"/>
    <col min="10756" max="10756" width="31.140625" style="349" customWidth="1"/>
    <col min="10757" max="10757" width="16.140625" style="349" customWidth="1"/>
    <col min="10758" max="10758" width="12" style="349" customWidth="1"/>
    <col min="10759" max="10759" width="11" style="349" customWidth="1"/>
    <col min="10760" max="10760" width="12.28515625" style="349" customWidth="1"/>
    <col min="10761" max="10761" width="11.5703125" style="349" customWidth="1"/>
    <col min="10762" max="10762" width="11.85546875" style="349" customWidth="1"/>
    <col min="10763" max="10763" width="10.5703125" style="349" customWidth="1"/>
    <col min="10764" max="10764" width="11.7109375" style="349" customWidth="1"/>
    <col min="10765" max="10765" width="9.5703125" style="349" customWidth="1"/>
    <col min="10766" max="10766" width="4.85546875" style="349" customWidth="1"/>
    <col min="10767" max="10767" width="4.140625" style="349" customWidth="1"/>
    <col min="10768" max="11008" width="9.140625" style="349"/>
    <col min="11009" max="11009" width="5.5703125" style="349" customWidth="1"/>
    <col min="11010" max="11010" width="5.28515625" style="349" bestFit="1" customWidth="1"/>
    <col min="11011" max="11011" width="33.85546875" style="349" customWidth="1"/>
    <col min="11012" max="11012" width="31.140625" style="349" customWidth="1"/>
    <col min="11013" max="11013" width="16.140625" style="349" customWidth="1"/>
    <col min="11014" max="11014" width="12" style="349" customWidth="1"/>
    <col min="11015" max="11015" width="11" style="349" customWidth="1"/>
    <col min="11016" max="11016" width="12.28515625" style="349" customWidth="1"/>
    <col min="11017" max="11017" width="11.5703125" style="349" customWidth="1"/>
    <col min="11018" max="11018" width="11.85546875" style="349" customWidth="1"/>
    <col min="11019" max="11019" width="10.5703125" style="349" customWidth="1"/>
    <col min="11020" max="11020" width="11.7109375" style="349" customWidth="1"/>
    <col min="11021" max="11021" width="9.5703125" style="349" customWidth="1"/>
    <col min="11022" max="11022" width="4.85546875" style="349" customWidth="1"/>
    <col min="11023" max="11023" width="4.140625" style="349" customWidth="1"/>
    <col min="11024" max="11264" width="9.140625" style="349"/>
    <col min="11265" max="11265" width="5.5703125" style="349" customWidth="1"/>
    <col min="11266" max="11266" width="5.28515625" style="349" bestFit="1" customWidth="1"/>
    <col min="11267" max="11267" width="33.85546875" style="349" customWidth="1"/>
    <col min="11268" max="11268" width="31.140625" style="349" customWidth="1"/>
    <col min="11269" max="11269" width="16.140625" style="349" customWidth="1"/>
    <col min="11270" max="11270" width="12" style="349" customWidth="1"/>
    <col min="11271" max="11271" width="11" style="349" customWidth="1"/>
    <col min="11272" max="11272" width="12.28515625" style="349" customWidth="1"/>
    <col min="11273" max="11273" width="11.5703125" style="349" customWidth="1"/>
    <col min="11274" max="11274" width="11.85546875" style="349" customWidth="1"/>
    <col min="11275" max="11275" width="10.5703125" style="349" customWidth="1"/>
    <col min="11276" max="11276" width="11.7109375" style="349" customWidth="1"/>
    <col min="11277" max="11277" width="9.5703125" style="349" customWidth="1"/>
    <col min="11278" max="11278" width="4.85546875" style="349" customWidth="1"/>
    <col min="11279" max="11279" width="4.140625" style="349" customWidth="1"/>
    <col min="11280" max="11520" width="9.140625" style="349"/>
    <col min="11521" max="11521" width="5.5703125" style="349" customWidth="1"/>
    <col min="11522" max="11522" width="5.28515625" style="349" bestFit="1" customWidth="1"/>
    <col min="11523" max="11523" width="33.85546875" style="349" customWidth="1"/>
    <col min="11524" max="11524" width="31.140625" style="349" customWidth="1"/>
    <col min="11525" max="11525" width="16.140625" style="349" customWidth="1"/>
    <col min="11526" max="11526" width="12" style="349" customWidth="1"/>
    <col min="11527" max="11527" width="11" style="349" customWidth="1"/>
    <col min="11528" max="11528" width="12.28515625" style="349" customWidth="1"/>
    <col min="11529" max="11529" width="11.5703125" style="349" customWidth="1"/>
    <col min="11530" max="11530" width="11.85546875" style="349" customWidth="1"/>
    <col min="11531" max="11531" width="10.5703125" style="349" customWidth="1"/>
    <col min="11532" max="11532" width="11.7109375" style="349" customWidth="1"/>
    <col min="11533" max="11533" width="9.5703125" style="349" customWidth="1"/>
    <col min="11534" max="11534" width="4.85546875" style="349" customWidth="1"/>
    <col min="11535" max="11535" width="4.140625" style="349" customWidth="1"/>
    <col min="11536" max="11776" width="9.140625" style="349"/>
    <col min="11777" max="11777" width="5.5703125" style="349" customWidth="1"/>
    <col min="11778" max="11778" width="5.28515625" style="349" bestFit="1" customWidth="1"/>
    <col min="11779" max="11779" width="33.85546875" style="349" customWidth="1"/>
    <col min="11780" max="11780" width="31.140625" style="349" customWidth="1"/>
    <col min="11781" max="11781" width="16.140625" style="349" customWidth="1"/>
    <col min="11782" max="11782" width="12" style="349" customWidth="1"/>
    <col min="11783" max="11783" width="11" style="349" customWidth="1"/>
    <col min="11784" max="11784" width="12.28515625" style="349" customWidth="1"/>
    <col min="11785" max="11785" width="11.5703125" style="349" customWidth="1"/>
    <col min="11786" max="11786" width="11.85546875" style="349" customWidth="1"/>
    <col min="11787" max="11787" width="10.5703125" style="349" customWidth="1"/>
    <col min="11788" max="11788" width="11.7109375" style="349" customWidth="1"/>
    <col min="11789" max="11789" width="9.5703125" style="349" customWidth="1"/>
    <col min="11790" max="11790" width="4.85546875" style="349" customWidth="1"/>
    <col min="11791" max="11791" width="4.140625" style="349" customWidth="1"/>
    <col min="11792" max="12032" width="9.140625" style="349"/>
    <col min="12033" max="12033" width="5.5703125" style="349" customWidth="1"/>
    <col min="12034" max="12034" width="5.28515625" style="349" bestFit="1" customWidth="1"/>
    <col min="12035" max="12035" width="33.85546875" style="349" customWidth="1"/>
    <col min="12036" max="12036" width="31.140625" style="349" customWidth="1"/>
    <col min="12037" max="12037" width="16.140625" style="349" customWidth="1"/>
    <col min="12038" max="12038" width="12" style="349" customWidth="1"/>
    <col min="12039" max="12039" width="11" style="349" customWidth="1"/>
    <col min="12040" max="12040" width="12.28515625" style="349" customWidth="1"/>
    <col min="12041" max="12041" width="11.5703125" style="349" customWidth="1"/>
    <col min="12042" max="12042" width="11.85546875" style="349" customWidth="1"/>
    <col min="12043" max="12043" width="10.5703125" style="349" customWidth="1"/>
    <col min="12044" max="12044" width="11.7109375" style="349" customWidth="1"/>
    <col min="12045" max="12045" width="9.5703125" style="349" customWidth="1"/>
    <col min="12046" max="12046" width="4.85546875" style="349" customWidth="1"/>
    <col min="12047" max="12047" width="4.140625" style="349" customWidth="1"/>
    <col min="12048" max="12288" width="9.140625" style="349"/>
    <col min="12289" max="12289" width="5.5703125" style="349" customWidth="1"/>
    <col min="12290" max="12290" width="5.28515625" style="349" bestFit="1" customWidth="1"/>
    <col min="12291" max="12291" width="33.85546875" style="349" customWidth="1"/>
    <col min="12292" max="12292" width="31.140625" style="349" customWidth="1"/>
    <col min="12293" max="12293" width="16.140625" style="349" customWidth="1"/>
    <col min="12294" max="12294" width="12" style="349" customWidth="1"/>
    <col min="12295" max="12295" width="11" style="349" customWidth="1"/>
    <col min="12296" max="12296" width="12.28515625" style="349" customWidth="1"/>
    <col min="12297" max="12297" width="11.5703125" style="349" customWidth="1"/>
    <col min="12298" max="12298" width="11.85546875" style="349" customWidth="1"/>
    <col min="12299" max="12299" width="10.5703125" style="349" customWidth="1"/>
    <col min="12300" max="12300" width="11.7109375" style="349" customWidth="1"/>
    <col min="12301" max="12301" width="9.5703125" style="349" customWidth="1"/>
    <col min="12302" max="12302" width="4.85546875" style="349" customWidth="1"/>
    <col min="12303" max="12303" width="4.140625" style="349" customWidth="1"/>
    <col min="12304" max="12544" width="9.140625" style="349"/>
    <col min="12545" max="12545" width="5.5703125" style="349" customWidth="1"/>
    <col min="12546" max="12546" width="5.28515625" style="349" bestFit="1" customWidth="1"/>
    <col min="12547" max="12547" width="33.85546875" style="349" customWidth="1"/>
    <col min="12548" max="12548" width="31.140625" style="349" customWidth="1"/>
    <col min="12549" max="12549" width="16.140625" style="349" customWidth="1"/>
    <col min="12550" max="12550" width="12" style="349" customWidth="1"/>
    <col min="12551" max="12551" width="11" style="349" customWidth="1"/>
    <col min="12552" max="12552" width="12.28515625" style="349" customWidth="1"/>
    <col min="12553" max="12553" width="11.5703125" style="349" customWidth="1"/>
    <col min="12554" max="12554" width="11.85546875" style="349" customWidth="1"/>
    <col min="12555" max="12555" width="10.5703125" style="349" customWidth="1"/>
    <col min="12556" max="12556" width="11.7109375" style="349" customWidth="1"/>
    <col min="12557" max="12557" width="9.5703125" style="349" customWidth="1"/>
    <col min="12558" max="12558" width="4.85546875" style="349" customWidth="1"/>
    <col min="12559" max="12559" width="4.140625" style="349" customWidth="1"/>
    <col min="12560" max="12800" width="9.140625" style="349"/>
    <col min="12801" max="12801" width="5.5703125" style="349" customWidth="1"/>
    <col min="12802" max="12802" width="5.28515625" style="349" bestFit="1" customWidth="1"/>
    <col min="12803" max="12803" width="33.85546875" style="349" customWidth="1"/>
    <col min="12804" max="12804" width="31.140625" style="349" customWidth="1"/>
    <col min="12805" max="12805" width="16.140625" style="349" customWidth="1"/>
    <col min="12806" max="12806" width="12" style="349" customWidth="1"/>
    <col min="12807" max="12807" width="11" style="349" customWidth="1"/>
    <col min="12808" max="12808" width="12.28515625" style="349" customWidth="1"/>
    <col min="12809" max="12809" width="11.5703125" style="349" customWidth="1"/>
    <col min="12810" max="12810" width="11.85546875" style="349" customWidth="1"/>
    <col min="12811" max="12811" width="10.5703125" style="349" customWidth="1"/>
    <col min="12812" max="12812" width="11.7109375" style="349" customWidth="1"/>
    <col min="12813" max="12813" width="9.5703125" style="349" customWidth="1"/>
    <col min="12814" max="12814" width="4.85546875" style="349" customWidth="1"/>
    <col min="12815" max="12815" width="4.140625" style="349" customWidth="1"/>
    <col min="12816" max="13056" width="9.140625" style="349"/>
    <col min="13057" max="13057" width="5.5703125" style="349" customWidth="1"/>
    <col min="13058" max="13058" width="5.28515625" style="349" bestFit="1" customWidth="1"/>
    <col min="13059" max="13059" width="33.85546875" style="349" customWidth="1"/>
    <col min="13060" max="13060" width="31.140625" style="349" customWidth="1"/>
    <col min="13061" max="13061" width="16.140625" style="349" customWidth="1"/>
    <col min="13062" max="13062" width="12" style="349" customWidth="1"/>
    <col min="13063" max="13063" width="11" style="349" customWidth="1"/>
    <col min="13064" max="13064" width="12.28515625" style="349" customWidth="1"/>
    <col min="13065" max="13065" width="11.5703125" style="349" customWidth="1"/>
    <col min="13066" max="13066" width="11.85546875" style="349" customWidth="1"/>
    <col min="13067" max="13067" width="10.5703125" style="349" customWidth="1"/>
    <col min="13068" max="13068" width="11.7109375" style="349" customWidth="1"/>
    <col min="13069" max="13069" width="9.5703125" style="349" customWidth="1"/>
    <col min="13070" max="13070" width="4.85546875" style="349" customWidth="1"/>
    <col min="13071" max="13071" width="4.140625" style="349" customWidth="1"/>
    <col min="13072" max="13312" width="9.140625" style="349"/>
    <col min="13313" max="13313" width="5.5703125" style="349" customWidth="1"/>
    <col min="13314" max="13314" width="5.28515625" style="349" bestFit="1" customWidth="1"/>
    <col min="13315" max="13315" width="33.85546875" style="349" customWidth="1"/>
    <col min="13316" max="13316" width="31.140625" style="349" customWidth="1"/>
    <col min="13317" max="13317" width="16.140625" style="349" customWidth="1"/>
    <col min="13318" max="13318" width="12" style="349" customWidth="1"/>
    <col min="13319" max="13319" width="11" style="349" customWidth="1"/>
    <col min="13320" max="13320" width="12.28515625" style="349" customWidth="1"/>
    <col min="13321" max="13321" width="11.5703125" style="349" customWidth="1"/>
    <col min="13322" max="13322" width="11.85546875" style="349" customWidth="1"/>
    <col min="13323" max="13323" width="10.5703125" style="349" customWidth="1"/>
    <col min="13324" max="13324" width="11.7109375" style="349" customWidth="1"/>
    <col min="13325" max="13325" width="9.5703125" style="349" customWidth="1"/>
    <col min="13326" max="13326" width="4.85546875" style="349" customWidth="1"/>
    <col min="13327" max="13327" width="4.140625" style="349" customWidth="1"/>
    <col min="13328" max="13568" width="9.140625" style="349"/>
    <col min="13569" max="13569" width="5.5703125" style="349" customWidth="1"/>
    <col min="13570" max="13570" width="5.28515625" style="349" bestFit="1" customWidth="1"/>
    <col min="13571" max="13571" width="33.85546875" style="349" customWidth="1"/>
    <col min="13572" max="13572" width="31.140625" style="349" customWidth="1"/>
    <col min="13573" max="13573" width="16.140625" style="349" customWidth="1"/>
    <col min="13574" max="13574" width="12" style="349" customWidth="1"/>
    <col min="13575" max="13575" width="11" style="349" customWidth="1"/>
    <col min="13576" max="13576" width="12.28515625" style="349" customWidth="1"/>
    <col min="13577" max="13577" width="11.5703125" style="349" customWidth="1"/>
    <col min="13578" max="13578" width="11.85546875" style="349" customWidth="1"/>
    <col min="13579" max="13579" width="10.5703125" style="349" customWidth="1"/>
    <col min="13580" max="13580" width="11.7109375" style="349" customWidth="1"/>
    <col min="13581" max="13581" width="9.5703125" style="349" customWidth="1"/>
    <col min="13582" max="13582" width="4.85546875" style="349" customWidth="1"/>
    <col min="13583" max="13583" width="4.140625" style="349" customWidth="1"/>
    <col min="13584" max="13824" width="9.140625" style="349"/>
    <col min="13825" max="13825" width="5.5703125" style="349" customWidth="1"/>
    <col min="13826" max="13826" width="5.28515625" style="349" bestFit="1" customWidth="1"/>
    <col min="13827" max="13827" width="33.85546875" style="349" customWidth="1"/>
    <col min="13828" max="13828" width="31.140625" style="349" customWidth="1"/>
    <col min="13829" max="13829" width="16.140625" style="349" customWidth="1"/>
    <col min="13830" max="13830" width="12" style="349" customWidth="1"/>
    <col min="13831" max="13831" width="11" style="349" customWidth="1"/>
    <col min="13832" max="13832" width="12.28515625" style="349" customWidth="1"/>
    <col min="13833" max="13833" width="11.5703125" style="349" customWidth="1"/>
    <col min="13834" max="13834" width="11.85546875" style="349" customWidth="1"/>
    <col min="13835" max="13835" width="10.5703125" style="349" customWidth="1"/>
    <col min="13836" max="13836" width="11.7109375" style="349" customWidth="1"/>
    <col min="13837" max="13837" width="9.5703125" style="349" customWidth="1"/>
    <col min="13838" max="13838" width="4.85546875" style="349" customWidth="1"/>
    <col min="13839" max="13839" width="4.140625" style="349" customWidth="1"/>
    <col min="13840" max="14080" width="9.140625" style="349"/>
    <col min="14081" max="14081" width="5.5703125" style="349" customWidth="1"/>
    <col min="14082" max="14082" width="5.28515625" style="349" bestFit="1" customWidth="1"/>
    <col min="14083" max="14083" width="33.85546875" style="349" customWidth="1"/>
    <col min="14084" max="14084" width="31.140625" style="349" customWidth="1"/>
    <col min="14085" max="14085" width="16.140625" style="349" customWidth="1"/>
    <col min="14086" max="14086" width="12" style="349" customWidth="1"/>
    <col min="14087" max="14087" width="11" style="349" customWidth="1"/>
    <col min="14088" max="14088" width="12.28515625" style="349" customWidth="1"/>
    <col min="14089" max="14089" width="11.5703125" style="349" customWidth="1"/>
    <col min="14090" max="14090" width="11.85546875" style="349" customWidth="1"/>
    <col min="14091" max="14091" width="10.5703125" style="349" customWidth="1"/>
    <col min="14092" max="14092" width="11.7109375" style="349" customWidth="1"/>
    <col min="14093" max="14093" width="9.5703125" style="349" customWidth="1"/>
    <col min="14094" max="14094" width="4.85546875" style="349" customWidth="1"/>
    <col min="14095" max="14095" width="4.140625" style="349" customWidth="1"/>
    <col min="14096" max="14336" width="9.140625" style="349"/>
    <col min="14337" max="14337" width="5.5703125" style="349" customWidth="1"/>
    <col min="14338" max="14338" width="5.28515625" style="349" bestFit="1" customWidth="1"/>
    <col min="14339" max="14339" width="33.85546875" style="349" customWidth="1"/>
    <col min="14340" max="14340" width="31.140625" style="349" customWidth="1"/>
    <col min="14341" max="14341" width="16.140625" style="349" customWidth="1"/>
    <col min="14342" max="14342" width="12" style="349" customWidth="1"/>
    <col min="14343" max="14343" width="11" style="349" customWidth="1"/>
    <col min="14344" max="14344" width="12.28515625" style="349" customWidth="1"/>
    <col min="14345" max="14345" width="11.5703125" style="349" customWidth="1"/>
    <col min="14346" max="14346" width="11.85546875" style="349" customWidth="1"/>
    <col min="14347" max="14347" width="10.5703125" style="349" customWidth="1"/>
    <col min="14348" max="14348" width="11.7109375" style="349" customWidth="1"/>
    <col min="14349" max="14349" width="9.5703125" style="349" customWidth="1"/>
    <col min="14350" max="14350" width="4.85546875" style="349" customWidth="1"/>
    <col min="14351" max="14351" width="4.140625" style="349" customWidth="1"/>
    <col min="14352" max="14592" width="9.140625" style="349"/>
    <col min="14593" max="14593" width="5.5703125" style="349" customWidth="1"/>
    <col min="14594" max="14594" width="5.28515625" style="349" bestFit="1" customWidth="1"/>
    <col min="14595" max="14595" width="33.85546875" style="349" customWidth="1"/>
    <col min="14596" max="14596" width="31.140625" style="349" customWidth="1"/>
    <col min="14597" max="14597" width="16.140625" style="349" customWidth="1"/>
    <col min="14598" max="14598" width="12" style="349" customWidth="1"/>
    <col min="14599" max="14599" width="11" style="349" customWidth="1"/>
    <col min="14600" max="14600" width="12.28515625" style="349" customWidth="1"/>
    <col min="14601" max="14601" width="11.5703125" style="349" customWidth="1"/>
    <col min="14602" max="14602" width="11.85546875" style="349" customWidth="1"/>
    <col min="14603" max="14603" width="10.5703125" style="349" customWidth="1"/>
    <col min="14604" max="14604" width="11.7109375" style="349" customWidth="1"/>
    <col min="14605" max="14605" width="9.5703125" style="349" customWidth="1"/>
    <col min="14606" max="14606" width="4.85546875" style="349" customWidth="1"/>
    <col min="14607" max="14607" width="4.140625" style="349" customWidth="1"/>
    <col min="14608" max="14848" width="9.140625" style="349"/>
    <col min="14849" max="14849" width="5.5703125" style="349" customWidth="1"/>
    <col min="14850" max="14850" width="5.28515625" style="349" bestFit="1" customWidth="1"/>
    <col min="14851" max="14851" width="33.85546875" style="349" customWidth="1"/>
    <col min="14852" max="14852" width="31.140625" style="349" customWidth="1"/>
    <col min="14853" max="14853" width="16.140625" style="349" customWidth="1"/>
    <col min="14854" max="14854" width="12" style="349" customWidth="1"/>
    <col min="14855" max="14855" width="11" style="349" customWidth="1"/>
    <col min="14856" max="14856" width="12.28515625" style="349" customWidth="1"/>
    <col min="14857" max="14857" width="11.5703125" style="349" customWidth="1"/>
    <col min="14858" max="14858" width="11.85546875" style="349" customWidth="1"/>
    <col min="14859" max="14859" width="10.5703125" style="349" customWidth="1"/>
    <col min="14860" max="14860" width="11.7109375" style="349" customWidth="1"/>
    <col min="14861" max="14861" width="9.5703125" style="349" customWidth="1"/>
    <col min="14862" max="14862" width="4.85546875" style="349" customWidth="1"/>
    <col min="14863" max="14863" width="4.140625" style="349" customWidth="1"/>
    <col min="14864" max="15104" width="9.140625" style="349"/>
    <col min="15105" max="15105" width="5.5703125" style="349" customWidth="1"/>
    <col min="15106" max="15106" width="5.28515625" style="349" bestFit="1" customWidth="1"/>
    <col min="15107" max="15107" width="33.85546875" style="349" customWidth="1"/>
    <col min="15108" max="15108" width="31.140625" style="349" customWidth="1"/>
    <col min="15109" max="15109" width="16.140625" style="349" customWidth="1"/>
    <col min="15110" max="15110" width="12" style="349" customWidth="1"/>
    <col min="15111" max="15111" width="11" style="349" customWidth="1"/>
    <col min="15112" max="15112" width="12.28515625" style="349" customWidth="1"/>
    <col min="15113" max="15113" width="11.5703125" style="349" customWidth="1"/>
    <col min="15114" max="15114" width="11.85546875" style="349" customWidth="1"/>
    <col min="15115" max="15115" width="10.5703125" style="349" customWidth="1"/>
    <col min="15116" max="15116" width="11.7109375" style="349" customWidth="1"/>
    <col min="15117" max="15117" width="9.5703125" style="349" customWidth="1"/>
    <col min="15118" max="15118" width="4.85546875" style="349" customWidth="1"/>
    <col min="15119" max="15119" width="4.140625" style="349" customWidth="1"/>
    <col min="15120" max="15360" width="9.140625" style="349"/>
    <col min="15361" max="15361" width="5.5703125" style="349" customWidth="1"/>
    <col min="15362" max="15362" width="5.28515625" style="349" bestFit="1" customWidth="1"/>
    <col min="15363" max="15363" width="33.85546875" style="349" customWidth="1"/>
    <col min="15364" max="15364" width="31.140625" style="349" customWidth="1"/>
    <col min="15365" max="15365" width="16.140625" style="349" customWidth="1"/>
    <col min="15366" max="15366" width="12" style="349" customWidth="1"/>
    <col min="15367" max="15367" width="11" style="349" customWidth="1"/>
    <col min="15368" max="15368" width="12.28515625" style="349" customWidth="1"/>
    <col min="15369" max="15369" width="11.5703125" style="349" customWidth="1"/>
    <col min="15370" max="15370" width="11.85546875" style="349" customWidth="1"/>
    <col min="15371" max="15371" width="10.5703125" style="349" customWidth="1"/>
    <col min="15372" max="15372" width="11.7109375" style="349" customWidth="1"/>
    <col min="15373" max="15373" width="9.5703125" style="349" customWidth="1"/>
    <col min="15374" max="15374" width="4.85546875" style="349" customWidth="1"/>
    <col min="15375" max="15375" width="4.140625" style="349" customWidth="1"/>
    <col min="15376" max="15616" width="9.140625" style="349"/>
    <col min="15617" max="15617" width="5.5703125" style="349" customWidth="1"/>
    <col min="15618" max="15618" width="5.28515625" style="349" bestFit="1" customWidth="1"/>
    <col min="15619" max="15619" width="33.85546875" style="349" customWidth="1"/>
    <col min="15620" max="15620" width="31.140625" style="349" customWidth="1"/>
    <col min="15621" max="15621" width="16.140625" style="349" customWidth="1"/>
    <col min="15622" max="15622" width="12" style="349" customWidth="1"/>
    <col min="15623" max="15623" width="11" style="349" customWidth="1"/>
    <col min="15624" max="15624" width="12.28515625" style="349" customWidth="1"/>
    <col min="15625" max="15625" width="11.5703125" style="349" customWidth="1"/>
    <col min="15626" max="15626" width="11.85546875" style="349" customWidth="1"/>
    <col min="15627" max="15627" width="10.5703125" style="349" customWidth="1"/>
    <col min="15628" max="15628" width="11.7109375" style="349" customWidth="1"/>
    <col min="15629" max="15629" width="9.5703125" style="349" customWidth="1"/>
    <col min="15630" max="15630" width="4.85546875" style="349" customWidth="1"/>
    <col min="15631" max="15631" width="4.140625" style="349" customWidth="1"/>
    <col min="15632" max="15872" width="9.140625" style="349"/>
    <col min="15873" max="15873" width="5.5703125" style="349" customWidth="1"/>
    <col min="15874" max="15874" width="5.28515625" style="349" bestFit="1" customWidth="1"/>
    <col min="15875" max="15875" width="33.85546875" style="349" customWidth="1"/>
    <col min="15876" max="15876" width="31.140625" style="349" customWidth="1"/>
    <col min="15877" max="15877" width="16.140625" style="349" customWidth="1"/>
    <col min="15878" max="15878" width="12" style="349" customWidth="1"/>
    <col min="15879" max="15879" width="11" style="349" customWidth="1"/>
    <col min="15880" max="15880" width="12.28515625" style="349" customWidth="1"/>
    <col min="15881" max="15881" width="11.5703125" style="349" customWidth="1"/>
    <col min="15882" max="15882" width="11.85546875" style="349" customWidth="1"/>
    <col min="15883" max="15883" width="10.5703125" style="349" customWidth="1"/>
    <col min="15884" max="15884" width="11.7109375" style="349" customWidth="1"/>
    <col min="15885" max="15885" width="9.5703125" style="349" customWidth="1"/>
    <col min="15886" max="15886" width="4.85546875" style="349" customWidth="1"/>
    <col min="15887" max="15887" width="4.140625" style="349" customWidth="1"/>
    <col min="15888" max="16128" width="9.140625" style="349"/>
    <col min="16129" max="16129" width="5.5703125" style="349" customWidth="1"/>
    <col min="16130" max="16130" width="5.28515625" style="349" bestFit="1" customWidth="1"/>
    <col min="16131" max="16131" width="33.85546875" style="349" customWidth="1"/>
    <col min="16132" max="16132" width="31.140625" style="349" customWidth="1"/>
    <col min="16133" max="16133" width="16.140625" style="349" customWidth="1"/>
    <col min="16134" max="16134" width="12" style="349" customWidth="1"/>
    <col min="16135" max="16135" width="11" style="349" customWidth="1"/>
    <col min="16136" max="16136" width="12.28515625" style="349" customWidth="1"/>
    <col min="16137" max="16137" width="11.5703125" style="349" customWidth="1"/>
    <col min="16138" max="16138" width="11.85546875" style="349" customWidth="1"/>
    <col min="16139" max="16139" width="10.5703125" style="349" customWidth="1"/>
    <col min="16140" max="16140" width="11.7109375" style="349" customWidth="1"/>
    <col min="16141" max="16141" width="9.5703125" style="349" customWidth="1"/>
    <col min="16142" max="16142" width="4.85546875" style="349" customWidth="1"/>
    <col min="16143" max="16143" width="4.140625" style="349" customWidth="1"/>
    <col min="16144" max="16384" width="9.140625" style="349"/>
  </cols>
  <sheetData>
    <row r="1" spans="1:44" s="231" customFormat="1" ht="33" customHeight="1" x14ac:dyDescent="0.2">
      <c r="A1" s="945" t="s">
        <v>526</v>
      </c>
      <c r="B1" s="945"/>
      <c r="C1" s="945"/>
      <c r="D1" s="945"/>
      <c r="E1" s="945"/>
      <c r="F1" s="945"/>
      <c r="G1" s="945"/>
      <c r="H1" s="945"/>
      <c r="I1" s="945"/>
      <c r="J1" s="945"/>
      <c r="K1" s="945"/>
      <c r="L1" s="945"/>
      <c r="M1" s="945"/>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row>
    <row r="2" spans="1:44" s="141" customFormat="1" ht="7.5" customHeight="1" x14ac:dyDescent="0.2">
      <c r="A2" s="338"/>
      <c r="B2" s="946"/>
      <c r="C2" s="946"/>
      <c r="D2" s="946"/>
      <c r="E2" s="946"/>
      <c r="F2" s="946"/>
      <c r="G2" s="946"/>
      <c r="H2" s="946"/>
      <c r="I2" s="946"/>
      <c r="J2" s="946"/>
      <c r="K2" s="946"/>
      <c r="L2" s="946"/>
      <c r="M2" s="946"/>
    </row>
    <row r="3" spans="1:44" s="231" customFormat="1" ht="42" customHeight="1" x14ac:dyDescent="0.2">
      <c r="A3" s="951" t="s">
        <v>86</v>
      </c>
      <c r="B3" s="951"/>
      <c r="C3" s="951"/>
      <c r="D3" s="951"/>
      <c r="E3" s="951"/>
      <c r="F3" s="951"/>
      <c r="G3" s="951"/>
      <c r="H3" s="951"/>
      <c r="I3" s="951"/>
      <c r="J3" s="951"/>
      <c r="K3" s="951"/>
      <c r="L3" s="951"/>
      <c r="M3" s="951"/>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row>
    <row r="4" spans="1:44" s="145" customFormat="1" ht="24.95" customHeight="1" x14ac:dyDescent="0.2">
      <c r="A4" s="339"/>
      <c r="B4" s="339" t="s">
        <v>87</v>
      </c>
      <c r="C4" s="340" t="s">
        <v>88</v>
      </c>
      <c r="D4" s="340" t="s">
        <v>89</v>
      </c>
      <c r="E4" s="339" t="s">
        <v>90</v>
      </c>
      <c r="F4" s="952" t="s">
        <v>190</v>
      </c>
      <c r="G4" s="952"/>
      <c r="H4" s="952" t="s">
        <v>92</v>
      </c>
      <c r="I4" s="952"/>
      <c r="J4" s="952" t="s">
        <v>93</v>
      </c>
      <c r="K4" s="952"/>
      <c r="L4" s="952" t="s">
        <v>94</v>
      </c>
      <c r="M4" s="952"/>
    </row>
    <row r="5" spans="1:44" s="149" customFormat="1" ht="20.100000000000001" customHeight="1" x14ac:dyDescent="0.2">
      <c r="A5" s="341"/>
      <c r="B5" s="342"/>
      <c r="C5" s="343"/>
      <c r="D5" s="344"/>
      <c r="E5" s="341"/>
      <c r="F5" s="341" t="s">
        <v>95</v>
      </c>
      <c r="G5" s="344" t="s">
        <v>96</v>
      </c>
      <c r="H5" s="341" t="s">
        <v>95</v>
      </c>
      <c r="I5" s="344" t="s">
        <v>96</v>
      </c>
      <c r="J5" s="341" t="s">
        <v>95</v>
      </c>
      <c r="K5" s="344" t="s">
        <v>96</v>
      </c>
      <c r="L5" s="341" t="s">
        <v>95</v>
      </c>
      <c r="M5" s="344" t="s">
        <v>96</v>
      </c>
    </row>
    <row r="6" spans="1:44" ht="18" customHeight="1" x14ac:dyDescent="0.2">
      <c r="A6" s="345">
        <v>1</v>
      </c>
      <c r="B6" s="346"/>
      <c r="C6" s="152" t="s">
        <v>527</v>
      </c>
      <c r="D6" s="347"/>
      <c r="E6" s="348"/>
      <c r="F6" s="348"/>
      <c r="G6" s="281"/>
      <c r="H6" s="348"/>
      <c r="I6" s="281"/>
      <c r="J6" s="348"/>
      <c r="K6" s="348"/>
      <c r="L6" s="348"/>
      <c r="M6" s="348"/>
    </row>
    <row r="7" spans="1:44" ht="53.25" customHeight="1" x14ac:dyDescent="0.2">
      <c r="A7" s="350">
        <v>1.1000000000000001</v>
      </c>
      <c r="B7" s="351" t="s">
        <v>212</v>
      </c>
      <c r="C7" s="352" t="s">
        <v>528</v>
      </c>
      <c r="D7" s="353" t="s">
        <v>529</v>
      </c>
      <c r="E7" s="354" t="s">
        <v>530</v>
      </c>
      <c r="F7" s="355" t="s">
        <v>531</v>
      </c>
      <c r="G7" s="356"/>
      <c r="H7" s="355" t="s">
        <v>531</v>
      </c>
      <c r="I7" s="281"/>
      <c r="J7" s="355" t="s">
        <v>531</v>
      </c>
      <c r="K7" s="348"/>
      <c r="L7" s="355" t="s">
        <v>531</v>
      </c>
      <c r="M7" s="348"/>
    </row>
    <row r="8" spans="1:44" s="357" customFormat="1" ht="50.25" customHeight="1" x14ac:dyDescent="0.2">
      <c r="A8" s="350">
        <v>1.2</v>
      </c>
      <c r="B8" s="351" t="s">
        <v>212</v>
      </c>
      <c r="C8" s="352" t="s">
        <v>532</v>
      </c>
      <c r="D8" s="353" t="s">
        <v>533</v>
      </c>
      <c r="E8" s="354" t="s">
        <v>530</v>
      </c>
      <c r="F8" s="355" t="s">
        <v>531</v>
      </c>
      <c r="G8" s="356"/>
      <c r="H8" s="355" t="s">
        <v>531</v>
      </c>
      <c r="I8" s="281"/>
      <c r="J8" s="355" t="s">
        <v>531</v>
      </c>
      <c r="K8" s="348"/>
      <c r="L8" s="355" t="s">
        <v>531</v>
      </c>
      <c r="M8" s="348"/>
    </row>
    <row r="9" spans="1:44" s="357" customFormat="1" ht="50.25" customHeight="1" x14ac:dyDescent="0.2">
      <c r="A9" s="350">
        <v>1.3</v>
      </c>
      <c r="B9" s="351" t="s">
        <v>212</v>
      </c>
      <c r="C9" s="352" t="s">
        <v>534</v>
      </c>
      <c r="D9" s="353" t="s">
        <v>535</v>
      </c>
      <c r="E9" s="354" t="s">
        <v>530</v>
      </c>
      <c r="F9" s="355" t="s">
        <v>531</v>
      </c>
      <c r="G9" s="356"/>
      <c r="H9" s="355" t="s">
        <v>531</v>
      </c>
      <c r="I9" s="281"/>
      <c r="J9" s="355" t="s">
        <v>531</v>
      </c>
      <c r="K9" s="348"/>
      <c r="L9" s="355" t="s">
        <v>531</v>
      </c>
      <c r="M9" s="348"/>
    </row>
    <row r="10" spans="1:44" s="357" customFormat="1" ht="50.25" customHeight="1" x14ac:dyDescent="0.2">
      <c r="A10" s="350">
        <v>1.4</v>
      </c>
      <c r="B10" s="351" t="s">
        <v>212</v>
      </c>
      <c r="C10" s="352" t="s">
        <v>536</v>
      </c>
      <c r="D10" s="353" t="s">
        <v>535</v>
      </c>
      <c r="E10" s="354" t="s">
        <v>530</v>
      </c>
      <c r="F10" s="355" t="s">
        <v>531</v>
      </c>
      <c r="G10" s="356"/>
      <c r="H10" s="355" t="s">
        <v>531</v>
      </c>
      <c r="I10" s="281"/>
      <c r="J10" s="355" t="s">
        <v>531</v>
      </c>
      <c r="K10" s="348"/>
      <c r="L10" s="355" t="s">
        <v>531</v>
      </c>
      <c r="M10" s="348"/>
    </row>
    <row r="11" spans="1:44" s="357" customFormat="1" ht="80.25" customHeight="1" x14ac:dyDescent="0.2">
      <c r="A11" s="350">
        <v>1.5</v>
      </c>
      <c r="B11" s="351">
        <v>1.5</v>
      </c>
      <c r="C11" s="352" t="s">
        <v>537</v>
      </c>
      <c r="D11" s="353" t="s">
        <v>535</v>
      </c>
      <c r="E11" s="354" t="s">
        <v>530</v>
      </c>
      <c r="F11" s="355" t="s">
        <v>531</v>
      </c>
      <c r="G11" s="356"/>
      <c r="H11" s="355" t="s">
        <v>531</v>
      </c>
      <c r="I11" s="281"/>
      <c r="J11" s="355" t="s">
        <v>531</v>
      </c>
      <c r="K11" s="348"/>
      <c r="L11" s="355" t="s">
        <v>531</v>
      </c>
      <c r="M11" s="348"/>
    </row>
    <row r="12" spans="1:44" s="357" customFormat="1" ht="18" customHeight="1" x14ac:dyDescent="0.2">
      <c r="A12" s="345">
        <v>2</v>
      </c>
      <c r="B12" s="346"/>
      <c r="C12" s="152" t="s">
        <v>538</v>
      </c>
      <c r="D12" s="347"/>
      <c r="E12" s="348"/>
      <c r="F12" s="348"/>
      <c r="G12" s="281"/>
      <c r="H12" s="348"/>
      <c r="I12" s="281"/>
      <c r="J12" s="348"/>
      <c r="K12" s="348"/>
      <c r="L12" s="348"/>
      <c r="M12" s="348"/>
    </row>
    <row r="13" spans="1:44" ht="48" x14ac:dyDescent="0.2">
      <c r="A13" s="358">
        <v>2.1</v>
      </c>
      <c r="B13" s="359" t="s">
        <v>215</v>
      </c>
      <c r="C13" s="360" t="s">
        <v>539</v>
      </c>
      <c r="D13" s="360" t="s">
        <v>540</v>
      </c>
      <c r="E13" s="354" t="s">
        <v>530</v>
      </c>
      <c r="F13" s="354" t="s">
        <v>541</v>
      </c>
      <c r="G13" s="354"/>
      <c r="H13" s="354" t="s">
        <v>541</v>
      </c>
      <c r="I13" s="361"/>
      <c r="J13" s="354" t="s">
        <v>542</v>
      </c>
      <c r="K13" s="354"/>
      <c r="L13" s="354" t="s">
        <v>542</v>
      </c>
      <c r="M13" s="362"/>
      <c r="N13" s="363"/>
      <c r="O13" s="363"/>
      <c r="P13" s="363"/>
      <c r="Q13" s="363"/>
      <c r="R13" s="363"/>
      <c r="S13" s="363"/>
      <c r="T13" s="363"/>
    </row>
    <row r="14" spans="1:44" ht="60" x14ac:dyDescent="0.2">
      <c r="A14" s="358">
        <v>2.2000000000000002</v>
      </c>
      <c r="B14" s="359" t="s">
        <v>215</v>
      </c>
      <c r="C14" s="360" t="s">
        <v>543</v>
      </c>
      <c r="D14" s="360" t="s">
        <v>163</v>
      </c>
      <c r="E14" s="354" t="s">
        <v>530</v>
      </c>
      <c r="F14" s="354" t="s">
        <v>541</v>
      </c>
      <c r="G14" s="280"/>
      <c r="H14" s="354" t="s">
        <v>541</v>
      </c>
      <c r="I14" s="281"/>
      <c r="J14" s="354" t="s">
        <v>542</v>
      </c>
      <c r="K14" s="280"/>
      <c r="L14" s="354" t="s">
        <v>542</v>
      </c>
      <c r="M14" s="364"/>
      <c r="N14" s="363"/>
      <c r="O14" s="363"/>
      <c r="P14" s="363"/>
      <c r="Q14" s="363"/>
      <c r="R14" s="363"/>
      <c r="S14" s="363"/>
      <c r="T14" s="363"/>
    </row>
    <row r="15" spans="1:44" ht="36" x14ac:dyDescent="0.2">
      <c r="A15" s="358">
        <v>2.2999999999999998</v>
      </c>
      <c r="B15" s="359" t="s">
        <v>215</v>
      </c>
      <c r="C15" s="360" t="s">
        <v>544</v>
      </c>
      <c r="D15" s="360" t="s">
        <v>163</v>
      </c>
      <c r="E15" s="354" t="s">
        <v>545</v>
      </c>
      <c r="F15" s="354" t="s">
        <v>541</v>
      </c>
      <c r="G15" s="280"/>
      <c r="H15" s="354" t="s">
        <v>541</v>
      </c>
      <c r="I15" s="281"/>
      <c r="J15" s="354" t="s">
        <v>542</v>
      </c>
      <c r="K15" s="356"/>
      <c r="L15" s="354" t="s">
        <v>542</v>
      </c>
      <c r="M15" s="280"/>
      <c r="N15" s="363"/>
      <c r="O15" s="363"/>
      <c r="P15" s="363"/>
      <c r="Q15" s="363"/>
      <c r="R15" s="363"/>
      <c r="S15" s="363"/>
      <c r="T15" s="363"/>
    </row>
    <row r="16" spans="1:44" ht="84" x14ac:dyDescent="0.2">
      <c r="A16" s="358">
        <v>2.4</v>
      </c>
      <c r="B16" s="359">
        <v>5.2</v>
      </c>
      <c r="C16" s="360" t="s">
        <v>546</v>
      </c>
      <c r="D16" s="365" t="s">
        <v>547</v>
      </c>
      <c r="E16" s="354" t="s">
        <v>530</v>
      </c>
      <c r="F16" s="354" t="s">
        <v>541</v>
      </c>
      <c r="G16" s="280"/>
      <c r="H16" s="354" t="s">
        <v>541</v>
      </c>
      <c r="I16" s="281"/>
      <c r="J16" s="354" t="s">
        <v>542</v>
      </c>
      <c r="K16" s="280"/>
      <c r="L16" s="354" t="s">
        <v>542</v>
      </c>
      <c r="M16" s="364"/>
      <c r="N16" s="363"/>
      <c r="O16" s="363"/>
      <c r="P16" s="363"/>
      <c r="Q16" s="363"/>
      <c r="R16" s="363"/>
      <c r="S16" s="363"/>
      <c r="T16" s="363"/>
    </row>
    <row r="17" spans="1:20" x14ac:dyDescent="0.2">
      <c r="A17" s="345">
        <v>3</v>
      </c>
      <c r="B17" s="346"/>
      <c r="C17" s="152" t="s">
        <v>548</v>
      </c>
      <c r="D17" s="360"/>
      <c r="E17" s="366"/>
      <c r="F17" s="348"/>
      <c r="G17" s="367"/>
      <c r="H17" s="347"/>
      <c r="I17" s="368"/>
      <c r="J17" s="347"/>
      <c r="K17" s="347"/>
      <c r="L17" s="347"/>
      <c r="M17" s="348"/>
      <c r="N17" s="363"/>
      <c r="O17" s="363"/>
      <c r="P17" s="363"/>
      <c r="Q17" s="363"/>
      <c r="R17" s="363"/>
      <c r="S17" s="363"/>
      <c r="T17" s="363"/>
    </row>
    <row r="18" spans="1:20" s="369" customFormat="1" ht="48" x14ac:dyDescent="0.2">
      <c r="A18" s="358" t="s">
        <v>128</v>
      </c>
      <c r="B18" s="359" t="s">
        <v>271</v>
      </c>
      <c r="C18" s="32" t="s">
        <v>113</v>
      </c>
      <c r="D18" s="37" t="s">
        <v>114</v>
      </c>
      <c r="E18" s="17" t="s">
        <v>115</v>
      </c>
      <c r="F18" s="30">
        <v>90</v>
      </c>
      <c r="G18" s="30"/>
      <c r="H18" s="30">
        <v>60</v>
      </c>
      <c r="I18" s="38"/>
      <c r="J18" s="30">
        <v>90</v>
      </c>
      <c r="K18" s="30"/>
      <c r="L18" s="30">
        <v>90</v>
      </c>
      <c r="M18" s="31"/>
    </row>
    <row r="19" spans="1:20" s="369" customFormat="1" ht="48" x14ac:dyDescent="0.25">
      <c r="A19" s="358">
        <v>3.2</v>
      </c>
      <c r="B19" s="359">
        <v>1.1000000000000001</v>
      </c>
      <c r="C19" s="360" t="s">
        <v>549</v>
      </c>
      <c r="D19" s="37" t="s">
        <v>550</v>
      </c>
      <c r="E19" s="370" t="s">
        <v>477</v>
      </c>
      <c r="F19" s="280" t="s">
        <v>551</v>
      </c>
      <c r="G19" s="356"/>
      <c r="H19" s="280" t="s">
        <v>551</v>
      </c>
      <c r="I19" s="356"/>
      <c r="J19" s="280" t="s">
        <v>551</v>
      </c>
      <c r="K19" s="356"/>
      <c r="L19" s="280" t="s">
        <v>551</v>
      </c>
      <c r="M19" s="280"/>
    </row>
    <row r="20" spans="1:20" s="369" customFormat="1" ht="90" x14ac:dyDescent="0.25">
      <c r="A20" s="358">
        <v>3.3</v>
      </c>
      <c r="B20" s="359">
        <v>1.1000000000000001</v>
      </c>
      <c r="C20" s="360" t="s">
        <v>552</v>
      </c>
      <c r="D20" s="371" t="s">
        <v>553</v>
      </c>
      <c r="E20" s="354" t="s">
        <v>278</v>
      </c>
      <c r="F20" s="280" t="s">
        <v>554</v>
      </c>
      <c r="G20" s="356"/>
      <c r="H20" s="280" t="s">
        <v>555</v>
      </c>
      <c r="I20" s="372"/>
      <c r="J20" s="280" t="s">
        <v>556</v>
      </c>
      <c r="K20" s="356"/>
      <c r="L20" s="280" t="s">
        <v>557</v>
      </c>
      <c r="M20" s="373"/>
    </row>
    <row r="21" spans="1:20" s="3" customFormat="1" ht="24" x14ac:dyDescent="0.2">
      <c r="A21" s="374">
        <v>4</v>
      </c>
      <c r="B21" s="375"/>
      <c r="C21" s="376" t="s">
        <v>558</v>
      </c>
      <c r="D21" s="377"/>
      <c r="E21" s="377"/>
      <c r="F21" s="355"/>
      <c r="G21" s="355"/>
      <c r="H21" s="355"/>
      <c r="I21" s="378"/>
      <c r="J21" s="355"/>
      <c r="K21" s="355"/>
      <c r="L21" s="355"/>
      <c r="M21" s="355"/>
    </row>
    <row r="22" spans="1:20" s="3" customFormat="1" ht="67.5" x14ac:dyDescent="0.2">
      <c r="A22" s="379" t="s">
        <v>134</v>
      </c>
      <c r="B22" s="380" t="s">
        <v>559</v>
      </c>
      <c r="C22" s="381" t="s">
        <v>560</v>
      </c>
      <c r="D22" s="382" t="s">
        <v>124</v>
      </c>
      <c r="E22" s="377" t="s">
        <v>278</v>
      </c>
      <c r="F22" s="355" t="s">
        <v>561</v>
      </c>
      <c r="G22" s="355"/>
      <c r="H22" s="355" t="s">
        <v>561</v>
      </c>
      <c r="I22" s="378"/>
      <c r="J22" s="355" t="s">
        <v>561</v>
      </c>
      <c r="K22" s="355"/>
      <c r="L22" s="355" t="s">
        <v>561</v>
      </c>
      <c r="M22" s="355"/>
    </row>
    <row r="23" spans="1:20" s="3" customFormat="1" ht="67.5" x14ac:dyDescent="0.2">
      <c r="A23" s="379" t="s">
        <v>144</v>
      </c>
      <c r="B23" s="380" t="s">
        <v>559</v>
      </c>
      <c r="C23" s="381" t="s">
        <v>562</v>
      </c>
      <c r="D23" s="382" t="s">
        <v>124</v>
      </c>
      <c r="E23" s="377" t="s">
        <v>278</v>
      </c>
      <c r="F23" s="355" t="s">
        <v>561</v>
      </c>
      <c r="G23" s="355"/>
      <c r="H23" s="355" t="s">
        <v>561</v>
      </c>
      <c r="I23" s="378"/>
      <c r="J23" s="355">
        <v>3</v>
      </c>
      <c r="K23" s="355"/>
      <c r="L23" s="355">
        <v>3</v>
      </c>
      <c r="M23" s="355"/>
    </row>
    <row r="24" spans="1:20" s="3" customFormat="1" ht="90" x14ac:dyDescent="0.2">
      <c r="A24" s="379">
        <v>4.2</v>
      </c>
      <c r="B24" s="380" t="s">
        <v>563</v>
      </c>
      <c r="C24" s="381" t="s">
        <v>564</v>
      </c>
      <c r="D24" s="383" t="s">
        <v>565</v>
      </c>
      <c r="E24" s="384">
        <v>0.8</v>
      </c>
      <c r="F24" s="355" t="s">
        <v>566</v>
      </c>
      <c r="G24" s="355"/>
      <c r="H24" s="355" t="s">
        <v>566</v>
      </c>
      <c r="I24" s="378"/>
      <c r="J24" s="355" t="s">
        <v>566</v>
      </c>
      <c r="K24" s="355"/>
      <c r="L24" s="355" t="s">
        <v>567</v>
      </c>
      <c r="M24" s="355"/>
    </row>
    <row r="25" spans="1:20" s="3" customFormat="1" ht="36" x14ac:dyDescent="0.2">
      <c r="A25" s="379">
        <v>4.3</v>
      </c>
      <c r="B25" s="380">
        <v>4.4000000000000004</v>
      </c>
      <c r="C25" s="381" t="s">
        <v>568</v>
      </c>
      <c r="D25" s="383" t="s">
        <v>569</v>
      </c>
      <c r="E25" s="385" t="s">
        <v>531</v>
      </c>
      <c r="F25" s="385" t="s">
        <v>531</v>
      </c>
      <c r="G25" s="385"/>
      <c r="H25" s="385" t="s">
        <v>531</v>
      </c>
      <c r="I25" s="386"/>
      <c r="J25" s="385" t="s">
        <v>531</v>
      </c>
      <c r="K25" s="385"/>
      <c r="L25" s="385" t="s">
        <v>531</v>
      </c>
      <c r="M25" s="385"/>
    </row>
    <row r="26" spans="1:20" s="3" customFormat="1" ht="36" x14ac:dyDescent="0.2">
      <c r="A26" s="379">
        <v>4.4000000000000004</v>
      </c>
      <c r="B26" s="380" t="s">
        <v>559</v>
      </c>
      <c r="C26" s="381" t="s">
        <v>570</v>
      </c>
      <c r="D26" s="383" t="s">
        <v>553</v>
      </c>
      <c r="E26" s="387" t="s">
        <v>571</v>
      </c>
      <c r="F26" s="387" t="s">
        <v>572</v>
      </c>
      <c r="G26" s="387"/>
      <c r="H26" s="387" t="s">
        <v>572</v>
      </c>
      <c r="I26" s="383"/>
      <c r="J26" s="387" t="s">
        <v>572</v>
      </c>
      <c r="K26" s="387"/>
      <c r="L26" s="387" t="s">
        <v>572</v>
      </c>
      <c r="M26" s="385"/>
    </row>
    <row r="27" spans="1:20" s="3" customFormat="1" ht="48" x14ac:dyDescent="0.2">
      <c r="A27" s="379" t="s">
        <v>573</v>
      </c>
      <c r="B27" s="380" t="s">
        <v>559</v>
      </c>
      <c r="C27" s="381" t="s">
        <v>574</v>
      </c>
      <c r="D27" s="383" t="s">
        <v>575</v>
      </c>
      <c r="E27" s="387" t="s">
        <v>278</v>
      </c>
      <c r="F27" s="387" t="s">
        <v>278</v>
      </c>
      <c r="G27" s="385"/>
      <c r="H27" s="387" t="s">
        <v>278</v>
      </c>
      <c r="I27" s="386"/>
      <c r="J27" s="387" t="s">
        <v>278</v>
      </c>
      <c r="K27" s="385"/>
      <c r="L27" s="387" t="s">
        <v>278</v>
      </c>
      <c r="M27" s="385"/>
    </row>
    <row r="28" spans="1:20" s="3" customFormat="1" ht="36" x14ac:dyDescent="0.2">
      <c r="A28" s="379" t="s">
        <v>576</v>
      </c>
      <c r="B28" s="380" t="s">
        <v>559</v>
      </c>
      <c r="C28" s="381" t="s">
        <v>577</v>
      </c>
      <c r="D28" s="383" t="s">
        <v>578</v>
      </c>
      <c r="E28" s="387" t="s">
        <v>278</v>
      </c>
      <c r="F28" s="387" t="s">
        <v>278</v>
      </c>
      <c r="G28" s="385"/>
      <c r="H28" s="387" t="s">
        <v>278</v>
      </c>
      <c r="I28" s="386"/>
      <c r="J28" s="387" t="s">
        <v>278</v>
      </c>
      <c r="K28" s="385"/>
      <c r="L28" s="387" t="s">
        <v>278</v>
      </c>
      <c r="M28" s="385"/>
    </row>
    <row r="29" spans="1:20" s="3" customFormat="1" ht="72" x14ac:dyDescent="0.2">
      <c r="A29" s="379">
        <v>4.5999999999999996</v>
      </c>
      <c r="B29" s="380">
        <v>4.5999999999999996</v>
      </c>
      <c r="C29" s="381" t="s">
        <v>579</v>
      </c>
      <c r="D29" s="383" t="s">
        <v>580</v>
      </c>
      <c r="E29" s="387">
        <v>2</v>
      </c>
      <c r="F29" s="385">
        <v>1</v>
      </c>
      <c r="G29" s="385"/>
      <c r="H29" s="385">
        <v>0</v>
      </c>
      <c r="I29" s="386"/>
      <c r="J29" s="385">
        <v>1</v>
      </c>
      <c r="K29" s="385"/>
      <c r="L29" s="385">
        <v>0</v>
      </c>
      <c r="M29" s="385"/>
    </row>
    <row r="30" spans="1:20" s="3" customFormat="1" ht="36" x14ac:dyDescent="0.2">
      <c r="A30" s="379" t="s">
        <v>581</v>
      </c>
      <c r="B30" s="380" t="s">
        <v>559</v>
      </c>
      <c r="C30" s="381" t="s">
        <v>582</v>
      </c>
      <c r="D30" s="383" t="s">
        <v>553</v>
      </c>
      <c r="E30" s="387">
        <v>4</v>
      </c>
      <c r="F30" s="385" t="s">
        <v>278</v>
      </c>
      <c r="G30" s="385"/>
      <c r="H30" s="385" t="s">
        <v>278</v>
      </c>
      <c r="I30" s="386"/>
      <c r="J30" s="385" t="s">
        <v>278</v>
      </c>
      <c r="K30" s="385"/>
      <c r="L30" s="385" t="s">
        <v>278</v>
      </c>
      <c r="M30" s="385"/>
    </row>
    <row r="31" spans="1:20" s="3" customFormat="1" ht="48" x14ac:dyDescent="0.2">
      <c r="A31" s="388" t="s">
        <v>583</v>
      </c>
      <c r="B31" s="380" t="s">
        <v>559</v>
      </c>
      <c r="C31" s="381" t="s">
        <v>584</v>
      </c>
      <c r="D31" s="383" t="s">
        <v>278</v>
      </c>
      <c r="E31" s="383" t="s">
        <v>278</v>
      </c>
      <c r="F31" s="383" t="s">
        <v>278</v>
      </c>
      <c r="G31" s="386"/>
      <c r="H31" s="383" t="s">
        <v>278</v>
      </c>
      <c r="I31" s="386"/>
      <c r="J31" s="383" t="s">
        <v>278</v>
      </c>
      <c r="K31" s="383"/>
      <c r="L31" s="383" t="s">
        <v>278</v>
      </c>
      <c r="M31" s="355"/>
    </row>
    <row r="32" spans="1:20" s="3" customFormat="1" ht="60" x14ac:dyDescent="0.2">
      <c r="A32" s="379" t="s">
        <v>585</v>
      </c>
      <c r="B32" s="380" t="s">
        <v>559</v>
      </c>
      <c r="C32" s="381" t="s">
        <v>586</v>
      </c>
      <c r="D32" s="383" t="s">
        <v>278</v>
      </c>
      <c r="E32" s="383" t="s">
        <v>278</v>
      </c>
      <c r="F32" s="383" t="s">
        <v>278</v>
      </c>
      <c r="G32" s="386"/>
      <c r="H32" s="383" t="s">
        <v>278</v>
      </c>
      <c r="I32" s="386"/>
      <c r="J32" s="383" t="s">
        <v>278</v>
      </c>
      <c r="K32" s="389"/>
      <c r="L32" s="383" t="s">
        <v>278</v>
      </c>
      <c r="M32" s="355"/>
    </row>
    <row r="33" spans="1:14" s="3" customFormat="1" ht="24" x14ac:dyDescent="0.2">
      <c r="A33" s="379" t="s">
        <v>587</v>
      </c>
      <c r="B33" s="380" t="s">
        <v>559</v>
      </c>
      <c r="C33" s="381" t="s">
        <v>588</v>
      </c>
      <c r="D33" s="383" t="s">
        <v>278</v>
      </c>
      <c r="E33" s="377" t="s">
        <v>278</v>
      </c>
      <c r="F33" s="377" t="s">
        <v>278</v>
      </c>
      <c r="G33" s="386"/>
      <c r="H33" s="377" t="s">
        <v>278</v>
      </c>
      <c r="I33" s="281"/>
      <c r="J33" s="377" t="s">
        <v>278</v>
      </c>
      <c r="K33" s="377"/>
      <c r="L33" s="377" t="s">
        <v>278</v>
      </c>
      <c r="M33" s="355"/>
    </row>
    <row r="34" spans="1:14" s="3" customFormat="1" ht="48" x14ac:dyDescent="0.2">
      <c r="A34" s="379" t="s">
        <v>589</v>
      </c>
      <c r="B34" s="380" t="s">
        <v>590</v>
      </c>
      <c r="C34" s="381" t="s">
        <v>591</v>
      </c>
      <c r="D34" s="383" t="s">
        <v>592</v>
      </c>
      <c r="E34" s="383">
        <v>40785</v>
      </c>
      <c r="F34" s="383" t="s">
        <v>593</v>
      </c>
      <c r="G34" s="386"/>
      <c r="H34" s="387" t="s">
        <v>278</v>
      </c>
      <c r="I34" s="386"/>
      <c r="J34" s="383"/>
      <c r="K34" s="383"/>
      <c r="L34" s="383"/>
      <c r="M34" s="355"/>
    </row>
    <row r="35" spans="1:14" s="3" customFormat="1" ht="72" x14ac:dyDescent="0.2">
      <c r="A35" s="379" t="s">
        <v>594</v>
      </c>
      <c r="B35" s="380" t="s">
        <v>595</v>
      </c>
      <c r="C35" s="390" t="s">
        <v>596</v>
      </c>
      <c r="D35" s="383" t="s">
        <v>597</v>
      </c>
      <c r="E35" s="383" t="s">
        <v>384</v>
      </c>
      <c r="F35" s="383" t="s">
        <v>384</v>
      </c>
      <c r="G35" s="385"/>
      <c r="H35" s="383" t="s">
        <v>384</v>
      </c>
      <c r="I35" s="386"/>
      <c r="J35" s="383" t="s">
        <v>384</v>
      </c>
      <c r="K35" s="385"/>
      <c r="L35" s="383" t="s">
        <v>384</v>
      </c>
      <c r="M35" s="385"/>
    </row>
    <row r="36" spans="1:14" s="3" customFormat="1" ht="36" x14ac:dyDescent="0.2">
      <c r="A36" s="379" t="s">
        <v>598</v>
      </c>
      <c r="B36" s="380">
        <v>4.5999999999999996</v>
      </c>
      <c r="C36" s="390" t="s">
        <v>599</v>
      </c>
      <c r="D36" s="383" t="s">
        <v>600</v>
      </c>
      <c r="E36" s="387" t="s">
        <v>384</v>
      </c>
      <c r="F36" s="383" t="s">
        <v>384</v>
      </c>
      <c r="G36" s="385"/>
      <c r="H36" s="383" t="s">
        <v>384</v>
      </c>
      <c r="I36" s="386"/>
      <c r="J36" s="383" t="s">
        <v>384</v>
      </c>
      <c r="K36" s="121"/>
      <c r="L36" s="383" t="s">
        <v>384</v>
      </c>
      <c r="M36" s="385"/>
    </row>
    <row r="37" spans="1:14" s="3" customFormat="1" ht="60" x14ac:dyDescent="0.2">
      <c r="A37" s="379" t="s">
        <v>601</v>
      </c>
      <c r="B37" s="380">
        <v>4.5999999999999996</v>
      </c>
      <c r="C37" s="390" t="s">
        <v>602</v>
      </c>
      <c r="D37" s="383" t="s">
        <v>384</v>
      </c>
      <c r="E37" s="387" t="s">
        <v>384</v>
      </c>
      <c r="F37" s="383" t="s">
        <v>384</v>
      </c>
      <c r="G37" s="385"/>
      <c r="H37" s="383" t="s">
        <v>384</v>
      </c>
      <c r="I37" s="386"/>
      <c r="J37" s="383" t="s">
        <v>384</v>
      </c>
      <c r="K37" s="355"/>
      <c r="L37" s="383" t="s">
        <v>384</v>
      </c>
      <c r="M37" s="355"/>
    </row>
    <row r="38" spans="1:14" s="3" customFormat="1" ht="60" x14ac:dyDescent="0.2">
      <c r="A38" s="391" t="s">
        <v>603</v>
      </c>
      <c r="B38" s="392">
        <v>4.5999999999999996</v>
      </c>
      <c r="C38" s="393" t="s">
        <v>604</v>
      </c>
      <c r="D38" s="383" t="s">
        <v>592</v>
      </c>
      <c r="E38" s="387" t="s">
        <v>384</v>
      </c>
      <c r="F38" s="383" t="s">
        <v>384</v>
      </c>
      <c r="G38" s="385"/>
      <c r="H38" s="383" t="s">
        <v>384</v>
      </c>
      <c r="I38" s="386"/>
      <c r="J38" s="383" t="s">
        <v>384</v>
      </c>
      <c r="K38" s="355"/>
      <c r="L38" s="383" t="s">
        <v>384</v>
      </c>
      <c r="M38" s="355"/>
    </row>
    <row r="39" spans="1:14" s="3" customFormat="1" ht="60" x14ac:dyDescent="0.2">
      <c r="A39" s="379" t="s">
        <v>605</v>
      </c>
      <c r="B39" s="380">
        <v>4.5999999999999996</v>
      </c>
      <c r="C39" s="390" t="s">
        <v>606</v>
      </c>
      <c r="D39" s="383" t="s">
        <v>384</v>
      </c>
      <c r="E39" s="383" t="s">
        <v>384</v>
      </c>
      <c r="F39" s="383" t="s">
        <v>384</v>
      </c>
      <c r="G39" s="385"/>
      <c r="H39" s="383" t="s">
        <v>384</v>
      </c>
      <c r="I39" s="386"/>
      <c r="J39" s="383" t="s">
        <v>384</v>
      </c>
      <c r="K39" s="385"/>
      <c r="L39" s="383" t="s">
        <v>384</v>
      </c>
      <c r="M39" s="385"/>
    </row>
    <row r="40" spans="1:14" s="3" customFormat="1" ht="60" x14ac:dyDescent="0.2">
      <c r="A40" s="379" t="s">
        <v>607</v>
      </c>
      <c r="B40" s="380" t="s">
        <v>559</v>
      </c>
      <c r="C40" s="390" t="s">
        <v>608</v>
      </c>
      <c r="D40" s="383" t="s">
        <v>384</v>
      </c>
      <c r="E40" s="383" t="s">
        <v>384</v>
      </c>
      <c r="F40" s="383" t="s">
        <v>384</v>
      </c>
      <c r="G40" s="385"/>
      <c r="H40" s="383" t="s">
        <v>384</v>
      </c>
      <c r="I40" s="386"/>
      <c r="J40" s="383" t="s">
        <v>384</v>
      </c>
      <c r="K40" s="385"/>
      <c r="L40" s="383" t="s">
        <v>384</v>
      </c>
      <c r="M40" s="385"/>
    </row>
    <row r="41" spans="1:14" s="3" customFormat="1" ht="12" x14ac:dyDescent="0.2">
      <c r="A41" s="374">
        <v>5</v>
      </c>
      <c r="B41" s="375"/>
      <c r="C41" s="376" t="s">
        <v>609</v>
      </c>
      <c r="D41" s="382"/>
      <c r="E41" s="382"/>
      <c r="F41" s="355"/>
      <c r="G41" s="355"/>
      <c r="H41" s="355"/>
      <c r="I41" s="378"/>
      <c r="J41" s="355"/>
      <c r="K41" s="355"/>
      <c r="L41" s="355"/>
      <c r="M41" s="355"/>
      <c r="N41" s="394"/>
    </row>
    <row r="42" spans="1:14" s="3" customFormat="1" ht="48" x14ac:dyDescent="0.2">
      <c r="A42" s="379">
        <v>5.0999999999999996</v>
      </c>
      <c r="B42" s="395">
        <v>4.3</v>
      </c>
      <c r="C42" s="32" t="s">
        <v>610</v>
      </c>
      <c r="D42" s="382" t="s">
        <v>611</v>
      </c>
      <c r="E42" s="382" t="s">
        <v>612</v>
      </c>
      <c r="F42" s="355">
        <v>3</v>
      </c>
      <c r="G42" s="355"/>
      <c r="H42" s="355">
        <v>3</v>
      </c>
      <c r="I42" s="396"/>
      <c r="J42" s="355">
        <v>3</v>
      </c>
      <c r="K42" s="355"/>
      <c r="L42" s="355">
        <v>3</v>
      </c>
      <c r="M42" s="355"/>
      <c r="N42" s="394"/>
    </row>
    <row r="43" spans="1:14" s="3" customFormat="1" ht="36" x14ac:dyDescent="0.2">
      <c r="A43" s="379">
        <v>5.2</v>
      </c>
      <c r="B43" s="395">
        <v>4.3</v>
      </c>
      <c r="C43" s="32" t="s">
        <v>613</v>
      </c>
      <c r="D43" s="383" t="s">
        <v>278</v>
      </c>
      <c r="E43" s="383" t="s">
        <v>278</v>
      </c>
      <c r="F43" s="383" t="s">
        <v>278</v>
      </c>
      <c r="G43" s="383"/>
      <c r="H43" s="383" t="s">
        <v>278</v>
      </c>
      <c r="I43" s="397"/>
      <c r="J43" s="383" t="s">
        <v>278</v>
      </c>
      <c r="K43" s="383"/>
      <c r="L43" s="383" t="s">
        <v>278</v>
      </c>
      <c r="M43" s="383"/>
    </row>
    <row r="44" spans="1:14" s="3" customFormat="1" ht="48" x14ac:dyDescent="0.2">
      <c r="A44" s="379">
        <v>5.3</v>
      </c>
      <c r="B44" s="395">
        <v>4.3</v>
      </c>
      <c r="C44" s="32" t="s">
        <v>614</v>
      </c>
      <c r="D44" s="382" t="s">
        <v>611</v>
      </c>
      <c r="E44" s="382" t="s">
        <v>612</v>
      </c>
      <c r="F44" s="355">
        <v>3</v>
      </c>
      <c r="G44" s="355"/>
      <c r="H44" s="355">
        <v>3</v>
      </c>
      <c r="I44" s="396"/>
      <c r="J44" s="355">
        <v>3</v>
      </c>
      <c r="K44" s="355"/>
      <c r="L44" s="355">
        <v>3</v>
      </c>
      <c r="M44" s="355"/>
    </row>
    <row r="45" spans="1:14" s="3" customFormat="1" ht="60" x14ac:dyDescent="0.2">
      <c r="A45" s="379">
        <v>5.4</v>
      </c>
      <c r="B45" s="395">
        <v>4.3</v>
      </c>
      <c r="C45" s="32" t="s">
        <v>615</v>
      </c>
      <c r="D45" s="377" t="s">
        <v>616</v>
      </c>
      <c r="E45" s="377" t="s">
        <v>617</v>
      </c>
      <c r="F45" s="355" t="s">
        <v>618</v>
      </c>
      <c r="G45" s="355"/>
      <c r="H45" s="355" t="s">
        <v>618</v>
      </c>
      <c r="I45" s="396"/>
      <c r="J45" s="355" t="s">
        <v>618</v>
      </c>
      <c r="K45" s="355"/>
      <c r="L45" s="355" t="s">
        <v>618</v>
      </c>
      <c r="M45" s="355"/>
    </row>
    <row r="46" spans="1:14" s="3" customFormat="1" ht="24" x14ac:dyDescent="0.2">
      <c r="A46" s="374">
        <v>6</v>
      </c>
      <c r="B46" s="375"/>
      <c r="C46" s="376" t="s">
        <v>619</v>
      </c>
      <c r="D46" s="382"/>
      <c r="E46" s="377"/>
      <c r="F46" s="355"/>
      <c r="G46" s="355"/>
      <c r="H46" s="355"/>
      <c r="I46" s="378"/>
      <c r="J46" s="355"/>
      <c r="K46" s="355"/>
      <c r="L46" s="355"/>
      <c r="M46" s="355"/>
    </row>
    <row r="47" spans="1:14" s="3" customFormat="1" ht="60" x14ac:dyDescent="0.2">
      <c r="A47" s="379">
        <v>6.1</v>
      </c>
      <c r="B47" s="380">
        <v>4.0999999999999996</v>
      </c>
      <c r="C47" s="32" t="s">
        <v>620</v>
      </c>
      <c r="D47" s="387" t="s">
        <v>621</v>
      </c>
      <c r="E47" s="387" t="s">
        <v>622</v>
      </c>
      <c r="F47" s="385" t="s">
        <v>623</v>
      </c>
      <c r="G47" s="385"/>
      <c r="H47" s="385" t="s">
        <v>623</v>
      </c>
      <c r="I47" s="386"/>
      <c r="J47" s="385" t="s">
        <v>623</v>
      </c>
      <c r="K47" s="385"/>
      <c r="L47" s="385" t="s">
        <v>623</v>
      </c>
      <c r="M47" s="385"/>
    </row>
    <row r="48" spans="1:14" s="3" customFormat="1" ht="56.25" x14ac:dyDescent="0.2">
      <c r="A48" s="379">
        <v>6.2</v>
      </c>
      <c r="B48" s="380">
        <v>4.0999999999999996</v>
      </c>
      <c r="C48" s="32" t="s">
        <v>624</v>
      </c>
      <c r="D48" s="377" t="s">
        <v>625</v>
      </c>
      <c r="E48" s="377" t="s">
        <v>626</v>
      </c>
      <c r="F48" s="355"/>
      <c r="G48" s="385"/>
      <c r="H48" s="355"/>
      <c r="I48" s="398"/>
      <c r="J48" s="355"/>
      <c r="K48" s="385"/>
      <c r="L48" s="355" t="s">
        <v>627</v>
      </c>
      <c r="M48" s="355"/>
    </row>
    <row r="49" spans="1:20" ht="24" x14ac:dyDescent="0.2">
      <c r="A49" s="374">
        <v>7</v>
      </c>
      <c r="B49" s="375"/>
      <c r="C49" s="376" t="s">
        <v>628</v>
      </c>
      <c r="D49" s="382"/>
      <c r="E49" s="377"/>
      <c r="F49" s="355"/>
      <c r="G49" s="355"/>
      <c r="H49" s="355"/>
      <c r="I49" s="378"/>
      <c r="J49" s="355"/>
      <c r="K49" s="355"/>
      <c r="L49" s="355"/>
      <c r="M49" s="355"/>
      <c r="N49" s="363"/>
      <c r="O49" s="363"/>
      <c r="P49" s="363"/>
      <c r="Q49" s="363"/>
      <c r="R49" s="363"/>
      <c r="S49" s="363"/>
      <c r="T49" s="363"/>
    </row>
    <row r="50" spans="1:20" ht="48" x14ac:dyDescent="0.2">
      <c r="A50" s="379">
        <v>7.1</v>
      </c>
      <c r="B50" s="380" t="s">
        <v>134</v>
      </c>
      <c r="C50" s="32" t="s">
        <v>629</v>
      </c>
      <c r="D50" s="399" t="s">
        <v>398</v>
      </c>
      <c r="E50" s="400" t="s">
        <v>521</v>
      </c>
      <c r="F50" s="356" t="s">
        <v>124</v>
      </c>
      <c r="G50" s="356"/>
      <c r="H50" s="356" t="s">
        <v>124</v>
      </c>
      <c r="I50" s="372"/>
      <c r="J50" s="356" t="s">
        <v>124</v>
      </c>
      <c r="K50" s="356"/>
      <c r="L50" s="356" t="s">
        <v>124</v>
      </c>
      <c r="M50" s="356"/>
      <c r="N50" s="363"/>
      <c r="O50" s="363"/>
      <c r="P50" s="363"/>
      <c r="Q50" s="363"/>
      <c r="R50" s="363"/>
      <c r="S50" s="363"/>
      <c r="T50" s="363"/>
    </row>
    <row r="51" spans="1:20" ht="36" x14ac:dyDescent="0.2">
      <c r="A51" s="379">
        <v>7.2</v>
      </c>
      <c r="B51" s="380" t="s">
        <v>134</v>
      </c>
      <c r="C51" s="32" t="s">
        <v>630</v>
      </c>
      <c r="D51" s="400" t="s">
        <v>523</v>
      </c>
      <c r="E51" s="401">
        <v>0.95</v>
      </c>
      <c r="F51" s="356" t="s">
        <v>124</v>
      </c>
      <c r="G51" s="328"/>
      <c r="H51" s="356" t="s">
        <v>124</v>
      </c>
      <c r="I51" s="402"/>
      <c r="J51" s="356" t="s">
        <v>124</v>
      </c>
      <c r="K51" s="362"/>
      <c r="L51" s="356" t="s">
        <v>124</v>
      </c>
      <c r="M51" s="348"/>
      <c r="N51" s="363"/>
      <c r="O51" s="363"/>
      <c r="P51" s="363"/>
      <c r="Q51" s="363"/>
      <c r="R51" s="363"/>
      <c r="S51" s="363"/>
      <c r="T51" s="363"/>
    </row>
    <row r="52" spans="1:20" ht="120" x14ac:dyDescent="0.2">
      <c r="A52" s="379">
        <v>7.3</v>
      </c>
      <c r="B52" s="380" t="s">
        <v>134</v>
      </c>
      <c r="C52" s="32" t="s">
        <v>631</v>
      </c>
      <c r="D52" s="403" t="s">
        <v>525</v>
      </c>
      <c r="E52" s="356" t="s">
        <v>124</v>
      </c>
      <c r="F52" s="356" t="s">
        <v>124</v>
      </c>
      <c r="G52" s="328"/>
      <c r="H52" s="356" t="s">
        <v>124</v>
      </c>
      <c r="I52" s="402"/>
      <c r="J52" s="356" t="s">
        <v>124</v>
      </c>
      <c r="K52" s="362"/>
      <c r="L52" s="356" t="s">
        <v>124</v>
      </c>
      <c r="M52" s="355"/>
      <c r="N52" s="363"/>
      <c r="O52" s="363"/>
      <c r="P52" s="363"/>
      <c r="Q52" s="363"/>
      <c r="R52" s="363"/>
      <c r="S52" s="363"/>
      <c r="T52" s="363"/>
    </row>
    <row r="53" spans="1:20" hidden="1" x14ac:dyDescent="0.2">
      <c r="A53" s="404"/>
      <c r="B53" s="405"/>
      <c r="F53" s="363"/>
      <c r="G53" s="363"/>
      <c r="H53" s="363"/>
      <c r="I53" s="406"/>
      <c r="J53" s="363"/>
      <c r="K53" s="363"/>
      <c r="L53" s="363"/>
      <c r="M53" s="363"/>
      <c r="N53" s="363"/>
      <c r="O53" s="363"/>
      <c r="P53" s="363"/>
      <c r="Q53" s="363"/>
      <c r="R53" s="363"/>
      <c r="S53" s="363"/>
      <c r="T53" s="363"/>
    </row>
    <row r="54" spans="1:20" hidden="1" x14ac:dyDescent="0.2">
      <c r="A54" s="404"/>
      <c r="B54" s="405"/>
      <c r="F54" s="363"/>
      <c r="G54" s="363"/>
      <c r="H54" s="363"/>
      <c r="I54" s="363"/>
      <c r="J54" s="363"/>
      <c r="K54" s="363"/>
      <c r="L54" s="363"/>
      <c r="M54" s="363"/>
      <c r="N54" s="363"/>
      <c r="O54" s="363"/>
      <c r="P54" s="363"/>
      <c r="Q54" s="363"/>
      <c r="R54" s="363"/>
      <c r="S54" s="363"/>
      <c r="T54" s="363"/>
    </row>
    <row r="55" spans="1:20" x14ac:dyDescent="0.2">
      <c r="A55" s="404"/>
      <c r="B55" s="405"/>
      <c r="F55" s="363"/>
      <c r="G55" s="363"/>
      <c r="H55" s="363"/>
      <c r="I55" s="363"/>
      <c r="J55" s="363"/>
      <c r="K55" s="363"/>
      <c r="L55" s="363"/>
      <c r="M55" s="363"/>
      <c r="N55" s="363"/>
      <c r="O55" s="363"/>
      <c r="P55" s="363"/>
      <c r="Q55" s="363"/>
      <c r="R55" s="363"/>
      <c r="S55" s="363"/>
      <c r="T55" s="363"/>
    </row>
    <row r="56" spans="1:20" x14ac:dyDescent="0.2">
      <c r="A56" s="404"/>
      <c r="B56" s="405"/>
      <c r="F56" s="363"/>
      <c r="G56" s="363"/>
      <c r="H56" s="363"/>
      <c r="I56" s="363"/>
      <c r="J56" s="363"/>
      <c r="K56" s="363"/>
      <c r="L56" s="363"/>
      <c r="M56" s="363"/>
      <c r="N56" s="363"/>
      <c r="O56" s="363"/>
      <c r="P56" s="363"/>
      <c r="Q56" s="363"/>
      <c r="R56" s="363"/>
      <c r="S56" s="363"/>
      <c r="T56" s="363"/>
    </row>
    <row r="57" spans="1:20" x14ac:dyDescent="0.2">
      <c r="A57" s="404"/>
      <c r="B57" s="405"/>
      <c r="F57" s="363"/>
      <c r="G57" s="363"/>
      <c r="H57" s="363"/>
      <c r="I57" s="363"/>
      <c r="J57" s="363"/>
      <c r="K57" s="363"/>
      <c r="L57" s="363"/>
      <c r="M57" s="363"/>
      <c r="N57" s="363"/>
      <c r="O57" s="363"/>
      <c r="P57" s="363"/>
      <c r="Q57" s="363"/>
      <c r="R57" s="363"/>
      <c r="S57" s="363"/>
      <c r="T57" s="363"/>
    </row>
    <row r="58" spans="1:20" x14ac:dyDescent="0.2">
      <c r="A58" s="404"/>
      <c r="B58" s="405"/>
      <c r="F58" s="363"/>
      <c r="G58" s="363"/>
      <c r="H58" s="363"/>
      <c r="I58" s="363"/>
      <c r="J58" s="363"/>
      <c r="K58" s="363"/>
      <c r="L58" s="363"/>
      <c r="M58" s="363"/>
      <c r="N58" s="363"/>
      <c r="O58" s="363"/>
      <c r="P58" s="363"/>
      <c r="Q58" s="363"/>
      <c r="R58" s="363"/>
      <c r="S58" s="363"/>
      <c r="T58" s="363"/>
    </row>
    <row r="59" spans="1:20" x14ac:dyDescent="0.2">
      <c r="A59" s="404"/>
      <c r="B59" s="405"/>
      <c r="F59" s="363"/>
      <c r="G59" s="363"/>
      <c r="H59" s="363"/>
      <c r="I59" s="363"/>
      <c r="J59" s="363"/>
      <c r="K59" s="363"/>
      <c r="L59" s="363"/>
      <c r="M59" s="363"/>
      <c r="N59" s="363"/>
      <c r="O59" s="363"/>
      <c r="P59" s="363"/>
      <c r="Q59" s="363"/>
      <c r="R59" s="363"/>
      <c r="S59" s="363"/>
      <c r="T59" s="363"/>
    </row>
    <row r="60" spans="1:20" x14ac:dyDescent="0.2">
      <c r="A60" s="404"/>
      <c r="B60" s="405"/>
      <c r="F60" s="363"/>
      <c r="G60" s="363"/>
      <c r="H60" s="363"/>
      <c r="I60" s="363"/>
      <c r="J60" s="363"/>
      <c r="K60" s="363"/>
      <c r="L60" s="363"/>
      <c r="M60" s="363"/>
      <c r="N60" s="363"/>
      <c r="O60" s="363"/>
      <c r="P60" s="363"/>
      <c r="Q60" s="363"/>
      <c r="R60" s="363"/>
      <c r="S60" s="363"/>
      <c r="T60" s="363"/>
    </row>
    <row r="61" spans="1:20" x14ac:dyDescent="0.2">
      <c r="A61" s="404"/>
      <c r="B61" s="405"/>
      <c r="F61" s="363"/>
      <c r="G61" s="363"/>
      <c r="H61" s="363"/>
      <c r="I61" s="363"/>
      <c r="J61" s="363"/>
      <c r="K61" s="363"/>
      <c r="L61" s="363"/>
      <c r="M61" s="363"/>
      <c r="N61" s="363"/>
      <c r="O61" s="363"/>
      <c r="P61" s="363"/>
      <c r="Q61" s="363"/>
      <c r="R61" s="363"/>
      <c r="S61" s="363"/>
      <c r="T61" s="363"/>
    </row>
    <row r="62" spans="1:20" x14ac:dyDescent="0.2">
      <c r="A62" s="404"/>
      <c r="B62" s="405"/>
      <c r="F62" s="363"/>
      <c r="G62" s="363"/>
      <c r="H62" s="363"/>
      <c r="I62" s="363"/>
      <c r="J62" s="363"/>
      <c r="K62" s="363"/>
      <c r="L62" s="363"/>
      <c r="M62" s="363"/>
      <c r="N62" s="363"/>
      <c r="O62" s="363"/>
      <c r="P62" s="363"/>
      <c r="Q62" s="363"/>
      <c r="R62" s="363"/>
      <c r="S62" s="363"/>
      <c r="T62" s="363"/>
    </row>
    <row r="63" spans="1:20" x14ac:dyDescent="0.2">
      <c r="A63" s="404"/>
      <c r="B63" s="405"/>
      <c r="F63" s="363"/>
      <c r="G63" s="363"/>
      <c r="H63" s="363"/>
      <c r="I63" s="363"/>
      <c r="J63" s="363"/>
      <c r="K63" s="363"/>
      <c r="L63" s="363"/>
      <c r="M63" s="363"/>
      <c r="N63" s="363"/>
      <c r="O63" s="363"/>
      <c r="P63" s="363"/>
      <c r="Q63" s="363"/>
      <c r="R63" s="363"/>
      <c r="S63" s="363"/>
      <c r="T63" s="363"/>
    </row>
    <row r="64" spans="1:20" x14ac:dyDescent="0.2">
      <c r="A64" s="404"/>
      <c r="B64" s="405"/>
      <c r="F64" s="363"/>
      <c r="G64" s="363"/>
      <c r="H64" s="363"/>
      <c r="I64" s="363"/>
      <c r="J64" s="363"/>
      <c r="K64" s="363"/>
      <c r="L64" s="363"/>
      <c r="M64" s="363"/>
      <c r="N64" s="363"/>
      <c r="O64" s="363"/>
      <c r="P64" s="363"/>
      <c r="Q64" s="363"/>
      <c r="R64" s="363"/>
      <c r="S64" s="363"/>
      <c r="T64" s="363"/>
    </row>
    <row r="65" spans="1:20" x14ac:dyDescent="0.2">
      <c r="A65" s="404"/>
      <c r="B65" s="405"/>
      <c r="F65" s="363"/>
      <c r="G65" s="363"/>
      <c r="H65" s="363"/>
      <c r="I65" s="363"/>
      <c r="J65" s="363"/>
      <c r="K65" s="363"/>
      <c r="L65" s="363"/>
      <c r="M65" s="363"/>
      <c r="N65" s="363"/>
      <c r="O65" s="363"/>
      <c r="P65" s="363"/>
      <c r="Q65" s="363"/>
      <c r="R65" s="363"/>
      <c r="S65" s="363"/>
      <c r="T65" s="363"/>
    </row>
    <row r="66" spans="1:20" x14ac:dyDescent="0.2">
      <c r="A66" s="404"/>
      <c r="B66" s="405"/>
      <c r="F66" s="363"/>
      <c r="G66" s="363"/>
      <c r="H66" s="363"/>
      <c r="I66" s="363"/>
      <c r="J66" s="363"/>
      <c r="K66" s="363"/>
      <c r="L66" s="363"/>
      <c r="M66" s="363"/>
      <c r="N66" s="363"/>
      <c r="O66" s="363"/>
      <c r="P66" s="363"/>
      <c r="Q66" s="363"/>
      <c r="R66" s="363"/>
      <c r="S66" s="363"/>
      <c r="T66" s="363"/>
    </row>
    <row r="67" spans="1:20" x14ac:dyDescent="0.2">
      <c r="A67" s="404"/>
      <c r="B67" s="405"/>
      <c r="F67" s="363"/>
      <c r="G67" s="363"/>
      <c r="H67" s="363"/>
      <c r="I67" s="363"/>
      <c r="J67" s="363"/>
      <c r="K67" s="363"/>
      <c r="L67" s="363"/>
      <c r="M67" s="363"/>
      <c r="N67" s="363"/>
      <c r="O67" s="363"/>
      <c r="P67" s="363"/>
      <c r="Q67" s="363"/>
      <c r="R67" s="363"/>
      <c r="S67" s="363"/>
      <c r="T67" s="363"/>
    </row>
    <row r="68" spans="1:20" x14ac:dyDescent="0.2">
      <c r="A68" s="404"/>
      <c r="B68" s="405"/>
      <c r="F68" s="363"/>
      <c r="G68" s="363"/>
      <c r="H68" s="363"/>
      <c r="I68" s="363"/>
      <c r="J68" s="363"/>
      <c r="K68" s="363"/>
      <c r="L68" s="363"/>
      <c r="M68" s="363"/>
      <c r="N68" s="363"/>
      <c r="O68" s="363"/>
      <c r="P68" s="363"/>
      <c r="Q68" s="363"/>
      <c r="R68" s="363"/>
      <c r="S68" s="363"/>
      <c r="T68" s="363"/>
    </row>
    <row r="69" spans="1:20" x14ac:dyDescent="0.2">
      <c r="A69" s="404"/>
      <c r="B69" s="405"/>
      <c r="F69" s="363"/>
      <c r="G69" s="363"/>
      <c r="H69" s="363"/>
      <c r="I69" s="363"/>
      <c r="J69" s="363"/>
      <c r="K69" s="363"/>
      <c r="L69" s="363"/>
      <c r="M69" s="363"/>
      <c r="N69" s="363"/>
      <c r="O69" s="363"/>
      <c r="P69" s="363"/>
      <c r="Q69" s="363"/>
      <c r="R69" s="363"/>
      <c r="S69" s="363"/>
      <c r="T69" s="363"/>
    </row>
    <row r="70" spans="1:20" x14ac:dyDescent="0.2">
      <c r="A70" s="404"/>
      <c r="B70" s="405"/>
      <c r="F70" s="363"/>
      <c r="G70" s="363"/>
      <c r="H70" s="363"/>
      <c r="I70" s="363"/>
      <c r="J70" s="363"/>
      <c r="K70" s="363"/>
      <c r="L70" s="363"/>
      <c r="M70" s="363"/>
      <c r="N70" s="363"/>
      <c r="O70" s="363"/>
      <c r="P70" s="363"/>
      <c r="Q70" s="363"/>
      <c r="R70" s="363"/>
      <c r="S70" s="363"/>
      <c r="T70" s="363"/>
    </row>
    <row r="71" spans="1:20" x14ac:dyDescent="0.2">
      <c r="A71" s="404"/>
      <c r="B71" s="405"/>
      <c r="F71" s="363"/>
      <c r="G71" s="363"/>
      <c r="H71" s="363"/>
      <c r="I71" s="363"/>
      <c r="J71" s="363"/>
      <c r="K71" s="363"/>
      <c r="L71" s="363"/>
      <c r="M71" s="363"/>
      <c r="N71" s="363"/>
      <c r="O71" s="363"/>
      <c r="P71" s="363"/>
      <c r="Q71" s="363"/>
      <c r="R71" s="363"/>
      <c r="S71" s="363"/>
      <c r="T71" s="363"/>
    </row>
    <row r="72" spans="1:20" x14ac:dyDescent="0.2">
      <c r="A72" s="404"/>
      <c r="B72" s="405"/>
      <c r="F72" s="363"/>
      <c r="G72" s="363"/>
      <c r="H72" s="363"/>
      <c r="I72" s="363"/>
      <c r="J72" s="363"/>
      <c r="K72" s="363"/>
      <c r="L72" s="363"/>
      <c r="M72" s="363"/>
      <c r="N72" s="363"/>
      <c r="O72" s="363"/>
      <c r="P72" s="363"/>
      <c r="Q72" s="363"/>
      <c r="R72" s="363"/>
      <c r="S72" s="363"/>
      <c r="T72" s="363"/>
    </row>
    <row r="73" spans="1:20" x14ac:dyDescent="0.2">
      <c r="A73" s="404"/>
      <c r="B73" s="405"/>
      <c r="F73" s="363"/>
      <c r="G73" s="363"/>
      <c r="H73" s="363"/>
      <c r="I73" s="363"/>
      <c r="J73" s="363"/>
      <c r="K73" s="363"/>
      <c r="L73" s="363"/>
      <c r="M73" s="363"/>
      <c r="N73" s="363"/>
      <c r="O73" s="363"/>
      <c r="P73" s="363"/>
      <c r="Q73" s="363"/>
      <c r="R73" s="363"/>
      <c r="S73" s="363"/>
      <c r="T73" s="363"/>
    </row>
    <row r="74" spans="1:20" x14ac:dyDescent="0.2">
      <c r="A74" s="404"/>
      <c r="B74" s="405"/>
      <c r="F74" s="363"/>
      <c r="G74" s="363"/>
      <c r="H74" s="363"/>
      <c r="I74" s="363"/>
      <c r="J74" s="363"/>
      <c r="K74" s="363"/>
      <c r="L74" s="363"/>
      <c r="M74" s="363"/>
      <c r="N74" s="363"/>
      <c r="O74" s="363"/>
      <c r="P74" s="363"/>
      <c r="Q74" s="363"/>
      <c r="R74" s="363"/>
      <c r="S74" s="363"/>
      <c r="T74" s="363"/>
    </row>
    <row r="75" spans="1:20" x14ac:dyDescent="0.2">
      <c r="A75" s="404"/>
      <c r="B75" s="405"/>
      <c r="F75" s="363"/>
      <c r="G75" s="363"/>
      <c r="H75" s="363"/>
      <c r="I75" s="363"/>
      <c r="J75" s="363"/>
      <c r="K75" s="363"/>
      <c r="L75" s="363"/>
      <c r="M75" s="363"/>
      <c r="N75" s="363"/>
      <c r="O75" s="363"/>
      <c r="P75" s="363"/>
      <c r="Q75" s="363"/>
      <c r="R75" s="363"/>
      <c r="S75" s="363"/>
      <c r="T75" s="363"/>
    </row>
    <row r="76" spans="1:20" x14ac:dyDescent="0.2">
      <c r="A76" s="404"/>
      <c r="B76" s="405"/>
      <c r="F76" s="363"/>
      <c r="G76" s="363"/>
      <c r="H76" s="363"/>
      <c r="I76" s="363"/>
      <c r="J76" s="363"/>
      <c r="K76" s="363"/>
      <c r="L76" s="363"/>
      <c r="M76" s="363"/>
      <c r="N76" s="363"/>
      <c r="O76" s="363"/>
      <c r="P76" s="363"/>
      <c r="Q76" s="363"/>
      <c r="R76" s="363"/>
      <c r="S76" s="363"/>
      <c r="T76" s="363"/>
    </row>
    <row r="77" spans="1:20" x14ac:dyDescent="0.2">
      <c r="A77" s="404"/>
      <c r="B77" s="405"/>
      <c r="F77" s="363"/>
      <c r="G77" s="363"/>
      <c r="H77" s="363"/>
      <c r="I77" s="363"/>
      <c r="J77" s="363"/>
      <c r="K77" s="363"/>
      <c r="L77" s="363"/>
      <c r="M77" s="363"/>
      <c r="N77" s="363"/>
      <c r="O77" s="363"/>
      <c r="P77" s="363"/>
      <c r="Q77" s="363"/>
      <c r="R77" s="363"/>
      <c r="S77" s="363"/>
      <c r="T77" s="363"/>
    </row>
    <row r="78" spans="1:20" x14ac:dyDescent="0.2">
      <c r="A78" s="404"/>
      <c r="B78" s="405"/>
      <c r="F78" s="363"/>
      <c r="G78" s="363"/>
      <c r="H78" s="363"/>
      <c r="I78" s="363"/>
      <c r="J78" s="363"/>
      <c r="K78" s="363"/>
      <c r="L78" s="363"/>
      <c r="M78" s="363"/>
      <c r="N78" s="363"/>
      <c r="O78" s="363"/>
      <c r="P78" s="363"/>
      <c r="Q78" s="363"/>
      <c r="R78" s="363"/>
      <c r="S78" s="363"/>
      <c r="T78" s="363"/>
    </row>
    <row r="79" spans="1:20" x14ac:dyDescent="0.2">
      <c r="A79" s="404"/>
      <c r="B79" s="405"/>
      <c r="F79" s="363"/>
      <c r="G79" s="363"/>
      <c r="H79" s="363"/>
      <c r="I79" s="363"/>
      <c r="J79" s="363"/>
      <c r="K79" s="363"/>
      <c r="L79" s="363"/>
      <c r="M79" s="363"/>
      <c r="N79" s="363"/>
      <c r="O79" s="363"/>
      <c r="P79" s="363"/>
      <c r="Q79" s="363"/>
      <c r="R79" s="363"/>
      <c r="S79" s="363"/>
      <c r="T79" s="363"/>
    </row>
    <row r="80" spans="1:20" x14ac:dyDescent="0.2">
      <c r="A80" s="404"/>
      <c r="B80" s="405"/>
      <c r="F80" s="363"/>
      <c r="G80" s="363"/>
      <c r="H80" s="363"/>
      <c r="I80" s="363"/>
      <c r="J80" s="363"/>
      <c r="K80" s="363"/>
      <c r="L80" s="363"/>
      <c r="M80" s="363"/>
      <c r="N80" s="363"/>
      <c r="O80" s="363"/>
      <c r="P80" s="363"/>
      <c r="Q80" s="363"/>
      <c r="R80" s="363"/>
      <c r="S80" s="363"/>
      <c r="T80" s="363"/>
    </row>
    <row r="81" spans="1:20" x14ac:dyDescent="0.2">
      <c r="A81" s="404"/>
      <c r="B81" s="405"/>
      <c r="F81" s="363"/>
      <c r="G81" s="363"/>
      <c r="H81" s="363"/>
      <c r="I81" s="363"/>
      <c r="J81" s="363"/>
      <c r="K81" s="363"/>
      <c r="L81" s="363"/>
      <c r="M81" s="363"/>
      <c r="N81" s="363"/>
      <c r="O81" s="363"/>
      <c r="P81" s="363"/>
      <c r="Q81" s="363"/>
      <c r="R81" s="363"/>
      <c r="S81" s="363"/>
      <c r="T81" s="363"/>
    </row>
    <row r="82" spans="1:20" x14ac:dyDescent="0.2">
      <c r="A82" s="404"/>
      <c r="B82" s="405"/>
      <c r="F82" s="363"/>
      <c r="G82" s="363"/>
      <c r="H82" s="363"/>
      <c r="I82" s="363"/>
      <c r="J82" s="363"/>
      <c r="K82" s="363"/>
      <c r="L82" s="363"/>
      <c r="M82" s="363"/>
      <c r="N82" s="363"/>
      <c r="O82" s="363"/>
      <c r="P82" s="363"/>
      <c r="Q82" s="363"/>
      <c r="R82" s="363"/>
      <c r="S82" s="363"/>
      <c r="T82" s="363"/>
    </row>
    <row r="83" spans="1:20" x14ac:dyDescent="0.2">
      <c r="A83" s="404"/>
      <c r="B83" s="405"/>
      <c r="F83" s="363"/>
      <c r="G83" s="363"/>
      <c r="H83" s="363"/>
      <c r="I83" s="363"/>
      <c r="J83" s="363"/>
      <c r="K83" s="363"/>
      <c r="L83" s="363"/>
      <c r="M83" s="363"/>
      <c r="N83" s="363"/>
      <c r="O83" s="363"/>
      <c r="P83" s="363"/>
      <c r="Q83" s="363"/>
      <c r="R83" s="363"/>
      <c r="S83" s="363"/>
      <c r="T83" s="363"/>
    </row>
    <row r="84" spans="1:20" x14ac:dyDescent="0.2">
      <c r="A84" s="404"/>
      <c r="B84" s="405"/>
      <c r="F84" s="363"/>
      <c r="G84" s="363"/>
      <c r="H84" s="363"/>
      <c r="I84" s="363"/>
      <c r="J84" s="363"/>
      <c r="K84" s="363"/>
      <c r="L84" s="363"/>
      <c r="M84" s="363"/>
      <c r="N84" s="363"/>
      <c r="O84" s="363"/>
      <c r="P84" s="363"/>
      <c r="Q84" s="363"/>
      <c r="R84" s="363"/>
      <c r="S84" s="363"/>
      <c r="T84" s="363"/>
    </row>
    <row r="85" spans="1:20" x14ac:dyDescent="0.2">
      <c r="A85" s="404"/>
      <c r="B85" s="405"/>
      <c r="F85" s="363"/>
      <c r="G85" s="363"/>
      <c r="H85" s="363"/>
      <c r="I85" s="363"/>
      <c r="J85" s="363"/>
      <c r="K85" s="363"/>
      <c r="L85" s="363"/>
      <c r="M85" s="363"/>
      <c r="N85" s="363"/>
      <c r="O85" s="363"/>
      <c r="P85" s="363"/>
      <c r="Q85" s="363"/>
      <c r="R85" s="363"/>
      <c r="S85" s="363"/>
      <c r="T85" s="363"/>
    </row>
    <row r="86" spans="1:20" x14ac:dyDescent="0.2">
      <c r="A86" s="404"/>
      <c r="B86" s="405"/>
      <c r="F86" s="363"/>
      <c r="G86" s="363"/>
      <c r="H86" s="363"/>
      <c r="I86" s="363"/>
      <c r="J86" s="363"/>
      <c r="K86" s="363"/>
      <c r="L86" s="363"/>
      <c r="M86" s="363"/>
      <c r="N86" s="363"/>
      <c r="O86" s="363"/>
      <c r="P86" s="363"/>
      <c r="Q86" s="363"/>
      <c r="R86" s="363"/>
      <c r="S86" s="363"/>
      <c r="T86" s="363"/>
    </row>
    <row r="87" spans="1:20" x14ac:dyDescent="0.2">
      <c r="A87" s="404"/>
      <c r="B87" s="405"/>
      <c r="F87" s="363"/>
      <c r="G87" s="363"/>
      <c r="H87" s="363"/>
      <c r="I87" s="363"/>
      <c r="J87" s="363"/>
      <c r="K87" s="363"/>
      <c r="L87" s="363"/>
      <c r="M87" s="363"/>
      <c r="N87" s="363"/>
      <c r="O87" s="363"/>
      <c r="P87" s="363"/>
      <c r="Q87" s="363"/>
      <c r="R87" s="363"/>
      <c r="S87" s="363"/>
      <c r="T87" s="363"/>
    </row>
    <row r="88" spans="1:20" x14ac:dyDescent="0.2">
      <c r="A88" s="404"/>
      <c r="B88" s="405"/>
      <c r="F88" s="363"/>
      <c r="G88" s="363"/>
      <c r="H88" s="363"/>
      <c r="I88" s="363"/>
      <c r="J88" s="363"/>
      <c r="K88" s="363"/>
      <c r="L88" s="363"/>
      <c r="M88" s="363"/>
      <c r="N88" s="363"/>
      <c r="O88" s="363"/>
      <c r="P88" s="363"/>
      <c r="Q88" s="363"/>
      <c r="R88" s="363"/>
      <c r="S88" s="363"/>
      <c r="T88" s="363"/>
    </row>
    <row r="89" spans="1:20" x14ac:dyDescent="0.2">
      <c r="A89" s="404"/>
      <c r="B89" s="405"/>
      <c r="F89" s="363"/>
      <c r="G89" s="363"/>
      <c r="H89" s="363"/>
      <c r="I89" s="363"/>
      <c r="J89" s="363"/>
      <c r="K89" s="363"/>
      <c r="L89" s="363"/>
      <c r="M89" s="363"/>
      <c r="N89" s="363"/>
      <c r="O89" s="363"/>
      <c r="P89" s="363"/>
      <c r="Q89" s="363"/>
      <c r="R89" s="363"/>
      <c r="S89" s="363"/>
      <c r="T89" s="363"/>
    </row>
    <row r="90" spans="1:20" x14ac:dyDescent="0.2">
      <c r="A90" s="404"/>
      <c r="B90" s="405"/>
      <c r="F90" s="363"/>
      <c r="G90" s="363"/>
      <c r="H90" s="363"/>
      <c r="I90" s="363"/>
      <c r="J90" s="363"/>
      <c r="K90" s="363"/>
      <c r="L90" s="363"/>
      <c r="M90" s="363"/>
      <c r="N90" s="363"/>
      <c r="O90" s="363"/>
      <c r="P90" s="363"/>
      <c r="Q90" s="363"/>
      <c r="R90" s="363"/>
      <c r="S90" s="363"/>
      <c r="T90" s="363"/>
    </row>
    <row r="91" spans="1:20" x14ac:dyDescent="0.2">
      <c r="A91" s="404"/>
      <c r="B91" s="405"/>
      <c r="F91" s="363"/>
      <c r="G91" s="363"/>
      <c r="H91" s="363"/>
      <c r="I91" s="363"/>
      <c r="J91" s="363"/>
      <c r="K91" s="363"/>
      <c r="L91" s="363"/>
      <c r="M91" s="363"/>
      <c r="N91" s="363"/>
      <c r="O91" s="363"/>
      <c r="P91" s="363"/>
      <c r="Q91" s="363"/>
      <c r="R91" s="363"/>
      <c r="S91" s="363"/>
      <c r="T91" s="363"/>
    </row>
    <row r="92" spans="1:20" x14ac:dyDescent="0.2">
      <c r="A92" s="404"/>
      <c r="B92" s="405"/>
      <c r="F92" s="363"/>
      <c r="G92" s="363"/>
      <c r="H92" s="363"/>
      <c r="I92" s="363"/>
      <c r="J92" s="363"/>
      <c r="K92" s="363"/>
      <c r="L92" s="363"/>
      <c r="M92" s="363"/>
      <c r="N92" s="363"/>
      <c r="O92" s="363"/>
      <c r="P92" s="363"/>
      <c r="Q92" s="363"/>
      <c r="R92" s="363"/>
      <c r="S92" s="363"/>
      <c r="T92" s="363"/>
    </row>
    <row r="93" spans="1:20" x14ac:dyDescent="0.2">
      <c r="A93" s="404"/>
      <c r="B93" s="405"/>
      <c r="F93" s="363"/>
      <c r="G93" s="363"/>
      <c r="H93" s="363"/>
      <c r="I93" s="363"/>
      <c r="J93" s="363"/>
      <c r="K93" s="363"/>
      <c r="L93" s="363"/>
      <c r="M93" s="363"/>
      <c r="N93" s="363"/>
      <c r="O93" s="363"/>
      <c r="P93" s="363"/>
      <c r="Q93" s="363"/>
      <c r="R93" s="363"/>
      <c r="S93" s="363"/>
      <c r="T93" s="363"/>
    </row>
    <row r="94" spans="1:20" x14ac:dyDescent="0.2">
      <c r="A94" s="404"/>
      <c r="B94" s="405"/>
      <c r="F94" s="363"/>
      <c r="G94" s="363"/>
      <c r="H94" s="363"/>
      <c r="I94" s="363"/>
      <c r="J94" s="363"/>
      <c r="K94" s="363"/>
      <c r="L94" s="363"/>
      <c r="M94" s="363"/>
      <c r="N94" s="363"/>
      <c r="O94" s="363"/>
      <c r="P94" s="363"/>
      <c r="Q94" s="363"/>
      <c r="R94" s="363"/>
      <c r="S94" s="363"/>
      <c r="T94" s="363"/>
    </row>
    <row r="95" spans="1:20" x14ac:dyDescent="0.2">
      <c r="A95" s="404"/>
      <c r="B95" s="405"/>
      <c r="F95" s="363"/>
      <c r="G95" s="363"/>
      <c r="H95" s="363"/>
      <c r="I95" s="363"/>
      <c r="J95" s="363"/>
      <c r="K95" s="363"/>
      <c r="L95" s="363"/>
      <c r="M95" s="363"/>
      <c r="N95" s="363"/>
      <c r="O95" s="363"/>
      <c r="P95" s="363"/>
      <c r="Q95" s="363"/>
      <c r="R95" s="363"/>
      <c r="S95" s="363"/>
      <c r="T95" s="363"/>
    </row>
    <row r="96" spans="1:20" x14ac:dyDescent="0.2">
      <c r="A96" s="404"/>
      <c r="B96" s="405"/>
      <c r="F96" s="363"/>
      <c r="G96" s="363"/>
      <c r="H96" s="363"/>
      <c r="I96" s="363"/>
      <c r="J96" s="363"/>
      <c r="K96" s="363"/>
      <c r="L96" s="363"/>
      <c r="M96" s="363"/>
      <c r="N96" s="363"/>
      <c r="O96" s="363"/>
      <c r="P96" s="363"/>
      <c r="Q96" s="363"/>
      <c r="R96" s="363"/>
      <c r="S96" s="363"/>
      <c r="T96" s="363"/>
    </row>
    <row r="97" spans="1:20" x14ac:dyDescent="0.2">
      <c r="A97" s="404"/>
      <c r="B97" s="405"/>
      <c r="F97" s="363"/>
      <c r="G97" s="363"/>
      <c r="H97" s="363"/>
      <c r="I97" s="363"/>
      <c r="J97" s="363"/>
      <c r="K97" s="363"/>
      <c r="L97" s="363"/>
      <c r="M97" s="363"/>
      <c r="N97" s="363"/>
      <c r="O97" s="363"/>
      <c r="P97" s="363"/>
      <c r="Q97" s="363"/>
      <c r="R97" s="363"/>
      <c r="S97" s="363"/>
      <c r="T97" s="363"/>
    </row>
    <row r="98" spans="1:20" x14ac:dyDescent="0.2">
      <c r="A98" s="404"/>
      <c r="B98" s="405"/>
      <c r="F98" s="363"/>
      <c r="G98" s="363"/>
      <c r="H98" s="363"/>
      <c r="I98" s="363"/>
      <c r="J98" s="363"/>
      <c r="K98" s="363"/>
      <c r="L98" s="363"/>
      <c r="M98" s="363"/>
      <c r="N98" s="363"/>
      <c r="O98" s="363"/>
      <c r="P98" s="363"/>
      <c r="Q98" s="363"/>
      <c r="R98" s="363"/>
      <c r="S98" s="363"/>
      <c r="T98" s="363"/>
    </row>
    <row r="99" spans="1:20" x14ac:dyDescent="0.2">
      <c r="A99" s="404"/>
      <c r="B99" s="405"/>
      <c r="F99" s="363"/>
      <c r="G99" s="363"/>
      <c r="H99" s="363"/>
      <c r="I99" s="363"/>
      <c r="J99" s="363"/>
      <c r="K99" s="363"/>
      <c r="L99" s="363"/>
      <c r="M99" s="363"/>
      <c r="N99" s="363"/>
      <c r="O99" s="363"/>
      <c r="P99" s="363"/>
      <c r="Q99" s="363"/>
      <c r="R99" s="363"/>
      <c r="S99" s="363"/>
      <c r="T99" s="363"/>
    </row>
    <row r="100" spans="1:20" x14ac:dyDescent="0.2">
      <c r="A100" s="404"/>
      <c r="B100" s="405"/>
      <c r="F100" s="363"/>
      <c r="G100" s="363"/>
      <c r="H100" s="363"/>
      <c r="I100" s="363"/>
      <c r="J100" s="363"/>
      <c r="K100" s="363"/>
      <c r="L100" s="363"/>
      <c r="M100" s="363"/>
      <c r="N100" s="363"/>
      <c r="O100" s="363"/>
      <c r="P100" s="363"/>
      <c r="Q100" s="363"/>
      <c r="R100" s="363"/>
      <c r="S100" s="363"/>
      <c r="T100" s="363"/>
    </row>
    <row r="101" spans="1:20" x14ac:dyDescent="0.2">
      <c r="A101" s="404"/>
      <c r="B101" s="405"/>
      <c r="F101" s="363"/>
      <c r="G101" s="363"/>
      <c r="H101" s="363"/>
      <c r="I101" s="363"/>
      <c r="J101" s="363"/>
      <c r="K101" s="363"/>
      <c r="L101" s="363"/>
      <c r="M101" s="363"/>
      <c r="N101" s="363"/>
      <c r="O101" s="363"/>
      <c r="P101" s="363"/>
      <c r="Q101" s="363"/>
      <c r="R101" s="363"/>
      <c r="S101" s="363"/>
      <c r="T101" s="363"/>
    </row>
    <row r="102" spans="1:20" x14ac:dyDescent="0.2">
      <c r="A102" s="404"/>
      <c r="B102" s="405"/>
      <c r="F102" s="363"/>
      <c r="G102" s="363"/>
      <c r="H102" s="363"/>
      <c r="I102" s="363"/>
      <c r="J102" s="363"/>
      <c r="K102" s="363"/>
      <c r="L102" s="363"/>
      <c r="M102" s="363"/>
      <c r="N102" s="363"/>
      <c r="O102" s="363"/>
      <c r="P102" s="363"/>
      <c r="Q102" s="363"/>
      <c r="R102" s="363"/>
      <c r="S102" s="363"/>
      <c r="T102" s="363"/>
    </row>
    <row r="103" spans="1:20" x14ac:dyDescent="0.2">
      <c r="A103" s="404"/>
      <c r="B103" s="405"/>
      <c r="F103" s="363"/>
      <c r="G103" s="363"/>
      <c r="H103" s="363"/>
      <c r="I103" s="363"/>
      <c r="J103" s="363"/>
      <c r="K103" s="363"/>
      <c r="L103" s="363"/>
      <c r="M103" s="363"/>
      <c r="N103" s="363"/>
      <c r="O103" s="363"/>
      <c r="P103" s="363"/>
      <c r="Q103" s="363"/>
      <c r="R103" s="363"/>
      <c r="S103" s="363"/>
      <c r="T103" s="363"/>
    </row>
    <row r="104" spans="1:20" x14ac:dyDescent="0.2">
      <c r="A104" s="404"/>
      <c r="B104" s="405"/>
      <c r="F104" s="363"/>
      <c r="G104" s="363"/>
      <c r="H104" s="363"/>
      <c r="I104" s="363"/>
      <c r="J104" s="363"/>
      <c r="K104" s="363"/>
      <c r="L104" s="363"/>
      <c r="M104" s="363"/>
      <c r="N104" s="363"/>
      <c r="O104" s="363"/>
      <c r="P104" s="363"/>
      <c r="Q104" s="363"/>
      <c r="R104" s="363"/>
      <c r="S104" s="363"/>
      <c r="T104" s="363"/>
    </row>
    <row r="105" spans="1:20" x14ac:dyDescent="0.2">
      <c r="A105" s="404"/>
      <c r="B105" s="405"/>
      <c r="F105" s="363"/>
      <c r="G105" s="363"/>
      <c r="H105" s="363"/>
      <c r="I105" s="363"/>
      <c r="J105" s="363"/>
      <c r="K105" s="363"/>
      <c r="L105" s="363"/>
      <c r="M105" s="363"/>
      <c r="N105" s="363"/>
      <c r="O105" s="363"/>
      <c r="P105" s="363"/>
      <c r="Q105" s="363"/>
      <c r="R105" s="363"/>
      <c r="S105" s="363"/>
      <c r="T105" s="363"/>
    </row>
    <row r="106" spans="1:20" x14ac:dyDescent="0.2">
      <c r="A106" s="404"/>
      <c r="B106" s="405"/>
      <c r="F106" s="363"/>
      <c r="G106" s="363"/>
      <c r="H106" s="363"/>
      <c r="I106" s="363"/>
      <c r="J106" s="363"/>
      <c r="K106" s="363"/>
      <c r="L106" s="363"/>
      <c r="M106" s="363"/>
      <c r="N106" s="363"/>
      <c r="O106" s="363"/>
      <c r="P106" s="363"/>
      <c r="Q106" s="363"/>
      <c r="R106" s="363"/>
      <c r="S106" s="363"/>
      <c r="T106" s="363"/>
    </row>
    <row r="107" spans="1:20" x14ac:dyDescent="0.2">
      <c r="A107" s="404"/>
      <c r="B107" s="405"/>
      <c r="F107" s="363"/>
      <c r="G107" s="363"/>
      <c r="H107" s="363"/>
      <c r="I107" s="363"/>
      <c r="J107" s="363"/>
      <c r="K107" s="363"/>
      <c r="L107" s="363"/>
      <c r="M107" s="363"/>
      <c r="N107" s="363"/>
      <c r="O107" s="363"/>
      <c r="P107" s="363"/>
      <c r="Q107" s="363"/>
      <c r="R107" s="363"/>
      <c r="S107" s="363"/>
      <c r="T107" s="363"/>
    </row>
    <row r="108" spans="1:20" x14ac:dyDescent="0.2">
      <c r="A108" s="404"/>
      <c r="B108" s="405"/>
      <c r="F108" s="363"/>
      <c r="G108" s="363"/>
      <c r="H108" s="363"/>
      <c r="I108" s="363"/>
      <c r="J108" s="363"/>
      <c r="K108" s="363"/>
      <c r="L108" s="363"/>
      <c r="M108" s="363"/>
      <c r="N108" s="363"/>
      <c r="O108" s="363"/>
      <c r="P108" s="363"/>
      <c r="Q108" s="363"/>
      <c r="R108" s="363"/>
      <c r="S108" s="363"/>
      <c r="T108" s="363"/>
    </row>
    <row r="109" spans="1:20" x14ac:dyDescent="0.2">
      <c r="A109" s="404"/>
      <c r="B109" s="405"/>
      <c r="F109" s="363"/>
      <c r="G109" s="363"/>
      <c r="H109" s="363"/>
      <c r="I109" s="363"/>
      <c r="J109" s="363"/>
      <c r="K109" s="363"/>
      <c r="L109" s="363"/>
      <c r="M109" s="363"/>
      <c r="N109" s="363"/>
      <c r="O109" s="363"/>
      <c r="P109" s="363"/>
      <c r="Q109" s="363"/>
      <c r="R109" s="363"/>
      <c r="S109" s="363"/>
      <c r="T109" s="363"/>
    </row>
    <row r="110" spans="1:20" x14ac:dyDescent="0.2">
      <c r="A110" s="404"/>
      <c r="B110" s="405"/>
      <c r="F110" s="363"/>
      <c r="G110" s="363"/>
      <c r="H110" s="363"/>
      <c r="I110" s="363"/>
      <c r="J110" s="363"/>
      <c r="K110" s="363"/>
      <c r="L110" s="363"/>
      <c r="M110" s="363"/>
      <c r="N110" s="363"/>
      <c r="O110" s="363"/>
      <c r="P110" s="363"/>
      <c r="Q110" s="363"/>
      <c r="R110" s="363"/>
      <c r="S110" s="363"/>
      <c r="T110" s="363"/>
    </row>
    <row r="111" spans="1:20" x14ac:dyDescent="0.2">
      <c r="A111" s="404"/>
      <c r="B111" s="405"/>
      <c r="F111" s="363"/>
      <c r="G111" s="363"/>
      <c r="H111" s="363"/>
      <c r="I111" s="363"/>
      <c r="J111" s="363"/>
      <c r="K111" s="363"/>
      <c r="L111" s="363"/>
      <c r="M111" s="363"/>
      <c r="N111" s="363"/>
      <c r="O111" s="363"/>
      <c r="P111" s="363"/>
      <c r="Q111" s="363"/>
      <c r="R111" s="363"/>
      <c r="S111" s="363"/>
      <c r="T111" s="363"/>
    </row>
    <row r="112" spans="1:20" x14ac:dyDescent="0.2">
      <c r="A112" s="404"/>
      <c r="B112" s="405"/>
      <c r="F112" s="363"/>
      <c r="G112" s="363"/>
      <c r="H112" s="363"/>
      <c r="I112" s="363"/>
      <c r="J112" s="363"/>
      <c r="K112" s="363"/>
      <c r="L112" s="363"/>
      <c r="M112" s="363"/>
      <c r="N112" s="363"/>
      <c r="O112" s="363"/>
      <c r="P112" s="363"/>
      <c r="Q112" s="363"/>
      <c r="R112" s="363"/>
      <c r="S112" s="363"/>
      <c r="T112" s="363"/>
    </row>
    <row r="113" spans="1:20" x14ac:dyDescent="0.2">
      <c r="A113" s="404"/>
      <c r="B113" s="405"/>
      <c r="F113" s="363"/>
      <c r="G113" s="363"/>
      <c r="H113" s="363"/>
      <c r="I113" s="363"/>
      <c r="J113" s="363"/>
      <c r="K113" s="363"/>
      <c r="L113" s="363"/>
      <c r="M113" s="363"/>
      <c r="N113" s="363"/>
      <c r="O113" s="363"/>
      <c r="P113" s="363"/>
      <c r="Q113" s="363"/>
      <c r="R113" s="363"/>
      <c r="S113" s="363"/>
      <c r="T113" s="363"/>
    </row>
    <row r="114" spans="1:20" x14ac:dyDescent="0.2">
      <c r="A114" s="404"/>
      <c r="B114" s="405"/>
      <c r="F114" s="363"/>
      <c r="G114" s="363"/>
      <c r="H114" s="363"/>
      <c r="I114" s="363"/>
      <c r="J114" s="363"/>
      <c r="K114" s="363"/>
      <c r="L114" s="363"/>
      <c r="M114" s="363"/>
      <c r="N114" s="363"/>
      <c r="O114" s="363"/>
      <c r="P114" s="363"/>
      <c r="Q114" s="363"/>
      <c r="R114" s="363"/>
      <c r="S114" s="363"/>
      <c r="T114" s="363"/>
    </row>
    <row r="115" spans="1:20" x14ac:dyDescent="0.2">
      <c r="A115" s="404"/>
      <c r="B115" s="405"/>
      <c r="F115" s="363"/>
      <c r="G115" s="363"/>
      <c r="H115" s="363"/>
      <c r="I115" s="363"/>
      <c r="J115" s="363"/>
      <c r="K115" s="363"/>
      <c r="L115" s="363"/>
      <c r="M115" s="363"/>
      <c r="N115" s="363"/>
      <c r="O115" s="363"/>
      <c r="P115" s="363"/>
      <c r="Q115" s="363"/>
      <c r="R115" s="363"/>
      <c r="S115" s="363"/>
      <c r="T115" s="363"/>
    </row>
    <row r="116" spans="1:20" x14ac:dyDescent="0.2">
      <c r="A116" s="404"/>
      <c r="B116" s="405"/>
      <c r="F116" s="363"/>
      <c r="G116" s="363"/>
      <c r="H116" s="363"/>
      <c r="I116" s="363"/>
      <c r="J116" s="363"/>
      <c r="K116" s="363"/>
      <c r="L116" s="363"/>
      <c r="M116" s="363"/>
      <c r="N116" s="363"/>
      <c r="O116" s="363"/>
      <c r="P116" s="363"/>
      <c r="Q116" s="363"/>
      <c r="R116" s="363"/>
      <c r="S116" s="363"/>
      <c r="T116" s="363"/>
    </row>
    <row r="117" spans="1:20" x14ac:dyDescent="0.2">
      <c r="A117" s="404"/>
      <c r="B117" s="405"/>
      <c r="F117" s="363"/>
      <c r="G117" s="363"/>
      <c r="H117" s="363"/>
      <c r="I117" s="363"/>
      <c r="J117" s="363"/>
      <c r="K117" s="363"/>
      <c r="L117" s="363"/>
      <c r="M117" s="363"/>
      <c r="N117" s="363"/>
      <c r="O117" s="363"/>
      <c r="P117" s="363"/>
      <c r="Q117" s="363"/>
      <c r="R117" s="363"/>
      <c r="S117" s="363"/>
      <c r="T117" s="363"/>
    </row>
    <row r="118" spans="1:20" x14ac:dyDescent="0.2">
      <c r="A118" s="404"/>
      <c r="B118" s="405"/>
      <c r="F118" s="363"/>
      <c r="G118" s="363"/>
      <c r="H118" s="363"/>
      <c r="I118" s="363"/>
      <c r="J118" s="363"/>
      <c r="K118" s="363"/>
      <c r="L118" s="363"/>
      <c r="M118" s="363"/>
      <c r="N118" s="363"/>
      <c r="O118" s="363"/>
      <c r="P118" s="363"/>
      <c r="Q118" s="363"/>
      <c r="R118" s="363"/>
      <c r="S118" s="363"/>
      <c r="T118" s="363"/>
    </row>
    <row r="119" spans="1:20" x14ac:dyDescent="0.2">
      <c r="A119" s="404"/>
      <c r="B119" s="405"/>
      <c r="F119" s="363"/>
      <c r="G119" s="363"/>
      <c r="H119" s="363"/>
      <c r="I119" s="363"/>
      <c r="J119" s="363"/>
      <c r="K119" s="363"/>
      <c r="L119" s="363"/>
      <c r="M119" s="363"/>
      <c r="N119" s="363"/>
      <c r="O119" s="363"/>
      <c r="P119" s="363"/>
      <c r="Q119" s="363"/>
      <c r="R119" s="363"/>
      <c r="S119" s="363"/>
      <c r="T119" s="363"/>
    </row>
    <row r="120" spans="1:20" x14ac:dyDescent="0.2">
      <c r="A120" s="404"/>
      <c r="B120" s="405"/>
      <c r="F120" s="363"/>
      <c r="G120" s="363"/>
      <c r="H120" s="363"/>
      <c r="I120" s="363"/>
      <c r="J120" s="363"/>
      <c r="K120" s="363"/>
      <c r="L120" s="363"/>
      <c r="M120" s="363"/>
      <c r="N120" s="363"/>
      <c r="O120" s="363"/>
      <c r="P120" s="363"/>
      <c r="Q120" s="363"/>
      <c r="R120" s="363"/>
      <c r="S120" s="363"/>
      <c r="T120" s="363"/>
    </row>
    <row r="121" spans="1:20" x14ac:dyDescent="0.2">
      <c r="A121" s="404"/>
      <c r="B121" s="405"/>
      <c r="F121" s="363"/>
      <c r="G121" s="363"/>
      <c r="H121" s="363"/>
      <c r="I121" s="363"/>
      <c r="J121" s="363"/>
      <c r="K121" s="363"/>
      <c r="L121" s="363"/>
      <c r="M121" s="363"/>
      <c r="N121" s="363"/>
      <c r="O121" s="363"/>
      <c r="P121" s="363"/>
      <c r="Q121" s="363"/>
      <c r="R121" s="363"/>
      <c r="S121" s="363"/>
      <c r="T121" s="363"/>
    </row>
    <row r="122" spans="1:20" x14ac:dyDescent="0.2">
      <c r="A122" s="404"/>
      <c r="B122" s="405"/>
      <c r="F122" s="363"/>
      <c r="G122" s="363"/>
      <c r="H122" s="363"/>
      <c r="I122" s="363"/>
      <c r="J122" s="363"/>
      <c r="K122" s="363"/>
      <c r="L122" s="363"/>
      <c r="M122" s="363"/>
      <c r="N122" s="363"/>
      <c r="O122" s="363"/>
      <c r="P122" s="363"/>
      <c r="Q122" s="363"/>
      <c r="R122" s="363"/>
      <c r="S122" s="363"/>
      <c r="T122" s="363"/>
    </row>
    <row r="123" spans="1:20" x14ac:dyDescent="0.2">
      <c r="A123" s="404"/>
      <c r="B123" s="405"/>
      <c r="F123" s="363"/>
      <c r="G123" s="363"/>
      <c r="H123" s="363"/>
      <c r="I123" s="363"/>
      <c r="J123" s="363"/>
      <c r="K123" s="363"/>
      <c r="L123" s="363"/>
      <c r="M123" s="363"/>
      <c r="N123" s="363"/>
      <c r="O123" s="363"/>
      <c r="P123" s="363"/>
      <c r="Q123" s="363"/>
      <c r="R123" s="363"/>
      <c r="S123" s="363"/>
      <c r="T123" s="363"/>
    </row>
    <row r="124" spans="1:20" x14ac:dyDescent="0.2">
      <c r="A124" s="404"/>
      <c r="B124" s="405"/>
      <c r="F124" s="363"/>
      <c r="G124" s="363"/>
      <c r="H124" s="363"/>
      <c r="I124" s="363"/>
      <c r="J124" s="363"/>
      <c r="K124" s="363"/>
      <c r="L124" s="363"/>
      <c r="M124" s="363"/>
      <c r="N124" s="363"/>
      <c r="O124" s="363"/>
      <c r="P124" s="363"/>
      <c r="Q124" s="363"/>
      <c r="R124" s="363"/>
      <c r="S124" s="363"/>
      <c r="T124" s="363"/>
    </row>
    <row r="125" spans="1:20" x14ac:dyDescent="0.2">
      <c r="A125" s="404"/>
      <c r="B125" s="405"/>
      <c r="F125" s="363"/>
      <c r="G125" s="363"/>
      <c r="H125" s="363"/>
      <c r="I125" s="363"/>
      <c r="J125" s="363"/>
      <c r="K125" s="363"/>
      <c r="L125" s="363"/>
      <c r="M125" s="363"/>
      <c r="N125" s="363"/>
      <c r="O125" s="363"/>
      <c r="P125" s="363"/>
      <c r="Q125" s="363"/>
      <c r="R125" s="363"/>
      <c r="S125" s="363"/>
      <c r="T125" s="363"/>
    </row>
    <row r="126" spans="1:20" x14ac:dyDescent="0.2">
      <c r="A126" s="404"/>
      <c r="B126" s="405"/>
      <c r="F126" s="363"/>
      <c r="G126" s="363"/>
      <c r="H126" s="363"/>
      <c r="I126" s="363"/>
      <c r="J126" s="363"/>
      <c r="K126" s="363"/>
      <c r="L126" s="363"/>
      <c r="M126" s="363"/>
      <c r="N126" s="363"/>
      <c r="O126" s="363"/>
      <c r="P126" s="363"/>
      <c r="Q126" s="363"/>
      <c r="R126" s="363"/>
      <c r="S126" s="363"/>
      <c r="T126" s="363"/>
    </row>
    <row r="127" spans="1:20" x14ac:dyDescent="0.2">
      <c r="A127" s="404"/>
      <c r="B127" s="405"/>
      <c r="F127" s="363"/>
      <c r="G127" s="363"/>
      <c r="H127" s="363"/>
      <c r="I127" s="363"/>
      <c r="J127" s="363"/>
      <c r="K127" s="363"/>
      <c r="L127" s="363"/>
      <c r="M127" s="363"/>
      <c r="N127" s="363"/>
      <c r="O127" s="363"/>
      <c r="P127" s="363"/>
      <c r="Q127" s="363"/>
      <c r="R127" s="363"/>
      <c r="S127" s="363"/>
      <c r="T127" s="363"/>
    </row>
    <row r="128" spans="1:20" x14ac:dyDescent="0.2">
      <c r="A128" s="404"/>
      <c r="B128" s="405"/>
      <c r="F128" s="363"/>
      <c r="G128" s="363"/>
      <c r="H128" s="363"/>
      <c r="I128" s="363"/>
      <c r="J128" s="363"/>
      <c r="K128" s="363"/>
      <c r="L128" s="363"/>
      <c r="M128" s="363"/>
      <c r="N128" s="363"/>
      <c r="O128" s="363"/>
      <c r="P128" s="363"/>
      <c r="Q128" s="363"/>
      <c r="R128" s="363"/>
      <c r="S128" s="363"/>
      <c r="T128" s="363"/>
    </row>
    <row r="129" spans="1:20" x14ac:dyDescent="0.2">
      <c r="A129" s="404"/>
      <c r="B129" s="405"/>
      <c r="F129" s="363"/>
      <c r="G129" s="363"/>
      <c r="H129" s="363"/>
      <c r="I129" s="363"/>
      <c r="J129" s="363"/>
      <c r="K129" s="363"/>
      <c r="L129" s="363"/>
      <c r="M129" s="363"/>
      <c r="N129" s="363"/>
      <c r="O129" s="363"/>
      <c r="P129" s="363"/>
      <c r="Q129" s="363"/>
      <c r="R129" s="363"/>
      <c r="S129" s="363"/>
      <c r="T129" s="363"/>
    </row>
    <row r="130" spans="1:20" x14ac:dyDescent="0.2">
      <c r="A130" s="404"/>
      <c r="B130" s="405"/>
      <c r="F130" s="363"/>
      <c r="G130" s="363"/>
      <c r="H130" s="363"/>
      <c r="I130" s="363"/>
      <c r="J130" s="363"/>
      <c r="K130" s="363"/>
      <c r="L130" s="363"/>
      <c r="M130" s="363"/>
      <c r="N130" s="363"/>
      <c r="O130" s="363"/>
      <c r="P130" s="363"/>
      <c r="Q130" s="363"/>
      <c r="R130" s="363"/>
      <c r="S130" s="363"/>
      <c r="T130" s="363"/>
    </row>
    <row r="131" spans="1:20" x14ac:dyDescent="0.2">
      <c r="A131" s="404"/>
      <c r="B131" s="405"/>
      <c r="F131" s="363"/>
      <c r="G131" s="363"/>
      <c r="H131" s="363"/>
      <c r="I131" s="363"/>
      <c r="J131" s="363"/>
      <c r="K131" s="363"/>
      <c r="L131" s="363"/>
      <c r="M131" s="363"/>
      <c r="N131" s="363"/>
      <c r="O131" s="363"/>
      <c r="P131" s="363"/>
      <c r="Q131" s="363"/>
      <c r="R131" s="363"/>
      <c r="S131" s="363"/>
      <c r="T131" s="363"/>
    </row>
    <row r="132" spans="1:20" x14ac:dyDescent="0.2">
      <c r="A132" s="404"/>
      <c r="B132" s="405"/>
      <c r="F132" s="363"/>
      <c r="G132" s="363"/>
      <c r="H132" s="363"/>
      <c r="I132" s="363"/>
      <c r="J132" s="363"/>
      <c r="K132" s="363"/>
      <c r="L132" s="363"/>
      <c r="M132" s="363"/>
      <c r="N132" s="363"/>
      <c r="O132" s="363"/>
      <c r="P132" s="363"/>
      <c r="Q132" s="363"/>
      <c r="R132" s="363"/>
      <c r="S132" s="363"/>
      <c r="T132" s="363"/>
    </row>
    <row r="133" spans="1:20" x14ac:dyDescent="0.2">
      <c r="A133" s="404"/>
      <c r="B133" s="405"/>
      <c r="F133" s="363"/>
      <c r="G133" s="363"/>
      <c r="H133" s="363"/>
      <c r="I133" s="363"/>
      <c r="J133" s="363"/>
      <c r="K133" s="363"/>
      <c r="L133" s="363"/>
      <c r="M133" s="363"/>
      <c r="N133" s="363"/>
      <c r="O133" s="363"/>
      <c r="P133" s="363"/>
      <c r="Q133" s="363"/>
      <c r="R133" s="363"/>
      <c r="S133" s="363"/>
      <c r="T133" s="363"/>
    </row>
    <row r="134" spans="1:20" x14ac:dyDescent="0.2">
      <c r="A134" s="404"/>
      <c r="B134" s="405"/>
      <c r="F134" s="363"/>
      <c r="G134" s="363"/>
      <c r="H134" s="363"/>
      <c r="I134" s="363"/>
      <c r="J134" s="363"/>
      <c r="K134" s="363"/>
      <c r="L134" s="363"/>
      <c r="M134" s="363"/>
      <c r="N134" s="363"/>
      <c r="O134" s="363"/>
      <c r="P134" s="363"/>
      <c r="Q134" s="363"/>
      <c r="R134" s="363"/>
      <c r="S134" s="363"/>
      <c r="T134" s="363"/>
    </row>
    <row r="135" spans="1:20" x14ac:dyDescent="0.2">
      <c r="A135" s="404"/>
      <c r="B135" s="405"/>
      <c r="F135" s="363"/>
      <c r="G135" s="363"/>
      <c r="H135" s="363"/>
      <c r="I135" s="363"/>
      <c r="J135" s="363"/>
      <c r="K135" s="363"/>
      <c r="L135" s="363"/>
      <c r="M135" s="363"/>
      <c r="N135" s="363"/>
      <c r="O135" s="363"/>
      <c r="P135" s="363"/>
      <c r="Q135" s="363"/>
      <c r="R135" s="363"/>
      <c r="S135" s="363"/>
      <c r="T135" s="363"/>
    </row>
    <row r="136" spans="1:20" x14ac:dyDescent="0.2">
      <c r="A136" s="404"/>
      <c r="B136" s="405"/>
      <c r="F136" s="363"/>
      <c r="G136" s="363"/>
      <c r="H136" s="363"/>
      <c r="I136" s="363"/>
      <c r="J136" s="363"/>
      <c r="K136" s="363"/>
      <c r="L136" s="363"/>
      <c r="M136" s="363"/>
      <c r="N136" s="363"/>
      <c r="O136" s="363"/>
      <c r="P136" s="363"/>
      <c r="Q136" s="363"/>
      <c r="R136" s="363"/>
      <c r="S136" s="363"/>
      <c r="T136" s="363"/>
    </row>
    <row r="137" spans="1:20" x14ac:dyDescent="0.2">
      <c r="A137" s="404"/>
      <c r="B137" s="405"/>
      <c r="F137" s="363"/>
      <c r="G137" s="363"/>
      <c r="H137" s="363"/>
      <c r="I137" s="363"/>
      <c r="J137" s="363"/>
      <c r="K137" s="363"/>
      <c r="L137" s="363"/>
      <c r="M137" s="363"/>
      <c r="N137" s="363"/>
      <c r="O137" s="363"/>
      <c r="P137" s="363"/>
      <c r="Q137" s="363"/>
      <c r="R137" s="363"/>
      <c r="S137" s="363"/>
      <c r="T137" s="363"/>
    </row>
    <row r="138" spans="1:20" x14ac:dyDescent="0.2">
      <c r="A138" s="404"/>
      <c r="B138" s="405"/>
      <c r="F138" s="363"/>
      <c r="G138" s="363"/>
      <c r="H138" s="363"/>
      <c r="I138" s="363"/>
      <c r="J138" s="363"/>
      <c r="K138" s="363"/>
      <c r="L138" s="363"/>
      <c r="M138" s="363"/>
      <c r="N138" s="363"/>
      <c r="O138" s="363"/>
      <c r="P138" s="363"/>
      <c r="Q138" s="363"/>
      <c r="R138" s="363"/>
      <c r="S138" s="363"/>
      <c r="T138" s="363"/>
    </row>
    <row r="139" spans="1:20" x14ac:dyDescent="0.2">
      <c r="A139" s="404"/>
      <c r="B139" s="405"/>
      <c r="F139" s="363"/>
      <c r="G139" s="363"/>
      <c r="H139" s="363"/>
      <c r="I139" s="363"/>
      <c r="J139" s="363"/>
      <c r="K139" s="363"/>
      <c r="L139" s="363"/>
      <c r="M139" s="363"/>
      <c r="N139" s="363"/>
      <c r="O139" s="363"/>
      <c r="P139" s="363"/>
      <c r="Q139" s="363"/>
      <c r="R139" s="363"/>
      <c r="S139" s="363"/>
      <c r="T139" s="363"/>
    </row>
    <row r="140" spans="1:20" x14ac:dyDescent="0.2">
      <c r="A140" s="404"/>
      <c r="B140" s="405"/>
      <c r="F140" s="363"/>
      <c r="G140" s="363"/>
      <c r="H140" s="363"/>
      <c r="I140" s="363"/>
      <c r="J140" s="363"/>
      <c r="K140" s="363"/>
      <c r="L140" s="363"/>
      <c r="M140" s="363"/>
      <c r="N140" s="363"/>
      <c r="O140" s="363"/>
      <c r="P140" s="363"/>
      <c r="Q140" s="363"/>
      <c r="R140" s="363"/>
      <c r="S140" s="363"/>
      <c r="T140" s="363"/>
    </row>
    <row r="141" spans="1:20" x14ac:dyDescent="0.2">
      <c r="A141" s="404"/>
      <c r="B141" s="405"/>
      <c r="F141" s="363"/>
      <c r="G141" s="363"/>
      <c r="H141" s="363"/>
      <c r="I141" s="363"/>
      <c r="J141" s="363"/>
      <c r="K141" s="363"/>
      <c r="L141" s="363"/>
      <c r="M141" s="363"/>
      <c r="N141" s="363"/>
      <c r="O141" s="363"/>
      <c r="P141" s="363"/>
      <c r="Q141" s="363"/>
      <c r="R141" s="363"/>
      <c r="S141" s="363"/>
      <c r="T141" s="363"/>
    </row>
    <row r="142" spans="1:20" x14ac:dyDescent="0.2">
      <c r="A142" s="404"/>
      <c r="B142" s="405"/>
      <c r="F142" s="363"/>
      <c r="G142" s="363"/>
      <c r="H142" s="363"/>
      <c r="I142" s="363"/>
      <c r="J142" s="363"/>
      <c r="K142" s="363"/>
      <c r="L142" s="363"/>
      <c r="M142" s="363"/>
      <c r="N142" s="363"/>
      <c r="O142" s="363"/>
      <c r="P142" s="363"/>
      <c r="Q142" s="363"/>
      <c r="R142" s="363"/>
      <c r="S142" s="363"/>
      <c r="T142" s="363"/>
    </row>
    <row r="143" spans="1:20" x14ac:dyDescent="0.2">
      <c r="A143" s="404"/>
      <c r="B143" s="405"/>
      <c r="F143" s="363"/>
      <c r="G143" s="363"/>
      <c r="H143" s="363"/>
      <c r="I143" s="363"/>
      <c r="J143" s="363"/>
      <c r="K143" s="363"/>
      <c r="L143" s="363"/>
      <c r="M143" s="363"/>
      <c r="N143" s="363"/>
      <c r="O143" s="363"/>
      <c r="P143" s="363"/>
      <c r="Q143" s="363"/>
      <c r="R143" s="363"/>
      <c r="S143" s="363"/>
      <c r="T143" s="363"/>
    </row>
    <row r="144" spans="1:20" x14ac:dyDescent="0.2">
      <c r="A144" s="404"/>
      <c r="B144" s="405"/>
      <c r="F144" s="363"/>
      <c r="G144" s="363"/>
      <c r="H144" s="363"/>
      <c r="I144" s="363"/>
      <c r="J144" s="363"/>
      <c r="K144" s="363"/>
      <c r="L144" s="363"/>
      <c r="M144" s="363"/>
      <c r="N144" s="363"/>
      <c r="O144" s="363"/>
      <c r="P144" s="363"/>
      <c r="Q144" s="363"/>
      <c r="R144" s="363"/>
      <c r="S144" s="363"/>
      <c r="T144" s="363"/>
    </row>
    <row r="145" spans="6:20" x14ac:dyDescent="0.2">
      <c r="F145" s="363"/>
      <c r="G145" s="363"/>
      <c r="H145" s="363"/>
      <c r="I145" s="363"/>
      <c r="J145" s="363"/>
      <c r="K145" s="363"/>
      <c r="L145" s="363"/>
      <c r="M145" s="363"/>
      <c r="N145" s="363"/>
      <c r="O145" s="363"/>
      <c r="P145" s="363"/>
      <c r="Q145" s="363"/>
      <c r="R145" s="363"/>
      <c r="S145" s="363"/>
      <c r="T145" s="363"/>
    </row>
    <row r="146" spans="6:20" x14ac:dyDescent="0.2">
      <c r="F146" s="363"/>
      <c r="G146" s="363"/>
      <c r="H146" s="363"/>
      <c r="I146" s="363"/>
      <c r="J146" s="363"/>
      <c r="K146" s="363"/>
      <c r="L146" s="363"/>
      <c r="M146" s="363"/>
      <c r="N146" s="363"/>
      <c r="O146" s="363"/>
      <c r="P146" s="363"/>
      <c r="Q146" s="363"/>
      <c r="R146" s="363"/>
      <c r="S146" s="363"/>
      <c r="T146" s="363"/>
    </row>
    <row r="147" spans="6:20" x14ac:dyDescent="0.2">
      <c r="F147" s="363"/>
      <c r="G147" s="363"/>
      <c r="H147" s="363"/>
      <c r="I147" s="363"/>
      <c r="J147" s="363"/>
      <c r="K147" s="363"/>
      <c r="L147" s="363"/>
      <c r="M147" s="363"/>
      <c r="N147" s="363"/>
      <c r="O147" s="363"/>
      <c r="P147" s="363"/>
      <c r="Q147" s="363"/>
      <c r="R147" s="363"/>
      <c r="S147" s="363"/>
      <c r="T147" s="363"/>
    </row>
    <row r="148" spans="6:20" x14ac:dyDescent="0.2">
      <c r="F148" s="363"/>
      <c r="G148" s="363"/>
      <c r="H148" s="363"/>
      <c r="I148" s="363"/>
      <c r="J148" s="363"/>
      <c r="K148" s="363"/>
      <c r="L148" s="363"/>
      <c r="M148" s="363"/>
      <c r="N148" s="363"/>
      <c r="O148" s="363"/>
      <c r="P148" s="363"/>
      <c r="Q148" s="363"/>
      <c r="R148" s="363"/>
      <c r="S148" s="363"/>
      <c r="T148" s="363"/>
    </row>
    <row r="149" spans="6:20" x14ac:dyDescent="0.2">
      <c r="F149" s="363"/>
      <c r="G149" s="363"/>
      <c r="H149" s="363"/>
      <c r="I149" s="363"/>
      <c r="J149" s="363"/>
      <c r="K149" s="363"/>
      <c r="L149" s="363"/>
      <c r="M149" s="363"/>
      <c r="N149" s="363"/>
      <c r="O149" s="363"/>
      <c r="P149" s="363"/>
      <c r="Q149" s="363"/>
      <c r="R149" s="363"/>
      <c r="S149" s="363"/>
      <c r="T149" s="363"/>
    </row>
    <row r="150" spans="6:20" x14ac:dyDescent="0.2">
      <c r="F150" s="363"/>
      <c r="G150" s="363"/>
      <c r="H150" s="363"/>
      <c r="I150" s="363"/>
      <c r="J150" s="363"/>
      <c r="K150" s="363"/>
      <c r="L150" s="363"/>
      <c r="M150" s="363"/>
      <c r="N150" s="363"/>
      <c r="O150" s="363"/>
      <c r="P150" s="363"/>
      <c r="Q150" s="363"/>
      <c r="R150" s="363"/>
      <c r="S150" s="363"/>
      <c r="T150" s="363"/>
    </row>
    <row r="151" spans="6:20" x14ac:dyDescent="0.2">
      <c r="F151" s="363"/>
      <c r="G151" s="363"/>
      <c r="H151" s="363"/>
      <c r="I151" s="363"/>
      <c r="J151" s="363"/>
      <c r="K151" s="363"/>
      <c r="L151" s="363"/>
      <c r="M151" s="363"/>
      <c r="N151" s="363"/>
      <c r="O151" s="363"/>
      <c r="P151" s="363"/>
      <c r="Q151" s="363"/>
      <c r="R151" s="363"/>
      <c r="S151" s="363"/>
      <c r="T151" s="363"/>
    </row>
    <row r="152" spans="6:20" x14ac:dyDescent="0.2">
      <c r="F152" s="363"/>
      <c r="G152" s="363"/>
      <c r="H152" s="363"/>
      <c r="I152" s="363"/>
      <c r="J152" s="363"/>
      <c r="K152" s="363"/>
      <c r="L152" s="363"/>
      <c r="M152" s="363"/>
      <c r="N152" s="363"/>
      <c r="O152" s="363"/>
      <c r="P152" s="363"/>
      <c r="Q152" s="363"/>
      <c r="R152" s="363"/>
      <c r="S152" s="363"/>
      <c r="T152" s="363"/>
    </row>
    <row r="153" spans="6:20" x14ac:dyDescent="0.2">
      <c r="F153" s="363"/>
      <c r="G153" s="363"/>
      <c r="H153" s="363"/>
      <c r="I153" s="363"/>
      <c r="J153" s="363"/>
      <c r="K153" s="363"/>
      <c r="L153" s="363"/>
      <c r="M153" s="363"/>
      <c r="N153" s="363"/>
      <c r="O153" s="363"/>
      <c r="P153" s="363"/>
      <c r="Q153" s="363"/>
      <c r="R153" s="363"/>
      <c r="S153" s="363"/>
      <c r="T153" s="363"/>
    </row>
    <row r="154" spans="6:20" x14ac:dyDescent="0.2">
      <c r="F154" s="363"/>
      <c r="G154" s="363"/>
      <c r="H154" s="363"/>
      <c r="I154" s="363"/>
      <c r="J154" s="363"/>
      <c r="K154" s="363"/>
      <c r="L154" s="363"/>
      <c r="M154" s="363"/>
      <c r="N154" s="363"/>
      <c r="O154" s="363"/>
      <c r="P154" s="363"/>
      <c r="Q154" s="363"/>
      <c r="R154" s="363"/>
      <c r="S154" s="363"/>
      <c r="T154" s="363"/>
    </row>
    <row r="155" spans="6:20" x14ac:dyDescent="0.2">
      <c r="F155" s="363"/>
      <c r="G155" s="363"/>
      <c r="H155" s="363"/>
      <c r="I155" s="363"/>
      <c r="J155" s="363"/>
      <c r="K155" s="363"/>
      <c r="L155" s="363"/>
      <c r="M155" s="363"/>
      <c r="N155" s="363"/>
      <c r="O155" s="363"/>
      <c r="P155" s="363"/>
      <c r="Q155" s="363"/>
      <c r="R155" s="363"/>
      <c r="S155" s="363"/>
      <c r="T155" s="363"/>
    </row>
    <row r="156" spans="6:20" x14ac:dyDescent="0.2">
      <c r="F156" s="363"/>
      <c r="G156" s="363"/>
      <c r="H156" s="363"/>
      <c r="I156" s="363"/>
      <c r="J156" s="363"/>
      <c r="K156" s="363"/>
      <c r="L156" s="363"/>
      <c r="M156" s="363"/>
      <c r="N156" s="363"/>
      <c r="O156" s="363"/>
      <c r="P156" s="363"/>
      <c r="Q156" s="363"/>
      <c r="R156" s="363"/>
      <c r="S156" s="363"/>
      <c r="T156" s="363"/>
    </row>
    <row r="157" spans="6:20" x14ac:dyDescent="0.2">
      <c r="F157" s="363"/>
      <c r="G157" s="363"/>
      <c r="H157" s="363"/>
      <c r="I157" s="363"/>
      <c r="J157" s="363"/>
      <c r="K157" s="363"/>
      <c r="L157" s="363"/>
      <c r="M157" s="363"/>
      <c r="N157" s="363"/>
      <c r="O157" s="363"/>
      <c r="P157" s="363"/>
      <c r="Q157" s="363"/>
      <c r="R157" s="363"/>
      <c r="S157" s="363"/>
      <c r="T157" s="363"/>
    </row>
    <row r="158" spans="6:20" x14ac:dyDescent="0.2">
      <c r="F158" s="363"/>
      <c r="G158" s="363"/>
      <c r="H158" s="363"/>
      <c r="I158" s="363"/>
      <c r="J158" s="363"/>
      <c r="K158" s="363"/>
      <c r="L158" s="363"/>
      <c r="M158" s="363"/>
      <c r="N158" s="363"/>
      <c r="O158" s="363"/>
      <c r="P158" s="363"/>
      <c r="Q158" s="363"/>
      <c r="R158" s="363"/>
      <c r="S158" s="363"/>
      <c r="T158" s="363"/>
    </row>
    <row r="159" spans="6:20" x14ac:dyDescent="0.2">
      <c r="F159" s="363"/>
      <c r="G159" s="363"/>
      <c r="H159" s="363"/>
      <c r="I159" s="363"/>
      <c r="J159" s="363"/>
      <c r="K159" s="363"/>
      <c r="L159" s="363"/>
      <c r="M159" s="363"/>
      <c r="N159" s="363"/>
      <c r="O159" s="363"/>
      <c r="P159" s="363"/>
      <c r="Q159" s="363"/>
      <c r="R159" s="363"/>
      <c r="S159" s="363"/>
      <c r="T159" s="363"/>
    </row>
    <row r="160" spans="6:20" x14ac:dyDescent="0.2">
      <c r="F160" s="363"/>
      <c r="G160" s="363"/>
      <c r="H160" s="363"/>
      <c r="I160" s="363"/>
      <c r="J160" s="363"/>
      <c r="K160" s="363"/>
      <c r="L160" s="363"/>
      <c r="M160" s="363"/>
      <c r="N160" s="363"/>
      <c r="O160" s="363"/>
      <c r="P160" s="363"/>
      <c r="Q160" s="363"/>
      <c r="R160" s="363"/>
      <c r="S160" s="363"/>
      <c r="T160" s="363"/>
    </row>
    <row r="161" spans="6:20" x14ac:dyDescent="0.2">
      <c r="F161" s="363"/>
      <c r="G161" s="363"/>
      <c r="H161" s="363"/>
      <c r="I161" s="363"/>
      <c r="J161" s="363"/>
      <c r="K161" s="363"/>
      <c r="L161" s="363"/>
      <c r="M161" s="363"/>
      <c r="N161" s="363"/>
      <c r="O161" s="363"/>
      <c r="P161" s="363"/>
      <c r="Q161" s="363"/>
      <c r="R161" s="363"/>
      <c r="S161" s="363"/>
      <c r="T161" s="363"/>
    </row>
    <row r="162" spans="6:20" x14ac:dyDescent="0.2">
      <c r="F162" s="363"/>
      <c r="G162" s="363"/>
      <c r="H162" s="363"/>
      <c r="I162" s="363"/>
      <c r="J162" s="363"/>
      <c r="K162" s="363"/>
      <c r="L162" s="363"/>
      <c r="M162" s="363"/>
      <c r="N162" s="363"/>
      <c r="O162" s="363"/>
      <c r="P162" s="363"/>
      <c r="Q162" s="363"/>
      <c r="R162" s="363"/>
      <c r="S162" s="363"/>
      <c r="T162" s="363"/>
    </row>
    <row r="163" spans="6:20" x14ac:dyDescent="0.2">
      <c r="F163" s="363"/>
      <c r="G163" s="363"/>
      <c r="H163" s="363"/>
      <c r="I163" s="363"/>
      <c r="J163" s="363"/>
      <c r="K163" s="363"/>
      <c r="L163" s="363"/>
      <c r="M163" s="363"/>
      <c r="N163" s="363"/>
      <c r="O163" s="363"/>
      <c r="P163" s="363"/>
      <c r="Q163" s="363"/>
      <c r="R163" s="363"/>
      <c r="S163" s="363"/>
      <c r="T163" s="363"/>
    </row>
    <row r="164" spans="6:20" x14ac:dyDescent="0.2">
      <c r="F164" s="363"/>
      <c r="G164" s="363"/>
      <c r="H164" s="363"/>
      <c r="I164" s="363"/>
      <c r="J164" s="363"/>
      <c r="K164" s="363"/>
      <c r="L164" s="363"/>
      <c r="M164" s="363"/>
      <c r="N164" s="363"/>
      <c r="O164" s="363"/>
      <c r="P164" s="363"/>
      <c r="Q164" s="363"/>
      <c r="R164" s="363"/>
      <c r="S164" s="363"/>
      <c r="T164" s="363"/>
    </row>
    <row r="165" spans="6:20" x14ac:dyDescent="0.2">
      <c r="F165" s="363"/>
      <c r="G165" s="363"/>
      <c r="H165" s="363"/>
      <c r="I165" s="363"/>
      <c r="J165" s="363"/>
      <c r="K165" s="363"/>
      <c r="L165" s="363"/>
      <c r="M165" s="363"/>
      <c r="N165" s="363"/>
      <c r="O165" s="363"/>
      <c r="P165" s="363"/>
      <c r="Q165" s="363"/>
      <c r="R165" s="363"/>
      <c r="S165" s="363"/>
      <c r="T165" s="363"/>
    </row>
    <row r="166" spans="6:20" x14ac:dyDescent="0.2">
      <c r="F166" s="363"/>
      <c r="G166" s="363"/>
      <c r="H166" s="363"/>
      <c r="I166" s="363"/>
      <c r="J166" s="363"/>
      <c r="K166" s="363"/>
      <c r="L166" s="363"/>
      <c r="M166" s="363"/>
      <c r="N166" s="363"/>
      <c r="O166" s="363"/>
      <c r="P166" s="363"/>
      <c r="Q166" s="363"/>
      <c r="R166" s="363"/>
      <c r="S166" s="363"/>
      <c r="T166" s="363"/>
    </row>
    <row r="167" spans="6:20" x14ac:dyDescent="0.2">
      <c r="F167" s="363"/>
      <c r="G167" s="363"/>
      <c r="H167" s="363"/>
      <c r="I167" s="363"/>
      <c r="J167" s="363"/>
      <c r="K167" s="363"/>
      <c r="L167" s="363"/>
      <c r="M167" s="363"/>
      <c r="N167" s="363"/>
      <c r="O167" s="363"/>
      <c r="P167" s="363"/>
      <c r="Q167" s="363"/>
      <c r="R167" s="363"/>
      <c r="S167" s="363"/>
      <c r="T167" s="363"/>
    </row>
    <row r="168" spans="6:20" x14ac:dyDescent="0.2">
      <c r="F168" s="363"/>
      <c r="G168" s="363"/>
      <c r="H168" s="363"/>
      <c r="I168" s="363"/>
      <c r="J168" s="363"/>
      <c r="K168" s="363"/>
      <c r="L168" s="363"/>
      <c r="M168" s="363"/>
      <c r="N168" s="363"/>
      <c r="O168" s="363"/>
      <c r="P168" s="363"/>
      <c r="Q168" s="363"/>
      <c r="R168" s="363"/>
      <c r="S168" s="363"/>
      <c r="T168" s="363"/>
    </row>
    <row r="169" spans="6:20" x14ac:dyDescent="0.2">
      <c r="F169" s="363"/>
      <c r="G169" s="363"/>
      <c r="H169" s="363"/>
      <c r="I169" s="363"/>
      <c r="J169" s="363"/>
      <c r="K169" s="363"/>
      <c r="L169" s="363"/>
      <c r="M169" s="363"/>
      <c r="N169" s="363"/>
      <c r="O169" s="363"/>
      <c r="P169" s="363"/>
      <c r="Q169" s="363"/>
      <c r="R169" s="363"/>
      <c r="S169" s="363"/>
      <c r="T169" s="363"/>
    </row>
    <row r="170" spans="6:20" x14ac:dyDescent="0.2">
      <c r="F170" s="363"/>
      <c r="G170" s="363"/>
      <c r="H170" s="363"/>
      <c r="I170" s="363"/>
      <c r="J170" s="363"/>
      <c r="K170" s="363"/>
      <c r="L170" s="363"/>
      <c r="M170" s="363"/>
      <c r="N170" s="363"/>
      <c r="O170" s="363"/>
      <c r="P170" s="363"/>
      <c r="Q170" s="363"/>
      <c r="R170" s="363"/>
      <c r="S170" s="363"/>
      <c r="T170" s="363"/>
    </row>
    <row r="171" spans="6:20" x14ac:dyDescent="0.2">
      <c r="F171" s="363"/>
      <c r="G171" s="363"/>
      <c r="H171" s="363"/>
      <c r="I171" s="363"/>
      <c r="J171" s="363"/>
      <c r="K171" s="363"/>
      <c r="L171" s="363"/>
      <c r="M171" s="363"/>
      <c r="N171" s="363"/>
      <c r="O171" s="363"/>
      <c r="P171" s="363"/>
      <c r="Q171" s="363"/>
      <c r="R171" s="363"/>
      <c r="S171" s="363"/>
      <c r="T171" s="363"/>
    </row>
    <row r="172" spans="6:20" x14ac:dyDescent="0.2">
      <c r="F172" s="363"/>
      <c r="G172" s="363"/>
      <c r="H172" s="363"/>
      <c r="I172" s="363"/>
      <c r="J172" s="363"/>
      <c r="K172" s="363"/>
      <c r="L172" s="363"/>
      <c r="M172" s="363"/>
      <c r="N172" s="363"/>
      <c r="O172" s="363"/>
      <c r="P172" s="363"/>
      <c r="Q172" s="363"/>
      <c r="R172" s="363"/>
      <c r="S172" s="363"/>
      <c r="T172" s="363"/>
    </row>
    <row r="173" spans="6:20" x14ac:dyDescent="0.2">
      <c r="F173" s="363"/>
      <c r="G173" s="363"/>
      <c r="H173" s="363"/>
      <c r="I173" s="363"/>
      <c r="J173" s="363"/>
      <c r="K173" s="363"/>
      <c r="L173" s="363"/>
      <c r="M173" s="363"/>
      <c r="N173" s="363"/>
      <c r="O173" s="363"/>
      <c r="P173" s="363"/>
      <c r="Q173" s="363"/>
      <c r="R173" s="363"/>
      <c r="S173" s="363"/>
      <c r="T173" s="363"/>
    </row>
    <row r="174" spans="6:20" x14ac:dyDescent="0.2">
      <c r="F174" s="363"/>
      <c r="G174" s="363"/>
      <c r="H174" s="363"/>
      <c r="I174" s="363"/>
      <c r="J174" s="363"/>
      <c r="K174" s="363"/>
      <c r="L174" s="363"/>
      <c r="M174" s="363"/>
      <c r="N174" s="363"/>
      <c r="O174" s="363"/>
      <c r="P174" s="363"/>
      <c r="Q174" s="363"/>
      <c r="R174" s="363"/>
      <c r="S174" s="363"/>
      <c r="T174" s="363"/>
    </row>
    <row r="175" spans="6:20" x14ac:dyDescent="0.2">
      <c r="F175" s="363"/>
      <c r="G175" s="363"/>
      <c r="H175" s="363"/>
      <c r="I175" s="363"/>
      <c r="J175" s="363"/>
      <c r="K175" s="363"/>
      <c r="L175" s="363"/>
      <c r="M175" s="363"/>
      <c r="N175" s="363"/>
      <c r="O175" s="363"/>
      <c r="P175" s="363"/>
      <c r="Q175" s="363"/>
      <c r="R175" s="363"/>
      <c r="S175" s="363"/>
      <c r="T175" s="363"/>
    </row>
    <row r="176" spans="6:20" x14ac:dyDescent="0.2">
      <c r="F176" s="363"/>
      <c r="G176" s="363"/>
      <c r="H176" s="363"/>
      <c r="I176" s="363"/>
      <c r="J176" s="363"/>
      <c r="K176" s="363"/>
      <c r="L176" s="363"/>
      <c r="M176" s="363"/>
      <c r="N176" s="363"/>
      <c r="O176" s="363"/>
      <c r="P176" s="363"/>
      <c r="Q176" s="363"/>
      <c r="R176" s="363"/>
      <c r="S176" s="363"/>
      <c r="T176" s="363"/>
    </row>
  </sheetData>
  <mergeCells count="7">
    <mergeCell ref="A1:M1"/>
    <mergeCell ref="B2:M2"/>
    <mergeCell ref="A3:M3"/>
    <mergeCell ref="F4:G4"/>
    <mergeCell ref="H4:I4"/>
    <mergeCell ref="J4:K4"/>
    <mergeCell ref="L4:M4"/>
  </mergeCells>
  <printOptions gridLines="1"/>
  <pageMargins left="0.55118110236220474" right="0.55118110236220474" top="0.78740157480314965" bottom="0.78740157480314965" header="0.51181102362204722" footer="0.51181102362204722"/>
  <pageSetup paperSize="8" orientation="landscape" r:id="rId1"/>
  <headerFooter alignWithMargins="0">
    <oddHeader>&amp;L&amp;P&amp;R&amp;"Arial,Bold"&amp;12ANNEXURE I5</oddHeader>
    <oddFooter>&amp;L&amp;F&amp;C&amp;A&amp;R&amp;D</oddFooter>
  </headerFooter>
  <rowBreaks count="2" manualBreakCount="2">
    <brk id="16" max="16383" man="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0"/>
  <sheetViews>
    <sheetView tabSelected="1" view="pageBreakPreview" zoomScaleNormal="100" zoomScaleSheetLayoutView="100" workbookViewId="0">
      <pane ySplit="5" topLeftCell="A36" activePane="bottomLeft" state="frozen"/>
      <selection activeCell="C17" sqref="C17"/>
      <selection pane="bottomLeft" activeCell="C17" sqref="C17"/>
    </sheetView>
  </sheetViews>
  <sheetFormatPr defaultRowHeight="12.75" x14ac:dyDescent="0.2"/>
  <cols>
    <col min="1" max="1" width="5.28515625" style="527" customWidth="1"/>
    <col min="2" max="2" width="5.42578125" style="527" customWidth="1"/>
    <col min="3" max="3" width="46.42578125" style="528" customWidth="1"/>
    <col min="4" max="4" width="25.28515625" style="357" customWidth="1"/>
    <col min="5" max="5" width="15" style="527" customWidth="1"/>
    <col min="6" max="6" width="12.5703125" style="527" customWidth="1"/>
    <col min="7" max="7" width="13" style="527" customWidth="1"/>
    <col min="8" max="8" width="11.7109375" style="527" customWidth="1"/>
    <col min="9" max="9" width="13.5703125" style="357" customWidth="1"/>
    <col min="10" max="10" width="10.140625" style="527" customWidth="1"/>
    <col min="11" max="11" width="9.42578125" style="357" customWidth="1"/>
    <col min="12" max="12" width="11.140625" style="527" customWidth="1"/>
    <col min="13" max="13" width="9.42578125" style="357" customWidth="1"/>
    <col min="14" max="256" width="9.140625" style="357"/>
    <col min="257" max="257" width="5.28515625" style="357" customWidth="1"/>
    <col min="258" max="258" width="5.42578125" style="357" customWidth="1"/>
    <col min="259" max="259" width="46.42578125" style="357" customWidth="1"/>
    <col min="260" max="260" width="25.28515625" style="357" customWidth="1"/>
    <col min="261" max="261" width="15" style="357" customWidth="1"/>
    <col min="262" max="262" width="12.5703125" style="357" customWidth="1"/>
    <col min="263" max="263" width="13" style="357" customWidth="1"/>
    <col min="264" max="264" width="11.7109375" style="357" customWidth="1"/>
    <col min="265" max="265" width="13.5703125" style="357" customWidth="1"/>
    <col min="266" max="266" width="10.140625" style="357" customWidth="1"/>
    <col min="267" max="267" width="9.42578125" style="357" customWidth="1"/>
    <col min="268" max="268" width="11.140625" style="357" customWidth="1"/>
    <col min="269" max="269" width="9.42578125" style="357" customWidth="1"/>
    <col min="270" max="512" width="9.140625" style="357"/>
    <col min="513" max="513" width="5.28515625" style="357" customWidth="1"/>
    <col min="514" max="514" width="5.42578125" style="357" customWidth="1"/>
    <col min="515" max="515" width="46.42578125" style="357" customWidth="1"/>
    <col min="516" max="516" width="25.28515625" style="357" customWidth="1"/>
    <col min="517" max="517" width="15" style="357" customWidth="1"/>
    <col min="518" max="518" width="12.5703125" style="357" customWidth="1"/>
    <col min="519" max="519" width="13" style="357" customWidth="1"/>
    <col min="520" max="520" width="11.7109375" style="357" customWidth="1"/>
    <col min="521" max="521" width="13.5703125" style="357" customWidth="1"/>
    <col min="522" max="522" width="10.140625" style="357" customWidth="1"/>
    <col min="523" max="523" width="9.42578125" style="357" customWidth="1"/>
    <col min="524" max="524" width="11.140625" style="357" customWidth="1"/>
    <col min="525" max="525" width="9.42578125" style="357" customWidth="1"/>
    <col min="526" max="768" width="9.140625" style="357"/>
    <col min="769" max="769" width="5.28515625" style="357" customWidth="1"/>
    <col min="770" max="770" width="5.42578125" style="357" customWidth="1"/>
    <col min="771" max="771" width="46.42578125" style="357" customWidth="1"/>
    <col min="772" max="772" width="25.28515625" style="357" customWidth="1"/>
    <col min="773" max="773" width="15" style="357" customWidth="1"/>
    <col min="774" max="774" width="12.5703125" style="357" customWidth="1"/>
    <col min="775" max="775" width="13" style="357" customWidth="1"/>
    <col min="776" max="776" width="11.7109375" style="357" customWidth="1"/>
    <col min="777" max="777" width="13.5703125" style="357" customWidth="1"/>
    <col min="778" max="778" width="10.140625" style="357" customWidth="1"/>
    <col min="779" max="779" width="9.42578125" style="357" customWidth="1"/>
    <col min="780" max="780" width="11.140625" style="357" customWidth="1"/>
    <col min="781" max="781" width="9.42578125" style="357" customWidth="1"/>
    <col min="782" max="1024" width="9.140625" style="357"/>
    <col min="1025" max="1025" width="5.28515625" style="357" customWidth="1"/>
    <col min="1026" max="1026" width="5.42578125" style="357" customWidth="1"/>
    <col min="1027" max="1027" width="46.42578125" style="357" customWidth="1"/>
    <col min="1028" max="1028" width="25.28515625" style="357" customWidth="1"/>
    <col min="1029" max="1029" width="15" style="357" customWidth="1"/>
    <col min="1030" max="1030" width="12.5703125" style="357" customWidth="1"/>
    <col min="1031" max="1031" width="13" style="357" customWidth="1"/>
    <col min="1032" max="1032" width="11.7109375" style="357" customWidth="1"/>
    <col min="1033" max="1033" width="13.5703125" style="357" customWidth="1"/>
    <col min="1034" max="1034" width="10.140625" style="357" customWidth="1"/>
    <col min="1035" max="1035" width="9.42578125" style="357" customWidth="1"/>
    <col min="1036" max="1036" width="11.140625" style="357" customWidth="1"/>
    <col min="1037" max="1037" width="9.42578125" style="357" customWidth="1"/>
    <col min="1038" max="1280" width="9.140625" style="357"/>
    <col min="1281" max="1281" width="5.28515625" style="357" customWidth="1"/>
    <col min="1282" max="1282" width="5.42578125" style="357" customWidth="1"/>
    <col min="1283" max="1283" width="46.42578125" style="357" customWidth="1"/>
    <col min="1284" max="1284" width="25.28515625" style="357" customWidth="1"/>
    <col min="1285" max="1285" width="15" style="357" customWidth="1"/>
    <col min="1286" max="1286" width="12.5703125" style="357" customWidth="1"/>
    <col min="1287" max="1287" width="13" style="357" customWidth="1"/>
    <col min="1288" max="1288" width="11.7109375" style="357" customWidth="1"/>
    <col min="1289" max="1289" width="13.5703125" style="357" customWidth="1"/>
    <col min="1290" max="1290" width="10.140625" style="357" customWidth="1"/>
    <col min="1291" max="1291" width="9.42578125" style="357" customWidth="1"/>
    <col min="1292" max="1292" width="11.140625" style="357" customWidth="1"/>
    <col min="1293" max="1293" width="9.42578125" style="357" customWidth="1"/>
    <col min="1294" max="1536" width="9.140625" style="357"/>
    <col min="1537" max="1537" width="5.28515625" style="357" customWidth="1"/>
    <col min="1538" max="1538" width="5.42578125" style="357" customWidth="1"/>
    <col min="1539" max="1539" width="46.42578125" style="357" customWidth="1"/>
    <col min="1540" max="1540" width="25.28515625" style="357" customWidth="1"/>
    <col min="1541" max="1541" width="15" style="357" customWidth="1"/>
    <col min="1542" max="1542" width="12.5703125" style="357" customWidth="1"/>
    <col min="1543" max="1543" width="13" style="357" customWidth="1"/>
    <col min="1544" max="1544" width="11.7109375" style="357" customWidth="1"/>
    <col min="1545" max="1545" width="13.5703125" style="357" customWidth="1"/>
    <col min="1546" max="1546" width="10.140625" style="357" customWidth="1"/>
    <col min="1547" max="1547" width="9.42578125" style="357" customWidth="1"/>
    <col min="1548" max="1548" width="11.140625" style="357" customWidth="1"/>
    <col min="1549" max="1549" width="9.42578125" style="357" customWidth="1"/>
    <col min="1550" max="1792" width="9.140625" style="357"/>
    <col min="1793" max="1793" width="5.28515625" style="357" customWidth="1"/>
    <col min="1794" max="1794" width="5.42578125" style="357" customWidth="1"/>
    <col min="1795" max="1795" width="46.42578125" style="357" customWidth="1"/>
    <col min="1796" max="1796" width="25.28515625" style="357" customWidth="1"/>
    <col min="1797" max="1797" width="15" style="357" customWidth="1"/>
    <col min="1798" max="1798" width="12.5703125" style="357" customWidth="1"/>
    <col min="1799" max="1799" width="13" style="357" customWidth="1"/>
    <col min="1800" max="1800" width="11.7109375" style="357" customWidth="1"/>
    <col min="1801" max="1801" width="13.5703125" style="357" customWidth="1"/>
    <col min="1802" max="1802" width="10.140625" style="357" customWidth="1"/>
    <col min="1803" max="1803" width="9.42578125" style="357" customWidth="1"/>
    <col min="1804" max="1804" width="11.140625" style="357" customWidth="1"/>
    <col min="1805" max="1805" width="9.42578125" style="357" customWidth="1"/>
    <col min="1806" max="2048" width="9.140625" style="357"/>
    <col min="2049" max="2049" width="5.28515625" style="357" customWidth="1"/>
    <col min="2050" max="2050" width="5.42578125" style="357" customWidth="1"/>
    <col min="2051" max="2051" width="46.42578125" style="357" customWidth="1"/>
    <col min="2052" max="2052" width="25.28515625" style="357" customWidth="1"/>
    <col min="2053" max="2053" width="15" style="357" customWidth="1"/>
    <col min="2054" max="2054" width="12.5703125" style="357" customWidth="1"/>
    <col min="2055" max="2055" width="13" style="357" customWidth="1"/>
    <col min="2056" max="2056" width="11.7109375" style="357" customWidth="1"/>
    <col min="2057" max="2057" width="13.5703125" style="357" customWidth="1"/>
    <col min="2058" max="2058" width="10.140625" style="357" customWidth="1"/>
    <col min="2059" max="2059" width="9.42578125" style="357" customWidth="1"/>
    <col min="2060" max="2060" width="11.140625" style="357" customWidth="1"/>
    <col min="2061" max="2061" width="9.42578125" style="357" customWidth="1"/>
    <col min="2062" max="2304" width="9.140625" style="357"/>
    <col min="2305" max="2305" width="5.28515625" style="357" customWidth="1"/>
    <col min="2306" max="2306" width="5.42578125" style="357" customWidth="1"/>
    <col min="2307" max="2307" width="46.42578125" style="357" customWidth="1"/>
    <col min="2308" max="2308" width="25.28515625" style="357" customWidth="1"/>
    <col min="2309" max="2309" width="15" style="357" customWidth="1"/>
    <col min="2310" max="2310" width="12.5703125" style="357" customWidth="1"/>
    <col min="2311" max="2311" width="13" style="357" customWidth="1"/>
    <col min="2312" max="2312" width="11.7109375" style="357" customWidth="1"/>
    <col min="2313" max="2313" width="13.5703125" style="357" customWidth="1"/>
    <col min="2314" max="2314" width="10.140625" style="357" customWidth="1"/>
    <col min="2315" max="2315" width="9.42578125" style="357" customWidth="1"/>
    <col min="2316" max="2316" width="11.140625" style="357" customWidth="1"/>
    <col min="2317" max="2317" width="9.42578125" style="357" customWidth="1"/>
    <col min="2318" max="2560" width="9.140625" style="357"/>
    <col min="2561" max="2561" width="5.28515625" style="357" customWidth="1"/>
    <col min="2562" max="2562" width="5.42578125" style="357" customWidth="1"/>
    <col min="2563" max="2563" width="46.42578125" style="357" customWidth="1"/>
    <col min="2564" max="2564" width="25.28515625" style="357" customWidth="1"/>
    <col min="2565" max="2565" width="15" style="357" customWidth="1"/>
    <col min="2566" max="2566" width="12.5703125" style="357" customWidth="1"/>
    <col min="2567" max="2567" width="13" style="357" customWidth="1"/>
    <col min="2568" max="2568" width="11.7109375" style="357" customWidth="1"/>
    <col min="2569" max="2569" width="13.5703125" style="357" customWidth="1"/>
    <col min="2570" max="2570" width="10.140625" style="357" customWidth="1"/>
    <col min="2571" max="2571" width="9.42578125" style="357" customWidth="1"/>
    <col min="2572" max="2572" width="11.140625" style="357" customWidth="1"/>
    <col min="2573" max="2573" width="9.42578125" style="357" customWidth="1"/>
    <col min="2574" max="2816" width="9.140625" style="357"/>
    <col min="2817" max="2817" width="5.28515625" style="357" customWidth="1"/>
    <col min="2818" max="2818" width="5.42578125" style="357" customWidth="1"/>
    <col min="2819" max="2819" width="46.42578125" style="357" customWidth="1"/>
    <col min="2820" max="2820" width="25.28515625" style="357" customWidth="1"/>
    <col min="2821" max="2821" width="15" style="357" customWidth="1"/>
    <col min="2822" max="2822" width="12.5703125" style="357" customWidth="1"/>
    <col min="2823" max="2823" width="13" style="357" customWidth="1"/>
    <col min="2824" max="2824" width="11.7109375" style="357" customWidth="1"/>
    <col min="2825" max="2825" width="13.5703125" style="357" customWidth="1"/>
    <col min="2826" max="2826" width="10.140625" style="357" customWidth="1"/>
    <col min="2827" max="2827" width="9.42578125" style="357" customWidth="1"/>
    <col min="2828" max="2828" width="11.140625" style="357" customWidth="1"/>
    <col min="2829" max="2829" width="9.42578125" style="357" customWidth="1"/>
    <col min="2830" max="3072" width="9.140625" style="357"/>
    <col min="3073" max="3073" width="5.28515625" style="357" customWidth="1"/>
    <col min="3074" max="3074" width="5.42578125" style="357" customWidth="1"/>
    <col min="3075" max="3075" width="46.42578125" style="357" customWidth="1"/>
    <col min="3076" max="3076" width="25.28515625" style="357" customWidth="1"/>
    <col min="3077" max="3077" width="15" style="357" customWidth="1"/>
    <col min="3078" max="3078" width="12.5703125" style="357" customWidth="1"/>
    <col min="3079" max="3079" width="13" style="357" customWidth="1"/>
    <col min="3080" max="3080" width="11.7109375" style="357" customWidth="1"/>
    <col min="3081" max="3081" width="13.5703125" style="357" customWidth="1"/>
    <col min="3082" max="3082" width="10.140625" style="357" customWidth="1"/>
    <col min="3083" max="3083" width="9.42578125" style="357" customWidth="1"/>
    <col min="3084" max="3084" width="11.140625" style="357" customWidth="1"/>
    <col min="3085" max="3085" width="9.42578125" style="357" customWidth="1"/>
    <col min="3086" max="3328" width="9.140625" style="357"/>
    <col min="3329" max="3329" width="5.28515625" style="357" customWidth="1"/>
    <col min="3330" max="3330" width="5.42578125" style="357" customWidth="1"/>
    <col min="3331" max="3331" width="46.42578125" style="357" customWidth="1"/>
    <col min="3332" max="3332" width="25.28515625" style="357" customWidth="1"/>
    <col min="3333" max="3333" width="15" style="357" customWidth="1"/>
    <col min="3334" max="3334" width="12.5703125" style="357" customWidth="1"/>
    <col min="3335" max="3335" width="13" style="357" customWidth="1"/>
    <col min="3336" max="3336" width="11.7109375" style="357" customWidth="1"/>
    <col min="3337" max="3337" width="13.5703125" style="357" customWidth="1"/>
    <col min="3338" max="3338" width="10.140625" style="357" customWidth="1"/>
    <col min="3339" max="3339" width="9.42578125" style="357" customWidth="1"/>
    <col min="3340" max="3340" width="11.140625" style="357" customWidth="1"/>
    <col min="3341" max="3341" width="9.42578125" style="357" customWidth="1"/>
    <col min="3342" max="3584" width="9.140625" style="357"/>
    <col min="3585" max="3585" width="5.28515625" style="357" customWidth="1"/>
    <col min="3586" max="3586" width="5.42578125" style="357" customWidth="1"/>
    <col min="3587" max="3587" width="46.42578125" style="357" customWidth="1"/>
    <col min="3588" max="3588" width="25.28515625" style="357" customWidth="1"/>
    <col min="3589" max="3589" width="15" style="357" customWidth="1"/>
    <col min="3590" max="3590" width="12.5703125" style="357" customWidth="1"/>
    <col min="3591" max="3591" width="13" style="357" customWidth="1"/>
    <col min="3592" max="3592" width="11.7109375" style="357" customWidth="1"/>
    <col min="3593" max="3593" width="13.5703125" style="357" customWidth="1"/>
    <col min="3594" max="3594" width="10.140625" style="357" customWidth="1"/>
    <col min="3595" max="3595" width="9.42578125" style="357" customWidth="1"/>
    <col min="3596" max="3596" width="11.140625" style="357" customWidth="1"/>
    <col min="3597" max="3597" width="9.42578125" style="357" customWidth="1"/>
    <col min="3598" max="3840" width="9.140625" style="357"/>
    <col min="3841" max="3841" width="5.28515625" style="357" customWidth="1"/>
    <col min="3842" max="3842" width="5.42578125" style="357" customWidth="1"/>
    <col min="3843" max="3843" width="46.42578125" style="357" customWidth="1"/>
    <col min="3844" max="3844" width="25.28515625" style="357" customWidth="1"/>
    <col min="3845" max="3845" width="15" style="357" customWidth="1"/>
    <col min="3846" max="3846" width="12.5703125" style="357" customWidth="1"/>
    <col min="3847" max="3847" width="13" style="357" customWidth="1"/>
    <col min="3848" max="3848" width="11.7109375" style="357" customWidth="1"/>
    <col min="3849" max="3849" width="13.5703125" style="357" customWidth="1"/>
    <col min="3850" max="3850" width="10.140625" style="357" customWidth="1"/>
    <col min="3851" max="3851" width="9.42578125" style="357" customWidth="1"/>
    <col min="3852" max="3852" width="11.140625" style="357" customWidth="1"/>
    <col min="3853" max="3853" width="9.42578125" style="357" customWidth="1"/>
    <col min="3854" max="4096" width="9.140625" style="357"/>
    <col min="4097" max="4097" width="5.28515625" style="357" customWidth="1"/>
    <col min="4098" max="4098" width="5.42578125" style="357" customWidth="1"/>
    <col min="4099" max="4099" width="46.42578125" style="357" customWidth="1"/>
    <col min="4100" max="4100" width="25.28515625" style="357" customWidth="1"/>
    <col min="4101" max="4101" width="15" style="357" customWidth="1"/>
    <col min="4102" max="4102" width="12.5703125" style="357" customWidth="1"/>
    <col min="4103" max="4103" width="13" style="357" customWidth="1"/>
    <col min="4104" max="4104" width="11.7109375" style="357" customWidth="1"/>
    <col min="4105" max="4105" width="13.5703125" style="357" customWidth="1"/>
    <col min="4106" max="4106" width="10.140625" style="357" customWidth="1"/>
    <col min="4107" max="4107" width="9.42578125" style="357" customWidth="1"/>
    <col min="4108" max="4108" width="11.140625" style="357" customWidth="1"/>
    <col min="4109" max="4109" width="9.42578125" style="357" customWidth="1"/>
    <col min="4110" max="4352" width="9.140625" style="357"/>
    <col min="4353" max="4353" width="5.28515625" style="357" customWidth="1"/>
    <col min="4354" max="4354" width="5.42578125" style="357" customWidth="1"/>
    <col min="4355" max="4355" width="46.42578125" style="357" customWidth="1"/>
    <col min="4356" max="4356" width="25.28515625" style="357" customWidth="1"/>
    <col min="4357" max="4357" width="15" style="357" customWidth="1"/>
    <col min="4358" max="4358" width="12.5703125" style="357" customWidth="1"/>
    <col min="4359" max="4359" width="13" style="357" customWidth="1"/>
    <col min="4360" max="4360" width="11.7109375" style="357" customWidth="1"/>
    <col min="4361" max="4361" width="13.5703125" style="357" customWidth="1"/>
    <col min="4362" max="4362" width="10.140625" style="357" customWidth="1"/>
    <col min="4363" max="4363" width="9.42578125" style="357" customWidth="1"/>
    <col min="4364" max="4364" width="11.140625" style="357" customWidth="1"/>
    <col min="4365" max="4365" width="9.42578125" style="357" customWidth="1"/>
    <col min="4366" max="4608" width="9.140625" style="357"/>
    <col min="4609" max="4609" width="5.28515625" style="357" customWidth="1"/>
    <col min="4610" max="4610" width="5.42578125" style="357" customWidth="1"/>
    <col min="4611" max="4611" width="46.42578125" style="357" customWidth="1"/>
    <col min="4612" max="4612" width="25.28515625" style="357" customWidth="1"/>
    <col min="4613" max="4613" width="15" style="357" customWidth="1"/>
    <col min="4614" max="4614" width="12.5703125" style="357" customWidth="1"/>
    <col min="4615" max="4615" width="13" style="357" customWidth="1"/>
    <col min="4616" max="4616" width="11.7109375" style="357" customWidth="1"/>
    <col min="4617" max="4617" width="13.5703125" style="357" customWidth="1"/>
    <col min="4618" max="4618" width="10.140625" style="357" customWidth="1"/>
    <col min="4619" max="4619" width="9.42578125" style="357" customWidth="1"/>
    <col min="4620" max="4620" width="11.140625" style="357" customWidth="1"/>
    <col min="4621" max="4621" width="9.42578125" style="357" customWidth="1"/>
    <col min="4622" max="4864" width="9.140625" style="357"/>
    <col min="4865" max="4865" width="5.28515625" style="357" customWidth="1"/>
    <col min="4866" max="4866" width="5.42578125" style="357" customWidth="1"/>
    <col min="4867" max="4867" width="46.42578125" style="357" customWidth="1"/>
    <col min="4868" max="4868" width="25.28515625" style="357" customWidth="1"/>
    <col min="4869" max="4869" width="15" style="357" customWidth="1"/>
    <col min="4870" max="4870" width="12.5703125" style="357" customWidth="1"/>
    <col min="4871" max="4871" width="13" style="357" customWidth="1"/>
    <col min="4872" max="4872" width="11.7109375" style="357" customWidth="1"/>
    <col min="4873" max="4873" width="13.5703125" style="357" customWidth="1"/>
    <col min="4874" max="4874" width="10.140625" style="357" customWidth="1"/>
    <col min="4875" max="4875" width="9.42578125" style="357" customWidth="1"/>
    <col min="4876" max="4876" width="11.140625" style="357" customWidth="1"/>
    <col min="4877" max="4877" width="9.42578125" style="357" customWidth="1"/>
    <col min="4878" max="5120" width="9.140625" style="357"/>
    <col min="5121" max="5121" width="5.28515625" style="357" customWidth="1"/>
    <col min="5122" max="5122" width="5.42578125" style="357" customWidth="1"/>
    <col min="5123" max="5123" width="46.42578125" style="357" customWidth="1"/>
    <col min="5124" max="5124" width="25.28515625" style="357" customWidth="1"/>
    <col min="5125" max="5125" width="15" style="357" customWidth="1"/>
    <col min="5126" max="5126" width="12.5703125" style="357" customWidth="1"/>
    <col min="5127" max="5127" width="13" style="357" customWidth="1"/>
    <col min="5128" max="5128" width="11.7109375" style="357" customWidth="1"/>
    <col min="5129" max="5129" width="13.5703125" style="357" customWidth="1"/>
    <col min="5130" max="5130" width="10.140625" style="357" customWidth="1"/>
    <col min="5131" max="5131" width="9.42578125" style="357" customWidth="1"/>
    <col min="5132" max="5132" width="11.140625" style="357" customWidth="1"/>
    <col min="5133" max="5133" width="9.42578125" style="357" customWidth="1"/>
    <col min="5134" max="5376" width="9.140625" style="357"/>
    <col min="5377" max="5377" width="5.28515625" style="357" customWidth="1"/>
    <col min="5378" max="5378" width="5.42578125" style="357" customWidth="1"/>
    <col min="5379" max="5379" width="46.42578125" style="357" customWidth="1"/>
    <col min="5380" max="5380" width="25.28515625" style="357" customWidth="1"/>
    <col min="5381" max="5381" width="15" style="357" customWidth="1"/>
    <col min="5382" max="5382" width="12.5703125" style="357" customWidth="1"/>
    <col min="5383" max="5383" width="13" style="357" customWidth="1"/>
    <col min="5384" max="5384" width="11.7109375" style="357" customWidth="1"/>
    <col min="5385" max="5385" width="13.5703125" style="357" customWidth="1"/>
    <col min="5386" max="5386" width="10.140625" style="357" customWidth="1"/>
    <col min="5387" max="5387" width="9.42578125" style="357" customWidth="1"/>
    <col min="5388" max="5388" width="11.140625" style="357" customWidth="1"/>
    <col min="5389" max="5389" width="9.42578125" style="357" customWidth="1"/>
    <col min="5390" max="5632" width="9.140625" style="357"/>
    <col min="5633" max="5633" width="5.28515625" style="357" customWidth="1"/>
    <col min="5634" max="5634" width="5.42578125" style="357" customWidth="1"/>
    <col min="5635" max="5635" width="46.42578125" style="357" customWidth="1"/>
    <col min="5636" max="5636" width="25.28515625" style="357" customWidth="1"/>
    <col min="5637" max="5637" width="15" style="357" customWidth="1"/>
    <col min="5638" max="5638" width="12.5703125" style="357" customWidth="1"/>
    <col min="5639" max="5639" width="13" style="357" customWidth="1"/>
    <col min="5640" max="5640" width="11.7109375" style="357" customWidth="1"/>
    <col min="5641" max="5641" width="13.5703125" style="357" customWidth="1"/>
    <col min="5642" max="5642" width="10.140625" style="357" customWidth="1"/>
    <col min="5643" max="5643" width="9.42578125" style="357" customWidth="1"/>
    <col min="5644" max="5644" width="11.140625" style="357" customWidth="1"/>
    <col min="5645" max="5645" width="9.42578125" style="357" customWidth="1"/>
    <col min="5646" max="5888" width="9.140625" style="357"/>
    <col min="5889" max="5889" width="5.28515625" style="357" customWidth="1"/>
    <col min="5890" max="5890" width="5.42578125" style="357" customWidth="1"/>
    <col min="5891" max="5891" width="46.42578125" style="357" customWidth="1"/>
    <col min="5892" max="5892" width="25.28515625" style="357" customWidth="1"/>
    <col min="5893" max="5893" width="15" style="357" customWidth="1"/>
    <col min="5894" max="5894" width="12.5703125" style="357" customWidth="1"/>
    <col min="5895" max="5895" width="13" style="357" customWidth="1"/>
    <col min="5896" max="5896" width="11.7109375" style="357" customWidth="1"/>
    <col min="5897" max="5897" width="13.5703125" style="357" customWidth="1"/>
    <col min="5898" max="5898" width="10.140625" style="357" customWidth="1"/>
    <col min="5899" max="5899" width="9.42578125" style="357" customWidth="1"/>
    <col min="5900" max="5900" width="11.140625" style="357" customWidth="1"/>
    <col min="5901" max="5901" width="9.42578125" style="357" customWidth="1"/>
    <col min="5902" max="6144" width="9.140625" style="357"/>
    <col min="6145" max="6145" width="5.28515625" style="357" customWidth="1"/>
    <col min="6146" max="6146" width="5.42578125" style="357" customWidth="1"/>
    <col min="6147" max="6147" width="46.42578125" style="357" customWidth="1"/>
    <col min="6148" max="6148" width="25.28515625" style="357" customWidth="1"/>
    <col min="6149" max="6149" width="15" style="357" customWidth="1"/>
    <col min="6150" max="6150" width="12.5703125" style="357" customWidth="1"/>
    <col min="6151" max="6151" width="13" style="357" customWidth="1"/>
    <col min="6152" max="6152" width="11.7109375" style="357" customWidth="1"/>
    <col min="6153" max="6153" width="13.5703125" style="357" customWidth="1"/>
    <col min="6154" max="6154" width="10.140625" style="357" customWidth="1"/>
    <col min="6155" max="6155" width="9.42578125" style="357" customWidth="1"/>
    <col min="6156" max="6156" width="11.140625" style="357" customWidth="1"/>
    <col min="6157" max="6157" width="9.42578125" style="357" customWidth="1"/>
    <col min="6158" max="6400" width="9.140625" style="357"/>
    <col min="6401" max="6401" width="5.28515625" style="357" customWidth="1"/>
    <col min="6402" max="6402" width="5.42578125" style="357" customWidth="1"/>
    <col min="6403" max="6403" width="46.42578125" style="357" customWidth="1"/>
    <col min="6404" max="6404" width="25.28515625" style="357" customWidth="1"/>
    <col min="6405" max="6405" width="15" style="357" customWidth="1"/>
    <col min="6406" max="6406" width="12.5703125" style="357" customWidth="1"/>
    <col min="6407" max="6407" width="13" style="357" customWidth="1"/>
    <col min="6408" max="6408" width="11.7109375" style="357" customWidth="1"/>
    <col min="6409" max="6409" width="13.5703125" style="357" customWidth="1"/>
    <col min="6410" max="6410" width="10.140625" style="357" customWidth="1"/>
    <col min="6411" max="6411" width="9.42578125" style="357" customWidth="1"/>
    <col min="6412" max="6412" width="11.140625" style="357" customWidth="1"/>
    <col min="6413" max="6413" width="9.42578125" style="357" customWidth="1"/>
    <col min="6414" max="6656" width="9.140625" style="357"/>
    <col min="6657" max="6657" width="5.28515625" style="357" customWidth="1"/>
    <col min="6658" max="6658" width="5.42578125" style="357" customWidth="1"/>
    <col min="6659" max="6659" width="46.42578125" style="357" customWidth="1"/>
    <col min="6660" max="6660" width="25.28515625" style="357" customWidth="1"/>
    <col min="6661" max="6661" width="15" style="357" customWidth="1"/>
    <col min="6662" max="6662" width="12.5703125" style="357" customWidth="1"/>
    <col min="6663" max="6663" width="13" style="357" customWidth="1"/>
    <col min="6664" max="6664" width="11.7109375" style="357" customWidth="1"/>
    <col min="6665" max="6665" width="13.5703125" style="357" customWidth="1"/>
    <col min="6666" max="6666" width="10.140625" style="357" customWidth="1"/>
    <col min="6667" max="6667" width="9.42578125" style="357" customWidth="1"/>
    <col min="6668" max="6668" width="11.140625" style="357" customWidth="1"/>
    <col min="6669" max="6669" width="9.42578125" style="357" customWidth="1"/>
    <col min="6670" max="6912" width="9.140625" style="357"/>
    <col min="6913" max="6913" width="5.28515625" style="357" customWidth="1"/>
    <col min="6914" max="6914" width="5.42578125" style="357" customWidth="1"/>
    <col min="6915" max="6915" width="46.42578125" style="357" customWidth="1"/>
    <col min="6916" max="6916" width="25.28515625" style="357" customWidth="1"/>
    <col min="6917" max="6917" width="15" style="357" customWidth="1"/>
    <col min="6918" max="6918" width="12.5703125" style="357" customWidth="1"/>
    <col min="6919" max="6919" width="13" style="357" customWidth="1"/>
    <col min="6920" max="6920" width="11.7109375" style="357" customWidth="1"/>
    <col min="6921" max="6921" width="13.5703125" style="357" customWidth="1"/>
    <col min="6922" max="6922" width="10.140625" style="357" customWidth="1"/>
    <col min="6923" max="6923" width="9.42578125" style="357" customWidth="1"/>
    <col min="6924" max="6924" width="11.140625" style="357" customWidth="1"/>
    <col min="6925" max="6925" width="9.42578125" style="357" customWidth="1"/>
    <col min="6926" max="7168" width="9.140625" style="357"/>
    <col min="7169" max="7169" width="5.28515625" style="357" customWidth="1"/>
    <col min="7170" max="7170" width="5.42578125" style="357" customWidth="1"/>
    <col min="7171" max="7171" width="46.42578125" style="357" customWidth="1"/>
    <col min="7172" max="7172" width="25.28515625" style="357" customWidth="1"/>
    <col min="7173" max="7173" width="15" style="357" customWidth="1"/>
    <col min="7174" max="7174" width="12.5703125" style="357" customWidth="1"/>
    <col min="7175" max="7175" width="13" style="357" customWidth="1"/>
    <col min="7176" max="7176" width="11.7109375" style="357" customWidth="1"/>
    <col min="7177" max="7177" width="13.5703125" style="357" customWidth="1"/>
    <col min="7178" max="7178" width="10.140625" style="357" customWidth="1"/>
    <col min="7179" max="7179" width="9.42578125" style="357" customWidth="1"/>
    <col min="7180" max="7180" width="11.140625" style="357" customWidth="1"/>
    <col min="7181" max="7181" width="9.42578125" style="357" customWidth="1"/>
    <col min="7182" max="7424" width="9.140625" style="357"/>
    <col min="7425" max="7425" width="5.28515625" style="357" customWidth="1"/>
    <col min="7426" max="7426" width="5.42578125" style="357" customWidth="1"/>
    <col min="7427" max="7427" width="46.42578125" style="357" customWidth="1"/>
    <col min="7428" max="7428" width="25.28515625" style="357" customWidth="1"/>
    <col min="7429" max="7429" width="15" style="357" customWidth="1"/>
    <col min="7430" max="7430" width="12.5703125" style="357" customWidth="1"/>
    <col min="7431" max="7431" width="13" style="357" customWidth="1"/>
    <col min="7432" max="7432" width="11.7109375" style="357" customWidth="1"/>
    <col min="7433" max="7433" width="13.5703125" style="357" customWidth="1"/>
    <col min="7434" max="7434" width="10.140625" style="357" customWidth="1"/>
    <col min="7435" max="7435" width="9.42578125" style="357" customWidth="1"/>
    <col min="7436" max="7436" width="11.140625" style="357" customWidth="1"/>
    <col min="7437" max="7437" width="9.42578125" style="357" customWidth="1"/>
    <col min="7438" max="7680" width="9.140625" style="357"/>
    <col min="7681" max="7681" width="5.28515625" style="357" customWidth="1"/>
    <col min="7682" max="7682" width="5.42578125" style="357" customWidth="1"/>
    <col min="7683" max="7683" width="46.42578125" style="357" customWidth="1"/>
    <col min="7684" max="7684" width="25.28515625" style="357" customWidth="1"/>
    <col min="7685" max="7685" width="15" style="357" customWidth="1"/>
    <col min="7686" max="7686" width="12.5703125" style="357" customWidth="1"/>
    <col min="7687" max="7687" width="13" style="357" customWidth="1"/>
    <col min="7688" max="7688" width="11.7109375" style="357" customWidth="1"/>
    <col min="7689" max="7689" width="13.5703125" style="357" customWidth="1"/>
    <col min="7690" max="7690" width="10.140625" style="357" customWidth="1"/>
    <col min="7691" max="7691" width="9.42578125" style="357" customWidth="1"/>
    <col min="7692" max="7692" width="11.140625" style="357" customWidth="1"/>
    <col min="7693" max="7693" width="9.42578125" style="357" customWidth="1"/>
    <col min="7694" max="7936" width="9.140625" style="357"/>
    <col min="7937" max="7937" width="5.28515625" style="357" customWidth="1"/>
    <col min="7938" max="7938" width="5.42578125" style="357" customWidth="1"/>
    <col min="7939" max="7939" width="46.42578125" style="357" customWidth="1"/>
    <col min="7940" max="7940" width="25.28515625" style="357" customWidth="1"/>
    <col min="7941" max="7941" width="15" style="357" customWidth="1"/>
    <col min="7942" max="7942" width="12.5703125" style="357" customWidth="1"/>
    <col min="7943" max="7943" width="13" style="357" customWidth="1"/>
    <col min="7944" max="7944" width="11.7109375" style="357" customWidth="1"/>
    <col min="7945" max="7945" width="13.5703125" style="357" customWidth="1"/>
    <col min="7946" max="7946" width="10.140625" style="357" customWidth="1"/>
    <col min="7947" max="7947" width="9.42578125" style="357" customWidth="1"/>
    <col min="7948" max="7948" width="11.140625" style="357" customWidth="1"/>
    <col min="7949" max="7949" width="9.42578125" style="357" customWidth="1"/>
    <col min="7950" max="8192" width="9.140625" style="357"/>
    <col min="8193" max="8193" width="5.28515625" style="357" customWidth="1"/>
    <col min="8194" max="8194" width="5.42578125" style="357" customWidth="1"/>
    <col min="8195" max="8195" width="46.42578125" style="357" customWidth="1"/>
    <col min="8196" max="8196" width="25.28515625" style="357" customWidth="1"/>
    <col min="8197" max="8197" width="15" style="357" customWidth="1"/>
    <col min="8198" max="8198" width="12.5703125" style="357" customWidth="1"/>
    <col min="8199" max="8199" width="13" style="357" customWidth="1"/>
    <col min="8200" max="8200" width="11.7109375" style="357" customWidth="1"/>
    <col min="8201" max="8201" width="13.5703125" style="357" customWidth="1"/>
    <col min="8202" max="8202" width="10.140625" style="357" customWidth="1"/>
    <col min="8203" max="8203" width="9.42578125" style="357" customWidth="1"/>
    <col min="8204" max="8204" width="11.140625" style="357" customWidth="1"/>
    <col min="8205" max="8205" width="9.42578125" style="357" customWidth="1"/>
    <col min="8206" max="8448" width="9.140625" style="357"/>
    <col min="8449" max="8449" width="5.28515625" style="357" customWidth="1"/>
    <col min="8450" max="8450" width="5.42578125" style="357" customWidth="1"/>
    <col min="8451" max="8451" width="46.42578125" style="357" customWidth="1"/>
    <col min="8452" max="8452" width="25.28515625" style="357" customWidth="1"/>
    <col min="8453" max="8453" width="15" style="357" customWidth="1"/>
    <col min="8454" max="8454" width="12.5703125" style="357" customWidth="1"/>
    <col min="8455" max="8455" width="13" style="357" customWidth="1"/>
    <col min="8456" max="8456" width="11.7109375" style="357" customWidth="1"/>
    <col min="8457" max="8457" width="13.5703125" style="357" customWidth="1"/>
    <col min="8458" max="8458" width="10.140625" style="357" customWidth="1"/>
    <col min="8459" max="8459" width="9.42578125" style="357" customWidth="1"/>
    <col min="8460" max="8460" width="11.140625" style="357" customWidth="1"/>
    <col min="8461" max="8461" width="9.42578125" style="357" customWidth="1"/>
    <col min="8462" max="8704" width="9.140625" style="357"/>
    <col min="8705" max="8705" width="5.28515625" style="357" customWidth="1"/>
    <col min="8706" max="8706" width="5.42578125" style="357" customWidth="1"/>
    <col min="8707" max="8707" width="46.42578125" style="357" customWidth="1"/>
    <col min="8708" max="8708" width="25.28515625" style="357" customWidth="1"/>
    <col min="8709" max="8709" width="15" style="357" customWidth="1"/>
    <col min="8710" max="8710" width="12.5703125" style="357" customWidth="1"/>
    <col min="8711" max="8711" width="13" style="357" customWidth="1"/>
    <col min="8712" max="8712" width="11.7109375" style="357" customWidth="1"/>
    <col min="8713" max="8713" width="13.5703125" style="357" customWidth="1"/>
    <col min="8714" max="8714" width="10.140625" style="357" customWidth="1"/>
    <col min="8715" max="8715" width="9.42578125" style="357" customWidth="1"/>
    <col min="8716" max="8716" width="11.140625" style="357" customWidth="1"/>
    <col min="8717" max="8717" width="9.42578125" style="357" customWidth="1"/>
    <col min="8718" max="8960" width="9.140625" style="357"/>
    <col min="8961" max="8961" width="5.28515625" style="357" customWidth="1"/>
    <col min="8962" max="8962" width="5.42578125" style="357" customWidth="1"/>
    <col min="8963" max="8963" width="46.42578125" style="357" customWidth="1"/>
    <col min="8964" max="8964" width="25.28515625" style="357" customWidth="1"/>
    <col min="8965" max="8965" width="15" style="357" customWidth="1"/>
    <col min="8966" max="8966" width="12.5703125" style="357" customWidth="1"/>
    <col min="8967" max="8967" width="13" style="357" customWidth="1"/>
    <col min="8968" max="8968" width="11.7109375" style="357" customWidth="1"/>
    <col min="8969" max="8969" width="13.5703125" style="357" customWidth="1"/>
    <col min="8970" max="8970" width="10.140625" style="357" customWidth="1"/>
    <col min="8971" max="8971" width="9.42578125" style="357" customWidth="1"/>
    <col min="8972" max="8972" width="11.140625" style="357" customWidth="1"/>
    <col min="8973" max="8973" width="9.42578125" style="357" customWidth="1"/>
    <col min="8974" max="9216" width="9.140625" style="357"/>
    <col min="9217" max="9217" width="5.28515625" style="357" customWidth="1"/>
    <col min="9218" max="9218" width="5.42578125" style="357" customWidth="1"/>
    <col min="9219" max="9219" width="46.42578125" style="357" customWidth="1"/>
    <col min="9220" max="9220" width="25.28515625" style="357" customWidth="1"/>
    <col min="9221" max="9221" width="15" style="357" customWidth="1"/>
    <col min="9222" max="9222" width="12.5703125" style="357" customWidth="1"/>
    <col min="9223" max="9223" width="13" style="357" customWidth="1"/>
    <col min="9224" max="9224" width="11.7109375" style="357" customWidth="1"/>
    <col min="9225" max="9225" width="13.5703125" style="357" customWidth="1"/>
    <col min="9226" max="9226" width="10.140625" style="357" customWidth="1"/>
    <col min="9227" max="9227" width="9.42578125" style="357" customWidth="1"/>
    <col min="9228" max="9228" width="11.140625" style="357" customWidth="1"/>
    <col min="9229" max="9229" width="9.42578125" style="357" customWidth="1"/>
    <col min="9230" max="9472" width="9.140625" style="357"/>
    <col min="9473" max="9473" width="5.28515625" style="357" customWidth="1"/>
    <col min="9474" max="9474" width="5.42578125" style="357" customWidth="1"/>
    <col min="9475" max="9475" width="46.42578125" style="357" customWidth="1"/>
    <col min="9476" max="9476" width="25.28515625" style="357" customWidth="1"/>
    <col min="9477" max="9477" width="15" style="357" customWidth="1"/>
    <col min="9478" max="9478" width="12.5703125" style="357" customWidth="1"/>
    <col min="9479" max="9479" width="13" style="357" customWidth="1"/>
    <col min="9480" max="9480" width="11.7109375" style="357" customWidth="1"/>
    <col min="9481" max="9481" width="13.5703125" style="357" customWidth="1"/>
    <col min="9482" max="9482" width="10.140625" style="357" customWidth="1"/>
    <col min="9483" max="9483" width="9.42578125" style="357" customWidth="1"/>
    <col min="9484" max="9484" width="11.140625" style="357" customWidth="1"/>
    <col min="9485" max="9485" width="9.42578125" style="357" customWidth="1"/>
    <col min="9486" max="9728" width="9.140625" style="357"/>
    <col min="9729" max="9729" width="5.28515625" style="357" customWidth="1"/>
    <col min="9730" max="9730" width="5.42578125" style="357" customWidth="1"/>
    <col min="9731" max="9731" width="46.42578125" style="357" customWidth="1"/>
    <col min="9732" max="9732" width="25.28515625" style="357" customWidth="1"/>
    <col min="9733" max="9733" width="15" style="357" customWidth="1"/>
    <col min="9734" max="9734" width="12.5703125" style="357" customWidth="1"/>
    <col min="9735" max="9735" width="13" style="357" customWidth="1"/>
    <col min="9736" max="9736" width="11.7109375" style="357" customWidth="1"/>
    <col min="9737" max="9737" width="13.5703125" style="357" customWidth="1"/>
    <col min="9738" max="9738" width="10.140625" style="357" customWidth="1"/>
    <col min="9739" max="9739" width="9.42578125" style="357" customWidth="1"/>
    <col min="9740" max="9740" width="11.140625" style="357" customWidth="1"/>
    <col min="9741" max="9741" width="9.42578125" style="357" customWidth="1"/>
    <col min="9742" max="9984" width="9.140625" style="357"/>
    <col min="9985" max="9985" width="5.28515625" style="357" customWidth="1"/>
    <col min="9986" max="9986" width="5.42578125" style="357" customWidth="1"/>
    <col min="9987" max="9987" width="46.42578125" style="357" customWidth="1"/>
    <col min="9988" max="9988" width="25.28515625" style="357" customWidth="1"/>
    <col min="9989" max="9989" width="15" style="357" customWidth="1"/>
    <col min="9990" max="9990" width="12.5703125" style="357" customWidth="1"/>
    <col min="9991" max="9991" width="13" style="357" customWidth="1"/>
    <col min="9992" max="9992" width="11.7109375" style="357" customWidth="1"/>
    <col min="9993" max="9993" width="13.5703125" style="357" customWidth="1"/>
    <col min="9994" max="9994" width="10.140625" style="357" customWidth="1"/>
    <col min="9995" max="9995" width="9.42578125" style="357" customWidth="1"/>
    <col min="9996" max="9996" width="11.140625" style="357" customWidth="1"/>
    <col min="9997" max="9997" width="9.42578125" style="357" customWidth="1"/>
    <col min="9998" max="10240" width="9.140625" style="357"/>
    <col min="10241" max="10241" width="5.28515625" style="357" customWidth="1"/>
    <col min="10242" max="10242" width="5.42578125" style="357" customWidth="1"/>
    <col min="10243" max="10243" width="46.42578125" style="357" customWidth="1"/>
    <col min="10244" max="10244" width="25.28515625" style="357" customWidth="1"/>
    <col min="10245" max="10245" width="15" style="357" customWidth="1"/>
    <col min="10246" max="10246" width="12.5703125" style="357" customWidth="1"/>
    <col min="10247" max="10247" width="13" style="357" customWidth="1"/>
    <col min="10248" max="10248" width="11.7109375" style="357" customWidth="1"/>
    <col min="10249" max="10249" width="13.5703125" style="357" customWidth="1"/>
    <col min="10250" max="10250" width="10.140625" style="357" customWidth="1"/>
    <col min="10251" max="10251" width="9.42578125" style="357" customWidth="1"/>
    <col min="10252" max="10252" width="11.140625" style="357" customWidth="1"/>
    <col min="10253" max="10253" width="9.42578125" style="357" customWidth="1"/>
    <col min="10254" max="10496" width="9.140625" style="357"/>
    <col min="10497" max="10497" width="5.28515625" style="357" customWidth="1"/>
    <col min="10498" max="10498" width="5.42578125" style="357" customWidth="1"/>
    <col min="10499" max="10499" width="46.42578125" style="357" customWidth="1"/>
    <col min="10500" max="10500" width="25.28515625" style="357" customWidth="1"/>
    <col min="10501" max="10501" width="15" style="357" customWidth="1"/>
    <col min="10502" max="10502" width="12.5703125" style="357" customWidth="1"/>
    <col min="10503" max="10503" width="13" style="357" customWidth="1"/>
    <col min="10504" max="10504" width="11.7109375" style="357" customWidth="1"/>
    <col min="10505" max="10505" width="13.5703125" style="357" customWidth="1"/>
    <col min="10506" max="10506" width="10.140625" style="357" customWidth="1"/>
    <col min="10507" max="10507" width="9.42578125" style="357" customWidth="1"/>
    <col min="10508" max="10508" width="11.140625" style="357" customWidth="1"/>
    <col min="10509" max="10509" width="9.42578125" style="357" customWidth="1"/>
    <col min="10510" max="10752" width="9.140625" style="357"/>
    <col min="10753" max="10753" width="5.28515625" style="357" customWidth="1"/>
    <col min="10754" max="10754" width="5.42578125" style="357" customWidth="1"/>
    <col min="10755" max="10755" width="46.42578125" style="357" customWidth="1"/>
    <col min="10756" max="10756" width="25.28515625" style="357" customWidth="1"/>
    <col min="10757" max="10757" width="15" style="357" customWidth="1"/>
    <col min="10758" max="10758" width="12.5703125" style="357" customWidth="1"/>
    <col min="10759" max="10759" width="13" style="357" customWidth="1"/>
    <col min="10760" max="10760" width="11.7109375" style="357" customWidth="1"/>
    <col min="10761" max="10761" width="13.5703125" style="357" customWidth="1"/>
    <col min="10762" max="10762" width="10.140625" style="357" customWidth="1"/>
    <col min="10763" max="10763" width="9.42578125" style="357" customWidth="1"/>
    <col min="10764" max="10764" width="11.140625" style="357" customWidth="1"/>
    <col min="10765" max="10765" width="9.42578125" style="357" customWidth="1"/>
    <col min="10766" max="11008" width="9.140625" style="357"/>
    <col min="11009" max="11009" width="5.28515625" style="357" customWidth="1"/>
    <col min="11010" max="11010" width="5.42578125" style="357" customWidth="1"/>
    <col min="11011" max="11011" width="46.42578125" style="357" customWidth="1"/>
    <col min="11012" max="11012" width="25.28515625" style="357" customWidth="1"/>
    <col min="11013" max="11013" width="15" style="357" customWidth="1"/>
    <col min="11014" max="11014" width="12.5703125" style="357" customWidth="1"/>
    <col min="11015" max="11015" width="13" style="357" customWidth="1"/>
    <col min="11016" max="11016" width="11.7109375" style="357" customWidth="1"/>
    <col min="11017" max="11017" width="13.5703125" style="357" customWidth="1"/>
    <col min="11018" max="11018" width="10.140625" style="357" customWidth="1"/>
    <col min="11019" max="11019" width="9.42578125" style="357" customWidth="1"/>
    <col min="11020" max="11020" width="11.140625" style="357" customWidth="1"/>
    <col min="11021" max="11021" width="9.42578125" style="357" customWidth="1"/>
    <col min="11022" max="11264" width="9.140625" style="357"/>
    <col min="11265" max="11265" width="5.28515625" style="357" customWidth="1"/>
    <col min="11266" max="11266" width="5.42578125" style="357" customWidth="1"/>
    <col min="11267" max="11267" width="46.42578125" style="357" customWidth="1"/>
    <col min="11268" max="11268" width="25.28515625" style="357" customWidth="1"/>
    <col min="11269" max="11269" width="15" style="357" customWidth="1"/>
    <col min="11270" max="11270" width="12.5703125" style="357" customWidth="1"/>
    <col min="11271" max="11271" width="13" style="357" customWidth="1"/>
    <col min="11272" max="11272" width="11.7109375" style="357" customWidth="1"/>
    <col min="11273" max="11273" width="13.5703125" style="357" customWidth="1"/>
    <col min="11274" max="11274" width="10.140625" style="357" customWidth="1"/>
    <col min="11275" max="11275" width="9.42578125" style="357" customWidth="1"/>
    <col min="11276" max="11276" width="11.140625" style="357" customWidth="1"/>
    <col min="11277" max="11277" width="9.42578125" style="357" customWidth="1"/>
    <col min="11278" max="11520" width="9.140625" style="357"/>
    <col min="11521" max="11521" width="5.28515625" style="357" customWidth="1"/>
    <col min="11522" max="11522" width="5.42578125" style="357" customWidth="1"/>
    <col min="11523" max="11523" width="46.42578125" style="357" customWidth="1"/>
    <col min="11524" max="11524" width="25.28515625" style="357" customWidth="1"/>
    <col min="11525" max="11525" width="15" style="357" customWidth="1"/>
    <col min="11526" max="11526" width="12.5703125" style="357" customWidth="1"/>
    <col min="11527" max="11527" width="13" style="357" customWidth="1"/>
    <col min="11528" max="11528" width="11.7109375" style="357" customWidth="1"/>
    <col min="11529" max="11529" width="13.5703125" style="357" customWidth="1"/>
    <col min="11530" max="11530" width="10.140625" style="357" customWidth="1"/>
    <col min="11531" max="11531" width="9.42578125" style="357" customWidth="1"/>
    <col min="11532" max="11532" width="11.140625" style="357" customWidth="1"/>
    <col min="11533" max="11533" width="9.42578125" style="357" customWidth="1"/>
    <col min="11534" max="11776" width="9.140625" style="357"/>
    <col min="11777" max="11777" width="5.28515625" style="357" customWidth="1"/>
    <col min="11778" max="11778" width="5.42578125" style="357" customWidth="1"/>
    <col min="11779" max="11779" width="46.42578125" style="357" customWidth="1"/>
    <col min="11780" max="11780" width="25.28515625" style="357" customWidth="1"/>
    <col min="11781" max="11781" width="15" style="357" customWidth="1"/>
    <col min="11782" max="11782" width="12.5703125" style="357" customWidth="1"/>
    <col min="11783" max="11783" width="13" style="357" customWidth="1"/>
    <col min="11784" max="11784" width="11.7109375" style="357" customWidth="1"/>
    <col min="11785" max="11785" width="13.5703125" style="357" customWidth="1"/>
    <col min="11786" max="11786" width="10.140625" style="357" customWidth="1"/>
    <col min="11787" max="11787" width="9.42578125" style="357" customWidth="1"/>
    <col min="11788" max="11788" width="11.140625" style="357" customWidth="1"/>
    <col min="11789" max="11789" width="9.42578125" style="357" customWidth="1"/>
    <col min="11790" max="12032" width="9.140625" style="357"/>
    <col min="12033" max="12033" width="5.28515625" style="357" customWidth="1"/>
    <col min="12034" max="12034" width="5.42578125" style="357" customWidth="1"/>
    <col min="12035" max="12035" width="46.42578125" style="357" customWidth="1"/>
    <col min="12036" max="12036" width="25.28515625" style="357" customWidth="1"/>
    <col min="12037" max="12037" width="15" style="357" customWidth="1"/>
    <col min="12038" max="12038" width="12.5703125" style="357" customWidth="1"/>
    <col min="12039" max="12039" width="13" style="357" customWidth="1"/>
    <col min="12040" max="12040" width="11.7109375" style="357" customWidth="1"/>
    <col min="12041" max="12041" width="13.5703125" style="357" customWidth="1"/>
    <col min="12042" max="12042" width="10.140625" style="357" customWidth="1"/>
    <col min="12043" max="12043" width="9.42578125" style="357" customWidth="1"/>
    <col min="12044" max="12044" width="11.140625" style="357" customWidth="1"/>
    <col min="12045" max="12045" width="9.42578125" style="357" customWidth="1"/>
    <col min="12046" max="12288" width="9.140625" style="357"/>
    <col min="12289" max="12289" width="5.28515625" style="357" customWidth="1"/>
    <col min="12290" max="12290" width="5.42578125" style="357" customWidth="1"/>
    <col min="12291" max="12291" width="46.42578125" style="357" customWidth="1"/>
    <col min="12292" max="12292" width="25.28515625" style="357" customWidth="1"/>
    <col min="12293" max="12293" width="15" style="357" customWidth="1"/>
    <col min="12294" max="12294" width="12.5703125" style="357" customWidth="1"/>
    <col min="12295" max="12295" width="13" style="357" customWidth="1"/>
    <col min="12296" max="12296" width="11.7109375" style="357" customWidth="1"/>
    <col min="12297" max="12297" width="13.5703125" style="357" customWidth="1"/>
    <col min="12298" max="12298" width="10.140625" style="357" customWidth="1"/>
    <col min="12299" max="12299" width="9.42578125" style="357" customWidth="1"/>
    <col min="12300" max="12300" width="11.140625" style="357" customWidth="1"/>
    <col min="12301" max="12301" width="9.42578125" style="357" customWidth="1"/>
    <col min="12302" max="12544" width="9.140625" style="357"/>
    <col min="12545" max="12545" width="5.28515625" style="357" customWidth="1"/>
    <col min="12546" max="12546" width="5.42578125" style="357" customWidth="1"/>
    <col min="12547" max="12547" width="46.42578125" style="357" customWidth="1"/>
    <col min="12548" max="12548" width="25.28515625" style="357" customWidth="1"/>
    <col min="12549" max="12549" width="15" style="357" customWidth="1"/>
    <col min="12550" max="12550" width="12.5703125" style="357" customWidth="1"/>
    <col min="12551" max="12551" width="13" style="357" customWidth="1"/>
    <col min="12552" max="12552" width="11.7109375" style="357" customWidth="1"/>
    <col min="12553" max="12553" width="13.5703125" style="357" customWidth="1"/>
    <col min="12554" max="12554" width="10.140625" style="357" customWidth="1"/>
    <col min="12555" max="12555" width="9.42578125" style="357" customWidth="1"/>
    <col min="12556" max="12556" width="11.140625" style="357" customWidth="1"/>
    <col min="12557" max="12557" width="9.42578125" style="357" customWidth="1"/>
    <col min="12558" max="12800" width="9.140625" style="357"/>
    <col min="12801" max="12801" width="5.28515625" style="357" customWidth="1"/>
    <col min="12802" max="12802" width="5.42578125" style="357" customWidth="1"/>
    <col min="12803" max="12803" width="46.42578125" style="357" customWidth="1"/>
    <col min="12804" max="12804" width="25.28515625" style="357" customWidth="1"/>
    <col min="12805" max="12805" width="15" style="357" customWidth="1"/>
    <col min="12806" max="12806" width="12.5703125" style="357" customWidth="1"/>
    <col min="12807" max="12807" width="13" style="357" customWidth="1"/>
    <col min="12808" max="12808" width="11.7109375" style="357" customWidth="1"/>
    <col min="12809" max="12809" width="13.5703125" style="357" customWidth="1"/>
    <col min="12810" max="12810" width="10.140625" style="357" customWidth="1"/>
    <col min="12811" max="12811" width="9.42578125" style="357" customWidth="1"/>
    <col min="12812" max="12812" width="11.140625" style="357" customWidth="1"/>
    <col min="12813" max="12813" width="9.42578125" style="357" customWidth="1"/>
    <col min="12814" max="13056" width="9.140625" style="357"/>
    <col min="13057" max="13057" width="5.28515625" style="357" customWidth="1"/>
    <col min="13058" max="13058" width="5.42578125" style="357" customWidth="1"/>
    <col min="13059" max="13059" width="46.42578125" style="357" customWidth="1"/>
    <col min="13060" max="13060" width="25.28515625" style="357" customWidth="1"/>
    <col min="13061" max="13061" width="15" style="357" customWidth="1"/>
    <col min="13062" max="13062" width="12.5703125" style="357" customWidth="1"/>
    <col min="13063" max="13063" width="13" style="357" customWidth="1"/>
    <col min="13064" max="13064" width="11.7109375" style="357" customWidth="1"/>
    <col min="13065" max="13065" width="13.5703125" style="357" customWidth="1"/>
    <col min="13066" max="13066" width="10.140625" style="357" customWidth="1"/>
    <col min="13067" max="13067" width="9.42578125" style="357" customWidth="1"/>
    <col min="13068" max="13068" width="11.140625" style="357" customWidth="1"/>
    <col min="13069" max="13069" width="9.42578125" style="357" customWidth="1"/>
    <col min="13070" max="13312" width="9.140625" style="357"/>
    <col min="13313" max="13313" width="5.28515625" style="357" customWidth="1"/>
    <col min="13314" max="13314" width="5.42578125" style="357" customWidth="1"/>
    <col min="13315" max="13315" width="46.42578125" style="357" customWidth="1"/>
    <col min="13316" max="13316" width="25.28515625" style="357" customWidth="1"/>
    <col min="13317" max="13317" width="15" style="357" customWidth="1"/>
    <col min="13318" max="13318" width="12.5703125" style="357" customWidth="1"/>
    <col min="13319" max="13319" width="13" style="357" customWidth="1"/>
    <col min="13320" max="13320" width="11.7109375" style="357" customWidth="1"/>
    <col min="13321" max="13321" width="13.5703125" style="357" customWidth="1"/>
    <col min="13322" max="13322" width="10.140625" style="357" customWidth="1"/>
    <col min="13323" max="13323" width="9.42578125" style="357" customWidth="1"/>
    <col min="13324" max="13324" width="11.140625" style="357" customWidth="1"/>
    <col min="13325" max="13325" width="9.42578125" style="357" customWidth="1"/>
    <col min="13326" max="13568" width="9.140625" style="357"/>
    <col min="13569" max="13569" width="5.28515625" style="357" customWidth="1"/>
    <col min="13570" max="13570" width="5.42578125" style="357" customWidth="1"/>
    <col min="13571" max="13571" width="46.42578125" style="357" customWidth="1"/>
    <col min="13572" max="13572" width="25.28515625" style="357" customWidth="1"/>
    <col min="13573" max="13573" width="15" style="357" customWidth="1"/>
    <col min="13574" max="13574" width="12.5703125" style="357" customWidth="1"/>
    <col min="13575" max="13575" width="13" style="357" customWidth="1"/>
    <col min="13576" max="13576" width="11.7109375" style="357" customWidth="1"/>
    <col min="13577" max="13577" width="13.5703125" style="357" customWidth="1"/>
    <col min="13578" max="13578" width="10.140625" style="357" customWidth="1"/>
    <col min="13579" max="13579" width="9.42578125" style="357" customWidth="1"/>
    <col min="13580" max="13580" width="11.140625" style="357" customWidth="1"/>
    <col min="13581" max="13581" width="9.42578125" style="357" customWidth="1"/>
    <col min="13582" max="13824" width="9.140625" style="357"/>
    <col min="13825" max="13825" width="5.28515625" style="357" customWidth="1"/>
    <col min="13826" max="13826" width="5.42578125" style="357" customWidth="1"/>
    <col min="13827" max="13827" width="46.42578125" style="357" customWidth="1"/>
    <col min="13828" max="13828" width="25.28515625" style="357" customWidth="1"/>
    <col min="13829" max="13829" width="15" style="357" customWidth="1"/>
    <col min="13830" max="13830" width="12.5703125" style="357" customWidth="1"/>
    <col min="13831" max="13831" width="13" style="357" customWidth="1"/>
    <col min="13832" max="13832" width="11.7109375" style="357" customWidth="1"/>
    <col min="13833" max="13833" width="13.5703125" style="357" customWidth="1"/>
    <col min="13834" max="13834" width="10.140625" style="357" customWidth="1"/>
    <col min="13835" max="13835" width="9.42578125" style="357" customWidth="1"/>
    <col min="13836" max="13836" width="11.140625" style="357" customWidth="1"/>
    <col min="13837" max="13837" width="9.42578125" style="357" customWidth="1"/>
    <col min="13838" max="14080" width="9.140625" style="357"/>
    <col min="14081" max="14081" width="5.28515625" style="357" customWidth="1"/>
    <col min="14082" max="14082" width="5.42578125" style="357" customWidth="1"/>
    <col min="14083" max="14083" width="46.42578125" style="357" customWidth="1"/>
    <col min="14084" max="14084" width="25.28515625" style="357" customWidth="1"/>
    <col min="14085" max="14085" width="15" style="357" customWidth="1"/>
    <col min="14086" max="14086" width="12.5703125" style="357" customWidth="1"/>
    <col min="14087" max="14087" width="13" style="357" customWidth="1"/>
    <col min="14088" max="14088" width="11.7109375" style="357" customWidth="1"/>
    <col min="14089" max="14089" width="13.5703125" style="357" customWidth="1"/>
    <col min="14090" max="14090" width="10.140625" style="357" customWidth="1"/>
    <col min="14091" max="14091" width="9.42578125" style="357" customWidth="1"/>
    <col min="14092" max="14092" width="11.140625" style="357" customWidth="1"/>
    <col min="14093" max="14093" width="9.42578125" style="357" customWidth="1"/>
    <col min="14094" max="14336" width="9.140625" style="357"/>
    <col min="14337" max="14337" width="5.28515625" style="357" customWidth="1"/>
    <col min="14338" max="14338" width="5.42578125" style="357" customWidth="1"/>
    <col min="14339" max="14339" width="46.42578125" style="357" customWidth="1"/>
    <col min="14340" max="14340" width="25.28515625" style="357" customWidth="1"/>
    <col min="14341" max="14341" width="15" style="357" customWidth="1"/>
    <col min="14342" max="14342" width="12.5703125" style="357" customWidth="1"/>
    <col min="14343" max="14343" width="13" style="357" customWidth="1"/>
    <col min="14344" max="14344" width="11.7109375" style="357" customWidth="1"/>
    <col min="14345" max="14345" width="13.5703125" style="357" customWidth="1"/>
    <col min="14346" max="14346" width="10.140625" style="357" customWidth="1"/>
    <col min="14347" max="14347" width="9.42578125" style="357" customWidth="1"/>
    <col min="14348" max="14348" width="11.140625" style="357" customWidth="1"/>
    <col min="14349" max="14349" width="9.42578125" style="357" customWidth="1"/>
    <col min="14350" max="14592" width="9.140625" style="357"/>
    <col min="14593" max="14593" width="5.28515625" style="357" customWidth="1"/>
    <col min="14594" max="14594" width="5.42578125" style="357" customWidth="1"/>
    <col min="14595" max="14595" width="46.42578125" style="357" customWidth="1"/>
    <col min="14596" max="14596" width="25.28515625" style="357" customWidth="1"/>
    <col min="14597" max="14597" width="15" style="357" customWidth="1"/>
    <col min="14598" max="14598" width="12.5703125" style="357" customWidth="1"/>
    <col min="14599" max="14599" width="13" style="357" customWidth="1"/>
    <col min="14600" max="14600" width="11.7109375" style="357" customWidth="1"/>
    <col min="14601" max="14601" width="13.5703125" style="357" customWidth="1"/>
    <col min="14602" max="14602" width="10.140625" style="357" customWidth="1"/>
    <col min="14603" max="14603" width="9.42578125" style="357" customWidth="1"/>
    <col min="14604" max="14604" width="11.140625" style="357" customWidth="1"/>
    <col min="14605" max="14605" width="9.42578125" style="357" customWidth="1"/>
    <col min="14606" max="14848" width="9.140625" style="357"/>
    <col min="14849" max="14849" width="5.28515625" style="357" customWidth="1"/>
    <col min="14850" max="14850" width="5.42578125" style="357" customWidth="1"/>
    <col min="14851" max="14851" width="46.42578125" style="357" customWidth="1"/>
    <col min="14852" max="14852" width="25.28515625" style="357" customWidth="1"/>
    <col min="14853" max="14853" width="15" style="357" customWidth="1"/>
    <col min="14854" max="14854" width="12.5703125" style="357" customWidth="1"/>
    <col min="14855" max="14855" width="13" style="357" customWidth="1"/>
    <col min="14856" max="14856" width="11.7109375" style="357" customWidth="1"/>
    <col min="14857" max="14857" width="13.5703125" style="357" customWidth="1"/>
    <col min="14858" max="14858" width="10.140625" style="357" customWidth="1"/>
    <col min="14859" max="14859" width="9.42578125" style="357" customWidth="1"/>
    <col min="14860" max="14860" width="11.140625" style="357" customWidth="1"/>
    <col min="14861" max="14861" width="9.42578125" style="357" customWidth="1"/>
    <col min="14862" max="15104" width="9.140625" style="357"/>
    <col min="15105" max="15105" width="5.28515625" style="357" customWidth="1"/>
    <col min="15106" max="15106" width="5.42578125" style="357" customWidth="1"/>
    <col min="15107" max="15107" width="46.42578125" style="357" customWidth="1"/>
    <col min="15108" max="15108" width="25.28515625" style="357" customWidth="1"/>
    <col min="15109" max="15109" width="15" style="357" customWidth="1"/>
    <col min="15110" max="15110" width="12.5703125" style="357" customWidth="1"/>
    <col min="15111" max="15111" width="13" style="357" customWidth="1"/>
    <col min="15112" max="15112" width="11.7109375" style="357" customWidth="1"/>
    <col min="15113" max="15113" width="13.5703125" style="357" customWidth="1"/>
    <col min="15114" max="15114" width="10.140625" style="357" customWidth="1"/>
    <col min="15115" max="15115" width="9.42578125" style="357" customWidth="1"/>
    <col min="15116" max="15116" width="11.140625" style="357" customWidth="1"/>
    <col min="15117" max="15117" width="9.42578125" style="357" customWidth="1"/>
    <col min="15118" max="15360" width="9.140625" style="357"/>
    <col min="15361" max="15361" width="5.28515625" style="357" customWidth="1"/>
    <col min="15362" max="15362" width="5.42578125" style="357" customWidth="1"/>
    <col min="15363" max="15363" width="46.42578125" style="357" customWidth="1"/>
    <col min="15364" max="15364" width="25.28515625" style="357" customWidth="1"/>
    <col min="15365" max="15365" width="15" style="357" customWidth="1"/>
    <col min="15366" max="15366" width="12.5703125" style="357" customWidth="1"/>
    <col min="15367" max="15367" width="13" style="357" customWidth="1"/>
    <col min="15368" max="15368" width="11.7109375" style="357" customWidth="1"/>
    <col min="15369" max="15369" width="13.5703125" style="357" customWidth="1"/>
    <col min="15370" max="15370" width="10.140625" style="357" customWidth="1"/>
    <col min="15371" max="15371" width="9.42578125" style="357" customWidth="1"/>
    <col min="15372" max="15372" width="11.140625" style="357" customWidth="1"/>
    <col min="15373" max="15373" width="9.42578125" style="357" customWidth="1"/>
    <col min="15374" max="15616" width="9.140625" style="357"/>
    <col min="15617" max="15617" width="5.28515625" style="357" customWidth="1"/>
    <col min="15618" max="15618" width="5.42578125" style="357" customWidth="1"/>
    <col min="15619" max="15619" width="46.42578125" style="357" customWidth="1"/>
    <col min="15620" max="15620" width="25.28515625" style="357" customWidth="1"/>
    <col min="15621" max="15621" width="15" style="357" customWidth="1"/>
    <col min="15622" max="15622" width="12.5703125" style="357" customWidth="1"/>
    <col min="15623" max="15623" width="13" style="357" customWidth="1"/>
    <col min="15624" max="15624" width="11.7109375" style="357" customWidth="1"/>
    <col min="15625" max="15625" width="13.5703125" style="357" customWidth="1"/>
    <col min="15626" max="15626" width="10.140625" style="357" customWidth="1"/>
    <col min="15627" max="15627" width="9.42578125" style="357" customWidth="1"/>
    <col min="15628" max="15628" width="11.140625" style="357" customWidth="1"/>
    <col min="15629" max="15629" width="9.42578125" style="357" customWidth="1"/>
    <col min="15630" max="15872" width="9.140625" style="357"/>
    <col min="15873" max="15873" width="5.28515625" style="357" customWidth="1"/>
    <col min="15874" max="15874" width="5.42578125" style="357" customWidth="1"/>
    <col min="15875" max="15875" width="46.42578125" style="357" customWidth="1"/>
    <col min="15876" max="15876" width="25.28515625" style="357" customWidth="1"/>
    <col min="15877" max="15877" width="15" style="357" customWidth="1"/>
    <col min="15878" max="15878" width="12.5703125" style="357" customWidth="1"/>
    <col min="15879" max="15879" width="13" style="357" customWidth="1"/>
    <col min="15880" max="15880" width="11.7109375" style="357" customWidth="1"/>
    <col min="15881" max="15881" width="13.5703125" style="357" customWidth="1"/>
    <col min="15882" max="15882" width="10.140625" style="357" customWidth="1"/>
    <col min="15883" max="15883" width="9.42578125" style="357" customWidth="1"/>
    <col min="15884" max="15884" width="11.140625" style="357" customWidth="1"/>
    <col min="15885" max="15885" width="9.42578125" style="357" customWidth="1"/>
    <col min="15886" max="16128" width="9.140625" style="357"/>
    <col min="16129" max="16129" width="5.28515625" style="357" customWidth="1"/>
    <col min="16130" max="16130" width="5.42578125" style="357" customWidth="1"/>
    <col min="16131" max="16131" width="46.42578125" style="357" customWidth="1"/>
    <col min="16132" max="16132" width="25.28515625" style="357" customWidth="1"/>
    <col min="16133" max="16133" width="15" style="357" customWidth="1"/>
    <col min="16134" max="16134" width="12.5703125" style="357" customWidth="1"/>
    <col min="16135" max="16135" width="13" style="357" customWidth="1"/>
    <col min="16136" max="16136" width="11.7109375" style="357" customWidth="1"/>
    <col min="16137" max="16137" width="13.5703125" style="357" customWidth="1"/>
    <col min="16138" max="16138" width="10.140625" style="357" customWidth="1"/>
    <col min="16139" max="16139" width="9.42578125" style="357" customWidth="1"/>
    <col min="16140" max="16140" width="11.140625" style="357" customWidth="1"/>
    <col min="16141" max="16141" width="9.42578125" style="357" customWidth="1"/>
    <col min="16142" max="16384" width="9.140625" style="357"/>
  </cols>
  <sheetData>
    <row r="1" spans="1:13" s="409" customFormat="1" ht="33" customHeight="1" x14ac:dyDescent="0.2">
      <c r="A1" s="408"/>
      <c r="B1" s="945" t="s">
        <v>632</v>
      </c>
      <c r="C1" s="945"/>
      <c r="D1" s="945"/>
      <c r="E1" s="945"/>
      <c r="F1" s="945"/>
      <c r="G1" s="945"/>
      <c r="H1" s="945"/>
      <c r="I1" s="945"/>
      <c r="J1" s="945"/>
      <c r="K1" s="945"/>
      <c r="L1" s="945"/>
      <c r="M1" s="945"/>
    </row>
    <row r="2" spans="1:13" s="409" customFormat="1" ht="7.5" customHeight="1" x14ac:dyDescent="0.2">
      <c r="A2" s="408"/>
      <c r="B2" s="408"/>
      <c r="C2" s="953"/>
      <c r="D2" s="953"/>
      <c r="E2" s="953"/>
      <c r="F2" s="953"/>
      <c r="G2" s="953"/>
      <c r="H2" s="953"/>
      <c r="I2" s="953"/>
      <c r="J2" s="953"/>
      <c r="K2" s="953"/>
      <c r="L2" s="953"/>
      <c r="M2" s="953"/>
    </row>
    <row r="3" spans="1:13" s="409" customFormat="1" ht="42" customHeight="1" x14ac:dyDescent="0.2">
      <c r="A3" s="408"/>
      <c r="B3" s="945" t="s">
        <v>86</v>
      </c>
      <c r="C3" s="945"/>
      <c r="D3" s="945"/>
      <c r="E3" s="945"/>
      <c r="F3" s="945"/>
      <c r="G3" s="945"/>
      <c r="H3" s="945"/>
      <c r="I3" s="945"/>
      <c r="J3" s="945"/>
      <c r="K3" s="945"/>
      <c r="L3" s="945"/>
      <c r="M3" s="945"/>
    </row>
    <row r="4" spans="1:13" s="411" customFormat="1" ht="24.95" customHeight="1" x14ac:dyDescent="0.2">
      <c r="A4" s="410"/>
      <c r="B4" s="410" t="s">
        <v>87</v>
      </c>
      <c r="C4" s="410" t="s">
        <v>88</v>
      </c>
      <c r="D4" s="410" t="s">
        <v>89</v>
      </c>
      <c r="E4" s="410" t="s">
        <v>90</v>
      </c>
      <c r="F4" s="954" t="s">
        <v>190</v>
      </c>
      <c r="G4" s="954"/>
      <c r="H4" s="954" t="s">
        <v>92</v>
      </c>
      <c r="I4" s="954"/>
      <c r="J4" s="954" t="s">
        <v>93</v>
      </c>
      <c r="K4" s="954"/>
      <c r="L4" s="954" t="s">
        <v>94</v>
      </c>
      <c r="M4" s="954"/>
    </row>
    <row r="5" spans="1:13" s="415" customFormat="1" ht="17.25" customHeight="1" x14ac:dyDescent="0.2">
      <c r="A5" s="412"/>
      <c r="B5" s="412"/>
      <c r="C5" s="413"/>
      <c r="D5" s="412"/>
      <c r="E5" s="412"/>
      <c r="F5" s="412" t="s">
        <v>95</v>
      </c>
      <c r="G5" s="412" t="s">
        <v>96</v>
      </c>
      <c r="H5" s="412" t="s">
        <v>95</v>
      </c>
      <c r="I5" s="414" t="s">
        <v>96</v>
      </c>
      <c r="J5" s="412" t="s">
        <v>95</v>
      </c>
      <c r="K5" s="414" t="s">
        <v>96</v>
      </c>
      <c r="L5" s="412" t="s">
        <v>95</v>
      </c>
      <c r="M5" s="414" t="s">
        <v>96</v>
      </c>
    </row>
    <row r="6" spans="1:13" s="140" customFormat="1" ht="12" x14ac:dyDescent="0.2">
      <c r="A6" s="416">
        <v>1</v>
      </c>
      <c r="B6" s="417"/>
      <c r="C6" s="418" t="s">
        <v>633</v>
      </c>
      <c r="D6" s="419"/>
      <c r="E6" s="420"/>
      <c r="F6" s="420"/>
      <c r="G6" s="420"/>
      <c r="H6" s="420"/>
      <c r="I6" s="421"/>
      <c r="J6" s="420"/>
      <c r="K6" s="422"/>
      <c r="L6" s="423"/>
      <c r="M6" s="420"/>
    </row>
    <row r="7" spans="1:13" s="140" customFormat="1" ht="51" x14ac:dyDescent="0.2">
      <c r="A7" s="162">
        <v>1.1000000000000001</v>
      </c>
      <c r="B7" s="162" t="s">
        <v>634</v>
      </c>
      <c r="C7" s="424" t="s">
        <v>635</v>
      </c>
      <c r="D7" s="162" t="s">
        <v>636</v>
      </c>
      <c r="E7" s="177">
        <v>0.7</v>
      </c>
      <c r="F7" s="197" t="s">
        <v>637</v>
      </c>
      <c r="G7" s="45"/>
      <c r="H7" s="197" t="s">
        <v>637</v>
      </c>
      <c r="I7" s="46"/>
      <c r="J7" s="197" t="s">
        <v>637</v>
      </c>
      <c r="K7" s="216"/>
      <c r="L7" s="197" t="s">
        <v>637</v>
      </c>
      <c r="M7" s="197"/>
    </row>
    <row r="8" spans="1:13" s="140" customFormat="1" ht="90" x14ac:dyDescent="0.2">
      <c r="A8" s="162">
        <v>1.2</v>
      </c>
      <c r="B8" s="162" t="s">
        <v>638</v>
      </c>
      <c r="C8" s="425" t="s">
        <v>639</v>
      </c>
      <c r="D8" s="162" t="s">
        <v>640</v>
      </c>
      <c r="E8" s="177">
        <v>0.7</v>
      </c>
      <c r="F8" s="197" t="s">
        <v>641</v>
      </c>
      <c r="G8" s="426"/>
      <c r="H8" s="197" t="s">
        <v>641</v>
      </c>
      <c r="I8" s="427"/>
      <c r="J8" s="197" t="s">
        <v>641</v>
      </c>
      <c r="K8" s="197"/>
      <c r="L8" s="197" t="s">
        <v>641</v>
      </c>
      <c r="M8" s="197"/>
    </row>
    <row r="9" spans="1:13" s="140" customFormat="1" ht="67.5" x14ac:dyDescent="0.2">
      <c r="A9" s="162">
        <v>1.3</v>
      </c>
      <c r="B9" s="162" t="s">
        <v>638</v>
      </c>
      <c r="C9" s="425" t="s">
        <v>642</v>
      </c>
      <c r="D9" s="162" t="s">
        <v>643</v>
      </c>
      <c r="E9" s="197" t="s">
        <v>644</v>
      </c>
      <c r="F9" s="197" t="s">
        <v>645</v>
      </c>
      <c r="G9" s="337"/>
      <c r="H9" s="197" t="s">
        <v>646</v>
      </c>
      <c r="I9" s="428"/>
      <c r="J9" s="197" t="s">
        <v>647</v>
      </c>
      <c r="K9" s="216"/>
      <c r="L9" s="197" t="s">
        <v>648</v>
      </c>
      <c r="M9" s="197"/>
    </row>
    <row r="10" spans="1:13" s="140" customFormat="1" ht="45" x14ac:dyDescent="0.2">
      <c r="A10" s="429">
        <v>1.4</v>
      </c>
      <c r="B10" s="429" t="s">
        <v>638</v>
      </c>
      <c r="C10" s="430" t="s">
        <v>649</v>
      </c>
      <c r="D10" s="162" t="s">
        <v>643</v>
      </c>
      <c r="E10" s="197" t="s">
        <v>650</v>
      </c>
      <c r="F10" s="197" t="s">
        <v>651</v>
      </c>
      <c r="G10" s="426"/>
      <c r="H10" s="197" t="s">
        <v>651</v>
      </c>
      <c r="I10" s="427"/>
      <c r="J10" s="197" t="s">
        <v>651</v>
      </c>
      <c r="K10" s="197"/>
      <c r="L10" s="197" t="s">
        <v>651</v>
      </c>
      <c r="M10" s="197"/>
    </row>
    <row r="11" spans="1:13" s="140" customFormat="1" ht="12" x14ac:dyDescent="0.2">
      <c r="A11" s="431">
        <v>2</v>
      </c>
      <c r="B11" s="432"/>
      <c r="C11" s="433" t="s">
        <v>652</v>
      </c>
      <c r="D11" s="162"/>
      <c r="E11" s="216"/>
      <c r="F11" s="197"/>
      <c r="G11" s="45"/>
      <c r="H11" s="197"/>
      <c r="I11" s="46"/>
      <c r="J11" s="197"/>
      <c r="K11" s="216"/>
      <c r="L11" s="197"/>
      <c r="M11" s="197"/>
    </row>
    <row r="12" spans="1:13" s="140" customFormat="1" ht="36" x14ac:dyDescent="0.2">
      <c r="A12" s="434">
        <v>2.1</v>
      </c>
      <c r="B12" s="435">
        <v>2.9</v>
      </c>
      <c r="C12" s="436" t="s">
        <v>653</v>
      </c>
      <c r="D12" s="162" t="s">
        <v>654</v>
      </c>
      <c r="E12" s="197" t="s">
        <v>655</v>
      </c>
      <c r="F12" s="197" t="s">
        <v>656</v>
      </c>
      <c r="G12" s="197"/>
      <c r="H12" s="197" t="s">
        <v>657</v>
      </c>
      <c r="I12" s="216"/>
      <c r="J12" s="197"/>
      <c r="K12" s="216"/>
      <c r="L12" s="197"/>
      <c r="M12" s="197"/>
    </row>
    <row r="13" spans="1:13" s="140" customFormat="1" ht="135" x14ac:dyDescent="0.2">
      <c r="A13" s="434">
        <v>2.2000000000000002</v>
      </c>
      <c r="B13" s="435">
        <v>2.9</v>
      </c>
      <c r="C13" s="437" t="s">
        <v>658</v>
      </c>
      <c r="D13" s="162" t="s">
        <v>654</v>
      </c>
      <c r="E13" s="197" t="s">
        <v>655</v>
      </c>
      <c r="F13" s="197" t="s">
        <v>659</v>
      </c>
      <c r="G13" s="197"/>
      <c r="H13" s="197" t="s">
        <v>657</v>
      </c>
      <c r="I13" s="216"/>
      <c r="J13" s="197" t="s">
        <v>660</v>
      </c>
      <c r="K13" s="216"/>
      <c r="L13" s="197" t="s">
        <v>661</v>
      </c>
      <c r="M13" s="197"/>
    </row>
    <row r="14" spans="1:13" s="140" customFormat="1" ht="12" x14ac:dyDescent="0.2">
      <c r="A14" s="416">
        <v>3</v>
      </c>
      <c r="B14" s="417"/>
      <c r="C14" s="438" t="s">
        <v>662</v>
      </c>
      <c r="D14" s="419"/>
      <c r="E14" s="197"/>
      <c r="F14" s="197"/>
      <c r="G14" s="45"/>
      <c r="H14" s="197"/>
      <c r="I14" s="46"/>
      <c r="J14" s="197"/>
      <c r="K14" s="216"/>
      <c r="L14" s="197"/>
      <c r="M14" s="197"/>
    </row>
    <row r="15" spans="1:13" s="140" customFormat="1" ht="78.75" x14ac:dyDescent="0.2">
      <c r="A15" s="429">
        <v>3.1</v>
      </c>
      <c r="B15" s="439" t="s">
        <v>271</v>
      </c>
      <c r="C15" s="440" t="s">
        <v>663</v>
      </c>
      <c r="D15" s="424" t="s">
        <v>654</v>
      </c>
      <c r="E15" s="197" t="s">
        <v>278</v>
      </c>
      <c r="F15" s="197" t="s">
        <v>664</v>
      </c>
      <c r="G15" s="197"/>
      <c r="H15" s="197" t="s">
        <v>665</v>
      </c>
      <c r="I15" s="216"/>
      <c r="J15" s="197" t="s">
        <v>666</v>
      </c>
      <c r="K15" s="216"/>
      <c r="L15" s="197" t="s">
        <v>667</v>
      </c>
      <c r="M15" s="197"/>
    </row>
    <row r="16" spans="1:13" s="140" customFormat="1" ht="101.25" x14ac:dyDescent="0.2">
      <c r="A16" s="441">
        <v>3.2</v>
      </c>
      <c r="B16" s="435" t="s">
        <v>271</v>
      </c>
      <c r="C16" s="442" t="s">
        <v>668</v>
      </c>
      <c r="D16" s="440" t="s">
        <v>654</v>
      </c>
      <c r="E16" s="197" t="s">
        <v>278</v>
      </c>
      <c r="F16" s="197" t="s">
        <v>669</v>
      </c>
      <c r="G16" s="197"/>
      <c r="H16" s="197" t="s">
        <v>670</v>
      </c>
      <c r="I16" s="216"/>
      <c r="J16" s="197" t="s">
        <v>671</v>
      </c>
      <c r="K16" s="216"/>
      <c r="L16" s="197" t="s">
        <v>672</v>
      </c>
      <c r="M16" s="197"/>
    </row>
    <row r="17" spans="1:13" s="140" customFormat="1" ht="101.25" x14ac:dyDescent="0.2">
      <c r="A17" s="441">
        <v>3.3</v>
      </c>
      <c r="B17" s="435" t="s">
        <v>271</v>
      </c>
      <c r="C17" s="442" t="s">
        <v>673</v>
      </c>
      <c r="D17" s="440" t="s">
        <v>654</v>
      </c>
      <c r="E17" s="443" t="s">
        <v>655</v>
      </c>
      <c r="F17" s="197" t="s">
        <v>674</v>
      </c>
      <c r="G17" s="197"/>
      <c r="H17" s="197" t="s">
        <v>674</v>
      </c>
      <c r="I17" s="216"/>
      <c r="J17" s="197" t="s">
        <v>675</v>
      </c>
      <c r="K17" s="216"/>
      <c r="L17" s="197"/>
      <c r="M17" s="197"/>
    </row>
    <row r="18" spans="1:13" s="140" customFormat="1" ht="135" x14ac:dyDescent="0.2">
      <c r="A18" s="441">
        <v>3.4</v>
      </c>
      <c r="B18" s="435" t="s">
        <v>271</v>
      </c>
      <c r="C18" s="442" t="s">
        <v>676</v>
      </c>
      <c r="D18" s="440" t="s">
        <v>654</v>
      </c>
      <c r="E18" s="443" t="s">
        <v>655</v>
      </c>
      <c r="F18" s="197" t="s">
        <v>677</v>
      </c>
      <c r="G18" s="197"/>
      <c r="H18" s="197" t="s">
        <v>678</v>
      </c>
      <c r="I18" s="216"/>
      <c r="J18" s="197" t="s">
        <v>679</v>
      </c>
      <c r="K18" s="216"/>
      <c r="L18" s="197" t="s">
        <v>680</v>
      </c>
      <c r="M18" s="197"/>
    </row>
    <row r="19" spans="1:13" s="369" customFormat="1" ht="12" x14ac:dyDescent="0.25">
      <c r="A19" s="444">
        <v>4</v>
      </c>
      <c r="B19" s="445"/>
      <c r="C19" s="446" t="s">
        <v>681</v>
      </c>
      <c r="D19" s="447"/>
      <c r="E19" s="448"/>
      <c r="F19" s="448"/>
      <c r="G19" s="449"/>
      <c r="H19" s="448"/>
      <c r="I19" s="450"/>
      <c r="J19" s="448"/>
      <c r="K19" s="448"/>
      <c r="L19" s="448"/>
      <c r="M19" s="448"/>
    </row>
    <row r="20" spans="1:13" s="369" customFormat="1" ht="22.5" x14ac:dyDescent="0.25">
      <c r="A20" s="451">
        <v>4.0999999999999996</v>
      </c>
      <c r="B20" s="451">
        <v>3.3</v>
      </c>
      <c r="C20" s="452" t="s">
        <v>682</v>
      </c>
      <c r="D20" s="453" t="s">
        <v>155</v>
      </c>
      <c r="E20" s="448" t="s">
        <v>683</v>
      </c>
      <c r="F20" s="454" t="s">
        <v>278</v>
      </c>
      <c r="G20" s="455"/>
      <c r="H20" s="456" t="s">
        <v>278</v>
      </c>
      <c r="I20" s="457"/>
      <c r="J20" s="448" t="s">
        <v>278</v>
      </c>
      <c r="K20" s="448"/>
      <c r="L20" s="448"/>
      <c r="M20" s="448"/>
    </row>
    <row r="21" spans="1:13" s="369" customFormat="1" ht="36" x14ac:dyDescent="0.15">
      <c r="A21" s="458" t="s">
        <v>271</v>
      </c>
      <c r="B21" s="459">
        <v>3.3</v>
      </c>
      <c r="C21" s="23" t="s">
        <v>684</v>
      </c>
      <c r="D21" s="453" t="s">
        <v>155</v>
      </c>
      <c r="E21" s="448" t="s">
        <v>683</v>
      </c>
      <c r="F21" s="454" t="s">
        <v>278</v>
      </c>
      <c r="G21" s="460"/>
      <c r="H21" s="456" t="s">
        <v>278</v>
      </c>
      <c r="I21" s="461"/>
      <c r="J21" s="448" t="s">
        <v>278</v>
      </c>
      <c r="K21" s="448"/>
      <c r="L21" s="448"/>
      <c r="M21" s="448"/>
    </row>
    <row r="22" spans="1:13" s="369" customFormat="1" ht="25.5" x14ac:dyDescent="0.15">
      <c r="A22" s="462" t="s">
        <v>275</v>
      </c>
      <c r="B22" s="463">
        <v>3.3</v>
      </c>
      <c r="C22" s="440" t="s">
        <v>685</v>
      </c>
      <c r="D22" s="424" t="s">
        <v>686</v>
      </c>
      <c r="E22" s="448" t="s">
        <v>687</v>
      </c>
      <c r="F22" s="448" t="s">
        <v>688</v>
      </c>
      <c r="G22" s="460"/>
      <c r="H22" s="448" t="s">
        <v>689</v>
      </c>
      <c r="I22" s="461"/>
      <c r="J22" s="448" t="s">
        <v>688</v>
      </c>
      <c r="K22" s="448"/>
      <c r="L22" s="448" t="s">
        <v>689</v>
      </c>
      <c r="M22" s="448"/>
    </row>
    <row r="23" spans="1:13" s="369" customFormat="1" ht="51" x14ac:dyDescent="0.25">
      <c r="A23" s="464">
        <v>4.3</v>
      </c>
      <c r="B23" s="465">
        <v>2.1</v>
      </c>
      <c r="C23" s="466" t="s">
        <v>690</v>
      </c>
      <c r="D23" s="467" t="s">
        <v>691</v>
      </c>
      <c r="E23" s="468" t="s">
        <v>692</v>
      </c>
      <c r="F23" s="468" t="s">
        <v>278</v>
      </c>
      <c r="G23" s="449"/>
      <c r="H23" s="468" t="s">
        <v>278</v>
      </c>
      <c r="I23" s="450"/>
      <c r="J23" s="468" t="s">
        <v>278</v>
      </c>
      <c r="K23" s="448"/>
      <c r="L23" s="448" t="s">
        <v>278</v>
      </c>
      <c r="M23" s="448"/>
    </row>
    <row r="24" spans="1:13" s="349" customFormat="1" x14ac:dyDescent="0.2">
      <c r="A24" s="150">
        <v>5</v>
      </c>
      <c r="B24" s="165"/>
      <c r="C24" s="166" t="s">
        <v>693</v>
      </c>
      <c r="D24" s="469"/>
      <c r="E24" s="348"/>
      <c r="F24" s="364"/>
      <c r="G24" s="470"/>
      <c r="H24" s="364"/>
      <c r="I24" s="471"/>
      <c r="J24" s="364"/>
      <c r="K24" s="472"/>
      <c r="L24" s="221"/>
      <c r="M24" s="221"/>
    </row>
    <row r="25" spans="1:13" s="349" customFormat="1" ht="202.5" x14ac:dyDescent="0.2">
      <c r="A25" s="157">
        <v>5.0999999999999996</v>
      </c>
      <c r="B25" s="157" t="s">
        <v>128</v>
      </c>
      <c r="C25" s="473" t="s">
        <v>694</v>
      </c>
      <c r="D25" s="440" t="s">
        <v>695</v>
      </c>
      <c r="E25" s="474" t="s">
        <v>696</v>
      </c>
      <c r="F25" s="475" t="s">
        <v>697</v>
      </c>
      <c r="G25" s="476"/>
      <c r="H25" s="475" t="s">
        <v>698</v>
      </c>
      <c r="I25" s="477"/>
      <c r="J25" s="475" t="s">
        <v>699</v>
      </c>
      <c r="K25" s="168"/>
      <c r="L25" s="159" t="s">
        <v>700</v>
      </c>
      <c r="M25" s="159"/>
    </row>
    <row r="26" spans="1:13" s="349" customFormat="1" ht="90" x14ac:dyDescent="0.2">
      <c r="A26" s="157">
        <v>5.2</v>
      </c>
      <c r="B26" s="157" t="s">
        <v>701</v>
      </c>
      <c r="C26" s="473" t="s">
        <v>702</v>
      </c>
      <c r="D26" s="440" t="s">
        <v>703</v>
      </c>
      <c r="E26" s="478">
        <v>41212</v>
      </c>
      <c r="F26" s="475" t="s">
        <v>704</v>
      </c>
      <c r="G26" s="476"/>
      <c r="H26" s="475" t="s">
        <v>705</v>
      </c>
      <c r="I26" s="477"/>
      <c r="J26" s="475"/>
      <c r="K26" s="168"/>
      <c r="L26" s="159"/>
      <c r="M26" s="159"/>
    </row>
    <row r="27" spans="1:13" s="349" customFormat="1" ht="67.5" x14ac:dyDescent="0.2">
      <c r="A27" s="157">
        <v>5.3</v>
      </c>
      <c r="B27" s="157">
        <v>3.3</v>
      </c>
      <c r="C27" s="473" t="s">
        <v>706</v>
      </c>
      <c r="D27" s="440" t="s">
        <v>707</v>
      </c>
      <c r="E27" s="478">
        <v>41090</v>
      </c>
      <c r="F27" s="475"/>
      <c r="G27" s="476"/>
      <c r="H27" s="475" t="s">
        <v>708</v>
      </c>
      <c r="I27" s="477"/>
      <c r="J27" s="475"/>
      <c r="K27" s="168"/>
      <c r="L27" s="159" t="s">
        <v>709</v>
      </c>
      <c r="M27" s="159"/>
    </row>
    <row r="28" spans="1:13" s="349" customFormat="1" ht="90" x14ac:dyDescent="0.2">
      <c r="A28" s="157">
        <v>5.4</v>
      </c>
      <c r="B28" s="157">
        <v>3.3</v>
      </c>
      <c r="C28" s="425" t="s">
        <v>710</v>
      </c>
      <c r="D28" s="424" t="s">
        <v>711</v>
      </c>
      <c r="E28" s="159" t="s">
        <v>278</v>
      </c>
      <c r="F28" s="159" t="s">
        <v>712</v>
      </c>
      <c r="G28" s="479"/>
      <c r="H28" s="159" t="s">
        <v>713</v>
      </c>
      <c r="I28" s="480"/>
      <c r="J28" s="159" t="s">
        <v>714</v>
      </c>
      <c r="K28" s="159"/>
      <c r="L28" s="159" t="s">
        <v>715</v>
      </c>
      <c r="M28" s="159"/>
    </row>
    <row r="29" spans="1:13" s="349" customFormat="1" x14ac:dyDescent="0.2">
      <c r="A29" s="150">
        <v>6</v>
      </c>
      <c r="B29" s="150"/>
      <c r="C29" s="481" t="s">
        <v>716</v>
      </c>
      <c r="D29" s="360"/>
      <c r="E29" s="482"/>
      <c r="F29" s="159"/>
      <c r="G29" s="479"/>
      <c r="H29" s="483"/>
      <c r="I29" s="480"/>
      <c r="J29" s="482"/>
      <c r="K29" s="159"/>
      <c r="L29" s="159"/>
      <c r="M29" s="159"/>
    </row>
    <row r="30" spans="1:13" s="349" customFormat="1" ht="60" x14ac:dyDescent="0.2">
      <c r="A30" s="484">
        <v>6.1</v>
      </c>
      <c r="B30" s="484" t="s">
        <v>220</v>
      </c>
      <c r="C30" s="485" t="s">
        <v>717</v>
      </c>
      <c r="D30" s="360" t="s">
        <v>155</v>
      </c>
      <c r="E30" s="482" t="s">
        <v>278</v>
      </c>
      <c r="F30" s="159" t="s">
        <v>278</v>
      </c>
      <c r="G30" s="159"/>
      <c r="H30" s="159" t="s">
        <v>278</v>
      </c>
      <c r="I30" s="160"/>
      <c r="J30" s="159" t="s">
        <v>278</v>
      </c>
      <c r="K30" s="159"/>
      <c r="L30" s="159" t="s">
        <v>278</v>
      </c>
      <c r="M30" s="159"/>
    </row>
    <row r="31" spans="1:13" s="349" customFormat="1" x14ac:dyDescent="0.2">
      <c r="A31" s="150">
        <v>7</v>
      </c>
      <c r="B31" s="150"/>
      <c r="C31" s="481" t="s">
        <v>718</v>
      </c>
      <c r="D31" s="360"/>
      <c r="E31" s="482"/>
      <c r="F31" s="159"/>
      <c r="G31" s="479"/>
      <c r="H31" s="483"/>
      <c r="I31" s="480"/>
      <c r="J31" s="482"/>
      <c r="K31" s="159"/>
      <c r="L31" s="159"/>
      <c r="M31" s="159"/>
    </row>
    <row r="32" spans="1:13" s="349" customFormat="1" ht="123.75" x14ac:dyDescent="0.2">
      <c r="A32" s="157">
        <v>7.1</v>
      </c>
      <c r="B32" s="157">
        <v>5.4</v>
      </c>
      <c r="C32" s="425" t="s">
        <v>719</v>
      </c>
      <c r="D32" s="424" t="s">
        <v>155</v>
      </c>
      <c r="E32" s="163" t="s">
        <v>278</v>
      </c>
      <c r="F32" s="163"/>
      <c r="G32" s="486"/>
      <c r="H32" s="487" t="s">
        <v>720</v>
      </c>
      <c r="I32" s="488"/>
      <c r="J32" s="489"/>
      <c r="K32" s="163"/>
      <c r="L32" s="163" t="s">
        <v>721</v>
      </c>
      <c r="M32" s="161"/>
    </row>
    <row r="33" spans="1:44" s="140" customFormat="1" x14ac:dyDescent="0.2">
      <c r="A33" s="490">
        <v>8</v>
      </c>
      <c r="B33" s="491"/>
      <c r="C33" s="492" t="s">
        <v>722</v>
      </c>
      <c r="D33" s="493"/>
      <c r="E33" s="494"/>
      <c r="F33" s="494"/>
      <c r="G33" s="455"/>
      <c r="H33" s="494"/>
      <c r="I33" s="457"/>
      <c r="J33" s="456"/>
      <c r="K33" s="448"/>
      <c r="L33" s="448"/>
      <c r="M33" s="448"/>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row>
    <row r="34" spans="1:44" s="140" customFormat="1" ht="36" x14ac:dyDescent="0.2">
      <c r="A34" s="495">
        <v>8.1</v>
      </c>
      <c r="B34" s="495">
        <v>3.3</v>
      </c>
      <c r="C34" s="453" t="s">
        <v>723</v>
      </c>
      <c r="D34" s="453" t="s">
        <v>724</v>
      </c>
      <c r="E34" s="448" t="s">
        <v>683</v>
      </c>
      <c r="F34" s="448" t="s">
        <v>278</v>
      </c>
      <c r="G34" s="496"/>
      <c r="H34" s="448" t="s">
        <v>278</v>
      </c>
      <c r="I34" s="497"/>
      <c r="J34" s="448" t="s">
        <v>278</v>
      </c>
      <c r="K34" s="448"/>
      <c r="L34" s="448" t="s">
        <v>278</v>
      </c>
      <c r="M34" s="448"/>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row>
    <row r="35" spans="1:44" s="140" customFormat="1" ht="112.5" x14ac:dyDescent="0.2">
      <c r="A35" s="495">
        <v>8.1999999999999993</v>
      </c>
      <c r="B35" s="495">
        <v>3.3</v>
      </c>
      <c r="C35" s="424" t="s">
        <v>725</v>
      </c>
      <c r="D35" s="498" t="s">
        <v>724</v>
      </c>
      <c r="E35" s="468" t="s">
        <v>683</v>
      </c>
      <c r="F35" s="468" t="s">
        <v>726</v>
      </c>
      <c r="G35" s="499"/>
      <c r="H35" s="448" t="s">
        <v>727</v>
      </c>
      <c r="I35" s="500"/>
      <c r="J35" s="448" t="s">
        <v>728</v>
      </c>
      <c r="K35" s="448"/>
      <c r="L35" s="448" t="s">
        <v>278</v>
      </c>
      <c r="M35" s="448"/>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row>
    <row r="36" spans="1:44" s="140" customFormat="1" ht="45" x14ac:dyDescent="0.2">
      <c r="A36" s="495">
        <v>8.3000000000000007</v>
      </c>
      <c r="B36" s="501">
        <v>3.3</v>
      </c>
      <c r="C36" s="440" t="s">
        <v>729</v>
      </c>
      <c r="D36" s="498" t="s">
        <v>724</v>
      </c>
      <c r="E36" s="468" t="s">
        <v>683</v>
      </c>
      <c r="F36" s="468" t="s">
        <v>730</v>
      </c>
      <c r="G36" s="494"/>
      <c r="H36" s="448" t="s">
        <v>731</v>
      </c>
      <c r="I36" s="502"/>
      <c r="J36" s="448" t="s">
        <v>732</v>
      </c>
      <c r="K36" s="448"/>
      <c r="L36" s="448" t="s">
        <v>733</v>
      </c>
      <c r="M36" s="448"/>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44" s="140" customFormat="1" ht="45" x14ac:dyDescent="0.2">
      <c r="A37" s="495">
        <v>8.4</v>
      </c>
      <c r="B37" s="501">
        <v>3.3</v>
      </c>
      <c r="C37" s="440" t="s">
        <v>734</v>
      </c>
      <c r="D37" s="498" t="s">
        <v>724</v>
      </c>
      <c r="E37" s="468" t="s">
        <v>683</v>
      </c>
      <c r="F37" s="468" t="s">
        <v>735</v>
      </c>
      <c r="G37" s="494"/>
      <c r="H37" s="448" t="s">
        <v>736</v>
      </c>
      <c r="I37" s="502"/>
      <c r="J37" s="448" t="s">
        <v>278</v>
      </c>
      <c r="K37" s="448"/>
      <c r="L37" s="448" t="s">
        <v>278</v>
      </c>
      <c r="M37" s="448"/>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44" s="140" customFormat="1" ht="67.5" x14ac:dyDescent="0.2">
      <c r="A38" s="503">
        <v>8.5</v>
      </c>
      <c r="B38" s="504">
        <v>3.3</v>
      </c>
      <c r="C38" s="467" t="s">
        <v>737</v>
      </c>
      <c r="D38" s="498" t="s">
        <v>724</v>
      </c>
      <c r="E38" s="468" t="s">
        <v>683</v>
      </c>
      <c r="F38" s="468" t="s">
        <v>738</v>
      </c>
      <c r="G38" s="505"/>
      <c r="H38" s="448" t="s">
        <v>739</v>
      </c>
      <c r="I38" s="506"/>
      <c r="J38" s="448" t="s">
        <v>740</v>
      </c>
      <c r="K38" s="448"/>
      <c r="L38" s="448" t="s">
        <v>741</v>
      </c>
      <c r="M38" s="448"/>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44" s="140" customFormat="1" ht="24" x14ac:dyDescent="0.2">
      <c r="A39" s="507">
        <v>9</v>
      </c>
      <c r="B39" s="508"/>
      <c r="C39" s="152" t="s">
        <v>742</v>
      </c>
      <c r="D39" s="441"/>
      <c r="E39" s="347"/>
      <c r="F39" s="509"/>
      <c r="G39" s="510"/>
      <c r="H39" s="511"/>
      <c r="I39" s="512"/>
      <c r="J39" s="420"/>
      <c r="K39" s="420"/>
      <c r="L39" s="420"/>
      <c r="M39" s="420"/>
    </row>
    <row r="40" spans="1:44" s="140" customFormat="1" ht="60" x14ac:dyDescent="0.2">
      <c r="A40" s="419">
        <v>9.1</v>
      </c>
      <c r="B40" s="419">
        <v>4.4000000000000004</v>
      </c>
      <c r="C40" s="227" t="s">
        <v>289</v>
      </c>
      <c r="D40" s="419" t="s">
        <v>743</v>
      </c>
      <c r="E40" s="420" t="s">
        <v>744</v>
      </c>
      <c r="F40" s="420">
        <v>6</v>
      </c>
      <c r="G40" s="513"/>
      <c r="H40" s="197">
        <v>6</v>
      </c>
      <c r="I40" s="514"/>
      <c r="J40" s="197">
        <v>6</v>
      </c>
      <c r="K40" s="216"/>
      <c r="L40" s="197">
        <v>6</v>
      </c>
      <c r="M40" s="197"/>
    </row>
    <row r="41" spans="1:44" s="140" customFormat="1" ht="60" x14ac:dyDescent="0.2">
      <c r="A41" s="162">
        <v>9.1999999999999993</v>
      </c>
      <c r="B41" s="162">
        <v>1.4</v>
      </c>
      <c r="C41" s="425" t="s">
        <v>411</v>
      </c>
      <c r="D41" s="162" t="s">
        <v>745</v>
      </c>
      <c r="E41" s="197" t="s">
        <v>746</v>
      </c>
      <c r="F41" s="515" t="s">
        <v>747</v>
      </c>
      <c r="G41" s="510"/>
      <c r="H41" s="515" t="s">
        <v>747</v>
      </c>
      <c r="I41" s="512"/>
      <c r="J41" s="515" t="s">
        <v>747</v>
      </c>
      <c r="K41" s="515"/>
      <c r="L41" s="515" t="s">
        <v>747</v>
      </c>
      <c r="M41" s="197"/>
    </row>
    <row r="42" spans="1:44" s="201" customFormat="1" ht="36" x14ac:dyDescent="0.2">
      <c r="A42" s="441">
        <v>9.3000000000000007</v>
      </c>
      <c r="B42" s="516"/>
      <c r="C42" s="360" t="s">
        <v>748</v>
      </c>
      <c r="D42" s="399" t="s">
        <v>398</v>
      </c>
      <c r="E42" s="400" t="s">
        <v>521</v>
      </c>
      <c r="F42" s="356" t="s">
        <v>124</v>
      </c>
      <c r="G42" s="356"/>
      <c r="H42" s="356" t="s">
        <v>124</v>
      </c>
      <c r="I42" s="372"/>
      <c r="J42" s="356" t="s">
        <v>124</v>
      </c>
      <c r="K42" s="356"/>
      <c r="L42" s="356" t="s">
        <v>124</v>
      </c>
      <c r="M42" s="517"/>
    </row>
    <row r="43" spans="1:44" s="201" customFormat="1" ht="11.25" x14ac:dyDescent="0.2">
      <c r="A43" s="518"/>
      <c r="B43" s="518"/>
      <c r="C43" s="519"/>
      <c r="D43" s="520"/>
      <c r="E43" s="520"/>
      <c r="F43" s="520"/>
      <c r="G43" s="521"/>
      <c r="H43" s="520"/>
      <c r="J43" s="520"/>
      <c r="L43" s="520"/>
    </row>
    <row r="44" spans="1:44" s="201" customFormat="1" ht="11.25" x14ac:dyDescent="0.2">
      <c r="A44" s="518"/>
      <c r="B44" s="518"/>
      <c r="C44" s="519"/>
      <c r="D44" s="520"/>
      <c r="E44" s="520"/>
      <c r="F44" s="520"/>
      <c r="G44" s="521"/>
      <c r="H44" s="520"/>
      <c r="J44" s="520"/>
      <c r="L44" s="520"/>
    </row>
    <row r="45" spans="1:44" s="140" customFormat="1" ht="11.25" x14ac:dyDescent="0.2">
      <c r="A45" s="518"/>
      <c r="B45" s="518"/>
      <c r="C45" s="519"/>
      <c r="D45" s="518"/>
      <c r="E45" s="518"/>
      <c r="F45" s="522"/>
      <c r="G45" s="523"/>
      <c r="H45" s="518"/>
      <c r="J45" s="518"/>
      <c r="L45" s="518"/>
    </row>
    <row r="46" spans="1:44" s="201" customFormat="1" ht="11.25" x14ac:dyDescent="0.2">
      <c r="A46" s="518"/>
      <c r="B46" s="518"/>
      <c r="C46" s="519"/>
      <c r="D46" s="520"/>
      <c r="E46" s="520"/>
      <c r="F46" s="520"/>
      <c r="G46" s="521"/>
      <c r="H46" s="520"/>
      <c r="J46" s="520"/>
      <c r="L46" s="520"/>
    </row>
    <row r="47" spans="1:44" s="140" customFormat="1" ht="11.25" x14ac:dyDescent="0.2">
      <c r="A47" s="518"/>
      <c r="B47" s="518"/>
      <c r="C47" s="519"/>
      <c r="D47" s="518"/>
      <c r="E47" s="518"/>
      <c r="F47" s="518"/>
      <c r="G47" s="523"/>
      <c r="H47" s="518"/>
      <c r="J47" s="518"/>
      <c r="L47" s="518"/>
    </row>
    <row r="48" spans="1:44" s="140" customFormat="1" ht="11.25" x14ac:dyDescent="0.2">
      <c r="A48" s="518"/>
      <c r="B48" s="518"/>
      <c r="C48" s="524"/>
      <c r="D48" s="518"/>
      <c r="E48" s="518"/>
      <c r="F48" s="518"/>
      <c r="G48" s="523"/>
      <c r="H48" s="518"/>
      <c r="J48" s="518"/>
      <c r="L48" s="518"/>
    </row>
    <row r="49" spans="1:12" s="140" customFormat="1" ht="11.25" x14ac:dyDescent="0.2">
      <c r="A49" s="518"/>
      <c r="B49" s="518"/>
      <c r="C49" s="519"/>
      <c r="D49" s="518"/>
      <c r="E49" s="518"/>
      <c r="F49" s="518"/>
      <c r="G49" s="523"/>
      <c r="H49" s="518"/>
      <c r="J49" s="518"/>
      <c r="L49" s="518"/>
    </row>
    <row r="50" spans="1:12" s="140" customFormat="1" ht="11.25" x14ac:dyDescent="0.2">
      <c r="A50" s="518"/>
      <c r="B50" s="518"/>
      <c r="C50" s="525"/>
      <c r="D50" s="518"/>
      <c r="E50" s="518"/>
      <c r="F50" s="518"/>
      <c r="G50" s="523"/>
      <c r="H50" s="518"/>
      <c r="J50" s="518"/>
      <c r="L50" s="518"/>
    </row>
    <row r="51" spans="1:12" s="140" customFormat="1" ht="11.25" x14ac:dyDescent="0.2">
      <c r="A51" s="518"/>
      <c r="B51" s="518"/>
      <c r="C51" s="525"/>
      <c r="D51" s="518"/>
      <c r="E51" s="518"/>
      <c r="F51" s="518"/>
      <c r="G51" s="523"/>
      <c r="H51" s="518"/>
      <c r="J51" s="518"/>
      <c r="L51" s="518"/>
    </row>
    <row r="52" spans="1:12" s="140" customFormat="1" ht="11.25" x14ac:dyDescent="0.2">
      <c r="A52" s="518"/>
      <c r="B52" s="518"/>
      <c r="C52" s="525"/>
      <c r="D52" s="518"/>
      <c r="E52" s="518"/>
      <c r="F52" s="518"/>
      <c r="G52" s="523"/>
      <c r="H52" s="518"/>
      <c r="J52" s="518"/>
      <c r="L52" s="518"/>
    </row>
    <row r="53" spans="1:12" s="140" customFormat="1" ht="11.25" x14ac:dyDescent="0.2">
      <c r="A53" s="518"/>
      <c r="B53" s="518"/>
      <c r="C53" s="519"/>
      <c r="D53" s="518"/>
      <c r="E53" s="518"/>
      <c r="F53" s="520"/>
      <c r="G53" s="523"/>
      <c r="H53" s="518"/>
      <c r="J53" s="518"/>
      <c r="L53" s="518"/>
    </row>
    <row r="54" spans="1:12" s="140" customFormat="1" ht="11.25" x14ac:dyDescent="0.2">
      <c r="A54" s="518"/>
      <c r="B54" s="518"/>
      <c r="C54" s="519"/>
      <c r="D54" s="520"/>
      <c r="E54" s="520"/>
      <c r="F54" s="520"/>
      <c r="G54" s="523"/>
      <c r="H54" s="518"/>
      <c r="J54" s="518"/>
      <c r="L54" s="518"/>
    </row>
    <row r="55" spans="1:12" s="140" customFormat="1" ht="11.25" x14ac:dyDescent="0.2">
      <c r="A55" s="518"/>
      <c r="B55" s="518"/>
      <c r="C55" s="519"/>
      <c r="D55" s="518"/>
      <c r="E55" s="518"/>
      <c r="F55" s="518"/>
      <c r="G55" s="518"/>
      <c r="H55" s="518"/>
      <c r="J55" s="518"/>
      <c r="L55" s="518"/>
    </row>
    <row r="56" spans="1:12" s="140" customFormat="1" ht="11.25" x14ac:dyDescent="0.2">
      <c r="A56" s="518"/>
      <c r="B56" s="518"/>
      <c r="C56" s="519"/>
      <c r="D56" s="518"/>
      <c r="E56" s="518"/>
      <c r="F56" s="518"/>
      <c r="G56" s="518"/>
      <c r="H56" s="518"/>
      <c r="J56" s="518"/>
      <c r="L56" s="518"/>
    </row>
    <row r="57" spans="1:12" s="140" customFormat="1" ht="11.25" x14ac:dyDescent="0.2">
      <c r="A57" s="518"/>
      <c r="B57" s="518"/>
      <c r="C57" s="519"/>
      <c r="D57" s="518"/>
      <c r="E57" s="518"/>
      <c r="F57" s="518"/>
      <c r="G57" s="518"/>
      <c r="H57" s="518"/>
      <c r="J57" s="518"/>
      <c r="L57" s="518"/>
    </row>
    <row r="58" spans="1:12" s="140" customFormat="1" ht="11.25" x14ac:dyDescent="0.2">
      <c r="A58" s="518"/>
      <c r="B58" s="518"/>
      <c r="C58" s="519"/>
      <c r="D58" s="518"/>
      <c r="E58" s="518"/>
      <c r="F58" s="518"/>
      <c r="G58" s="518"/>
      <c r="H58" s="518"/>
      <c r="J58" s="518"/>
      <c r="L58" s="518"/>
    </row>
    <row r="59" spans="1:12" s="140" customFormat="1" ht="11.25" x14ac:dyDescent="0.2">
      <c r="A59" s="518"/>
      <c r="B59" s="518"/>
      <c r="C59" s="519"/>
      <c r="D59" s="518"/>
      <c r="E59" s="518"/>
      <c r="F59" s="518"/>
      <c r="G59" s="518"/>
      <c r="H59" s="518"/>
      <c r="J59" s="518"/>
      <c r="L59" s="518"/>
    </row>
    <row r="60" spans="1:12" s="140" customFormat="1" ht="11.25" x14ac:dyDescent="0.2">
      <c r="A60" s="518"/>
      <c r="B60" s="518"/>
      <c r="C60" s="519"/>
      <c r="D60" s="518"/>
      <c r="E60" s="518"/>
      <c r="F60" s="518"/>
      <c r="G60" s="518"/>
      <c r="H60" s="518"/>
      <c r="J60" s="518"/>
      <c r="L60" s="518"/>
    </row>
    <row r="61" spans="1:12" s="140" customFormat="1" ht="11.25" x14ac:dyDescent="0.2">
      <c r="A61" s="518"/>
      <c r="B61" s="518"/>
      <c r="C61" s="519"/>
      <c r="D61" s="518"/>
      <c r="E61" s="518"/>
      <c r="F61" s="518"/>
      <c r="G61" s="518"/>
      <c r="H61" s="518"/>
      <c r="J61" s="518"/>
      <c r="L61" s="518"/>
    </row>
    <row r="62" spans="1:12" s="140" customFormat="1" ht="11.25" x14ac:dyDescent="0.2">
      <c r="A62" s="518"/>
      <c r="B62" s="518"/>
      <c r="C62" s="519"/>
      <c r="D62" s="518"/>
      <c r="E62" s="518"/>
      <c r="F62" s="518"/>
      <c r="G62" s="518"/>
      <c r="H62" s="518"/>
      <c r="J62" s="518"/>
      <c r="L62" s="518"/>
    </row>
    <row r="63" spans="1:12" s="140" customFormat="1" ht="11.25" x14ac:dyDescent="0.2">
      <c r="A63" s="518"/>
      <c r="B63" s="518"/>
      <c r="C63" s="519"/>
      <c r="D63" s="518"/>
      <c r="E63" s="518"/>
      <c r="F63" s="518"/>
      <c r="G63" s="518"/>
      <c r="H63" s="518"/>
      <c r="J63" s="518"/>
      <c r="L63" s="518"/>
    </row>
    <row r="64" spans="1:12" s="140" customFormat="1" ht="11.25" x14ac:dyDescent="0.2">
      <c r="A64" s="518"/>
      <c r="B64" s="518"/>
      <c r="C64" s="519"/>
      <c r="D64" s="518"/>
      <c r="E64" s="518"/>
      <c r="F64" s="518"/>
      <c r="G64" s="518"/>
      <c r="H64" s="518"/>
      <c r="J64" s="518"/>
      <c r="L64" s="518"/>
    </row>
    <row r="65" spans="1:12" s="140" customFormat="1" ht="11.25" x14ac:dyDescent="0.2">
      <c r="A65" s="518"/>
      <c r="B65" s="518"/>
      <c r="C65" s="519"/>
      <c r="D65" s="518"/>
      <c r="E65" s="518"/>
      <c r="F65" s="518"/>
      <c r="G65" s="518"/>
      <c r="H65" s="518"/>
      <c r="J65" s="518"/>
      <c r="L65" s="518"/>
    </row>
    <row r="66" spans="1:12" s="140" customFormat="1" ht="11.25" x14ac:dyDescent="0.2">
      <c r="A66" s="518"/>
      <c r="B66" s="518"/>
      <c r="C66" s="519"/>
      <c r="D66" s="518"/>
      <c r="E66" s="518"/>
      <c r="F66" s="518"/>
      <c r="G66" s="518"/>
      <c r="H66" s="518"/>
      <c r="J66" s="518"/>
      <c r="L66" s="518"/>
    </row>
    <row r="67" spans="1:12" s="140" customFormat="1" ht="11.25" x14ac:dyDescent="0.2">
      <c r="A67" s="518"/>
      <c r="B67" s="518"/>
      <c r="C67" s="519"/>
      <c r="D67" s="518"/>
      <c r="E67" s="518"/>
      <c r="F67" s="518"/>
      <c r="G67" s="518"/>
      <c r="H67" s="518"/>
      <c r="J67" s="518"/>
      <c r="L67" s="518"/>
    </row>
    <row r="68" spans="1:12" s="140" customFormat="1" ht="11.25" x14ac:dyDescent="0.2">
      <c r="A68" s="518"/>
      <c r="B68" s="518"/>
      <c r="C68" s="519"/>
      <c r="D68" s="518"/>
      <c r="E68" s="518"/>
      <c r="F68" s="518"/>
      <c r="G68" s="518"/>
      <c r="H68" s="518"/>
      <c r="J68" s="518"/>
      <c r="L68" s="518"/>
    </row>
    <row r="69" spans="1:12" s="140" customFormat="1" ht="11.25" x14ac:dyDescent="0.2">
      <c r="A69" s="518"/>
      <c r="B69" s="518"/>
      <c r="C69" s="519"/>
      <c r="D69" s="518"/>
      <c r="E69" s="518"/>
      <c r="F69" s="518"/>
      <c r="G69" s="518"/>
      <c r="H69" s="518"/>
      <c r="J69" s="518"/>
      <c r="L69" s="518"/>
    </row>
    <row r="70" spans="1:12" s="140" customFormat="1" ht="11.25" x14ac:dyDescent="0.2">
      <c r="A70" s="518"/>
      <c r="B70" s="518"/>
      <c r="C70" s="519"/>
      <c r="D70" s="518"/>
      <c r="E70" s="518"/>
      <c r="F70" s="518"/>
      <c r="G70" s="518"/>
      <c r="H70" s="518"/>
      <c r="J70" s="518"/>
      <c r="L70" s="518"/>
    </row>
    <row r="71" spans="1:12" s="140" customFormat="1" ht="11.25" x14ac:dyDescent="0.2">
      <c r="A71" s="518"/>
      <c r="B71" s="518"/>
      <c r="C71" s="519"/>
      <c r="D71" s="518"/>
      <c r="E71" s="518"/>
      <c r="F71" s="518"/>
      <c r="G71" s="518"/>
      <c r="H71" s="526"/>
      <c r="J71" s="518"/>
      <c r="L71" s="518"/>
    </row>
    <row r="72" spans="1:12" s="140" customFormat="1" ht="11.25" x14ac:dyDescent="0.2">
      <c r="A72" s="518"/>
      <c r="B72" s="518"/>
      <c r="C72" s="519"/>
      <c r="D72" s="518"/>
      <c r="E72" s="518"/>
      <c r="F72" s="518"/>
      <c r="G72" s="518"/>
      <c r="H72" s="518"/>
      <c r="J72" s="518"/>
      <c r="L72" s="518"/>
    </row>
    <row r="73" spans="1:12" s="140" customFormat="1" ht="11.25" x14ac:dyDescent="0.2">
      <c r="A73" s="518"/>
      <c r="B73" s="518"/>
      <c r="C73" s="519"/>
      <c r="D73" s="518"/>
      <c r="E73" s="518"/>
      <c r="F73" s="518"/>
      <c r="G73" s="518"/>
      <c r="H73" s="518"/>
      <c r="J73" s="518"/>
      <c r="L73" s="518"/>
    </row>
    <row r="74" spans="1:12" s="140" customFormat="1" ht="11.25" x14ac:dyDescent="0.2">
      <c r="A74" s="518"/>
      <c r="B74" s="518"/>
      <c r="C74" s="519"/>
      <c r="D74" s="518"/>
      <c r="E74" s="518"/>
      <c r="F74" s="518"/>
      <c r="G74" s="518"/>
      <c r="H74" s="518"/>
      <c r="J74" s="518"/>
      <c r="L74" s="518"/>
    </row>
    <row r="75" spans="1:12" s="140" customFormat="1" ht="11.25" x14ac:dyDescent="0.2">
      <c r="A75" s="518"/>
      <c r="B75" s="518"/>
      <c r="C75" s="519"/>
      <c r="D75" s="518"/>
      <c r="E75" s="518"/>
      <c r="F75" s="518"/>
      <c r="G75" s="518"/>
      <c r="H75" s="518"/>
      <c r="J75" s="518"/>
      <c r="L75" s="518"/>
    </row>
    <row r="76" spans="1:12" s="140" customFormat="1" ht="11.25" x14ac:dyDescent="0.2">
      <c r="A76" s="518"/>
      <c r="B76" s="518"/>
      <c r="C76" s="519"/>
      <c r="D76" s="518"/>
      <c r="E76" s="518"/>
      <c r="F76" s="518"/>
      <c r="G76" s="518"/>
      <c r="H76" s="518"/>
      <c r="J76" s="518"/>
      <c r="L76" s="518"/>
    </row>
    <row r="77" spans="1:12" s="140" customFormat="1" ht="11.25" x14ac:dyDescent="0.2">
      <c r="A77" s="518"/>
      <c r="B77" s="518"/>
      <c r="C77" s="519"/>
      <c r="D77" s="518"/>
      <c r="E77" s="518"/>
      <c r="F77" s="518"/>
      <c r="G77" s="518"/>
      <c r="H77" s="518"/>
      <c r="J77" s="518"/>
      <c r="L77" s="518"/>
    </row>
    <row r="78" spans="1:12" s="140" customFormat="1" ht="11.25" x14ac:dyDescent="0.2">
      <c r="A78" s="518"/>
      <c r="B78" s="518"/>
      <c r="C78" s="519"/>
      <c r="D78" s="518"/>
      <c r="E78" s="518"/>
      <c r="F78" s="518"/>
      <c r="G78" s="518"/>
      <c r="H78" s="518"/>
      <c r="J78" s="518"/>
      <c r="L78" s="518"/>
    </row>
    <row r="79" spans="1:12" s="140" customFormat="1" ht="11.25" x14ac:dyDescent="0.2">
      <c r="A79" s="518"/>
      <c r="B79" s="518"/>
      <c r="C79" s="519"/>
      <c r="D79" s="518"/>
      <c r="E79" s="518"/>
      <c r="F79" s="518"/>
      <c r="G79" s="518"/>
      <c r="H79" s="518"/>
      <c r="J79" s="518"/>
      <c r="L79" s="518"/>
    </row>
    <row r="80" spans="1:12" s="140" customFormat="1" ht="11.25" x14ac:dyDescent="0.2">
      <c r="A80" s="518"/>
      <c r="B80" s="518"/>
      <c r="C80" s="519"/>
      <c r="D80" s="518"/>
      <c r="E80" s="518"/>
      <c r="F80" s="518"/>
      <c r="G80" s="518"/>
      <c r="H80" s="518"/>
      <c r="J80" s="518"/>
      <c r="L80" s="518"/>
    </row>
    <row r="81" spans="1:12" s="140" customFormat="1" ht="11.25" x14ac:dyDescent="0.2">
      <c r="A81" s="518"/>
      <c r="B81" s="518"/>
      <c r="C81" s="519"/>
      <c r="D81" s="518"/>
      <c r="E81" s="518"/>
      <c r="F81" s="518"/>
      <c r="G81" s="518"/>
      <c r="H81" s="518"/>
      <c r="J81" s="518"/>
      <c r="L81" s="518"/>
    </row>
    <row r="82" spans="1:12" s="140" customFormat="1" ht="11.25" x14ac:dyDescent="0.2">
      <c r="A82" s="518"/>
      <c r="B82" s="518"/>
      <c r="C82" s="519"/>
      <c r="D82" s="518"/>
      <c r="E82" s="518"/>
      <c r="F82" s="518"/>
      <c r="G82" s="518"/>
      <c r="H82" s="518"/>
      <c r="J82" s="518"/>
      <c r="L82" s="518"/>
    </row>
    <row r="83" spans="1:12" s="140" customFormat="1" ht="11.25" x14ac:dyDescent="0.2">
      <c r="A83" s="518"/>
      <c r="B83" s="518"/>
      <c r="C83" s="519"/>
      <c r="D83" s="518"/>
      <c r="E83" s="518"/>
      <c r="F83" s="518"/>
      <c r="G83" s="518"/>
      <c r="H83" s="518"/>
      <c r="J83" s="518"/>
      <c r="L83" s="518"/>
    </row>
    <row r="84" spans="1:12" s="140" customFormat="1" ht="11.25" x14ac:dyDescent="0.2">
      <c r="A84" s="518"/>
      <c r="B84" s="518"/>
      <c r="C84" s="519"/>
      <c r="D84" s="518"/>
      <c r="E84" s="518"/>
      <c r="F84" s="518"/>
      <c r="G84" s="518"/>
      <c r="H84" s="518"/>
      <c r="J84" s="518"/>
      <c r="L84" s="518"/>
    </row>
    <row r="85" spans="1:12" s="140" customFormat="1" ht="11.25" x14ac:dyDescent="0.2">
      <c r="A85" s="518"/>
      <c r="B85" s="518"/>
      <c r="C85" s="519"/>
      <c r="D85" s="518"/>
      <c r="E85" s="518"/>
      <c r="F85" s="518"/>
      <c r="G85" s="518"/>
      <c r="H85" s="518"/>
      <c r="J85" s="518"/>
      <c r="L85" s="518"/>
    </row>
    <row r="86" spans="1:12" s="140" customFormat="1" ht="11.25" x14ac:dyDescent="0.2">
      <c r="A86" s="518"/>
      <c r="B86" s="518"/>
      <c r="C86" s="519"/>
      <c r="D86" s="518"/>
      <c r="E86" s="518"/>
      <c r="F86" s="518"/>
      <c r="G86" s="518"/>
      <c r="H86" s="518"/>
      <c r="J86" s="518"/>
      <c r="L86" s="518"/>
    </row>
    <row r="87" spans="1:12" s="140" customFormat="1" ht="11.25" x14ac:dyDescent="0.2">
      <c r="A87" s="518"/>
      <c r="B87" s="518"/>
      <c r="C87" s="519"/>
      <c r="D87" s="518"/>
      <c r="E87" s="518"/>
      <c r="F87" s="518"/>
      <c r="G87" s="518"/>
      <c r="H87" s="518"/>
      <c r="J87" s="518"/>
      <c r="L87" s="518"/>
    </row>
    <row r="88" spans="1:12" s="140" customFormat="1" ht="11.25" x14ac:dyDescent="0.2">
      <c r="A88" s="518"/>
      <c r="B88" s="518"/>
      <c r="C88" s="519"/>
      <c r="D88" s="518"/>
      <c r="E88" s="518"/>
      <c r="F88" s="518"/>
      <c r="G88" s="518"/>
      <c r="H88" s="518"/>
      <c r="J88" s="518"/>
      <c r="L88" s="518"/>
    </row>
    <row r="89" spans="1:12" s="140" customFormat="1" ht="11.25" x14ac:dyDescent="0.2">
      <c r="A89" s="518"/>
      <c r="B89" s="518"/>
      <c r="C89" s="519"/>
      <c r="D89" s="518"/>
      <c r="E89" s="518"/>
      <c r="F89" s="518"/>
      <c r="G89" s="518"/>
      <c r="H89" s="518"/>
      <c r="J89" s="518"/>
      <c r="L89" s="518"/>
    </row>
    <row r="90" spans="1:12" s="140" customFormat="1" ht="11.25" x14ac:dyDescent="0.2">
      <c r="A90" s="518"/>
      <c r="B90" s="518"/>
      <c r="C90" s="519"/>
      <c r="D90" s="518"/>
      <c r="E90" s="518"/>
      <c r="F90" s="518"/>
      <c r="G90" s="518"/>
      <c r="H90" s="518"/>
      <c r="J90" s="518"/>
      <c r="L90" s="518"/>
    </row>
    <row r="91" spans="1:12" s="140" customFormat="1" ht="11.25" x14ac:dyDescent="0.2">
      <c r="A91" s="518"/>
      <c r="B91" s="518"/>
      <c r="C91" s="519"/>
      <c r="D91" s="518"/>
      <c r="E91" s="518"/>
      <c r="F91" s="518"/>
      <c r="G91" s="518"/>
      <c r="H91" s="518"/>
      <c r="J91" s="518"/>
      <c r="L91" s="518"/>
    </row>
    <row r="92" spans="1:12" s="140" customFormat="1" ht="11.25" x14ac:dyDescent="0.2">
      <c r="A92" s="518"/>
      <c r="B92" s="518"/>
      <c r="C92" s="519"/>
      <c r="D92" s="518"/>
      <c r="E92" s="518"/>
      <c r="F92" s="518"/>
      <c r="G92" s="518"/>
      <c r="H92" s="518"/>
      <c r="J92" s="518"/>
      <c r="L92" s="518"/>
    </row>
    <row r="93" spans="1:12" s="140" customFormat="1" ht="11.25" x14ac:dyDescent="0.2">
      <c r="A93" s="518"/>
      <c r="B93" s="518"/>
      <c r="C93" s="519"/>
      <c r="D93" s="518"/>
      <c r="E93" s="518"/>
      <c r="F93" s="518"/>
      <c r="G93" s="518"/>
      <c r="H93" s="518"/>
      <c r="J93" s="518"/>
      <c r="L93" s="518"/>
    </row>
    <row r="94" spans="1:12" s="140" customFormat="1" ht="11.25" x14ac:dyDescent="0.2">
      <c r="A94" s="518"/>
      <c r="B94" s="518"/>
      <c r="C94" s="519"/>
      <c r="D94" s="518"/>
      <c r="E94" s="518"/>
      <c r="F94" s="518"/>
      <c r="G94" s="518"/>
      <c r="H94" s="518"/>
      <c r="J94" s="518"/>
      <c r="L94" s="518"/>
    </row>
    <row r="95" spans="1:12" s="140" customFormat="1" ht="11.25" x14ac:dyDescent="0.2">
      <c r="A95" s="518"/>
      <c r="B95" s="518"/>
      <c r="C95" s="519"/>
      <c r="D95" s="518"/>
      <c r="E95" s="518"/>
      <c r="F95" s="518"/>
      <c r="G95" s="518"/>
      <c r="H95" s="518"/>
      <c r="J95" s="518"/>
      <c r="L95" s="518"/>
    </row>
    <row r="96" spans="1:12" s="140" customFormat="1" ht="11.25" x14ac:dyDescent="0.2">
      <c r="A96" s="518"/>
      <c r="B96" s="518"/>
      <c r="C96" s="519"/>
      <c r="D96" s="518"/>
      <c r="E96" s="518"/>
      <c r="F96" s="518"/>
      <c r="G96" s="518"/>
      <c r="H96" s="518"/>
      <c r="J96" s="518"/>
      <c r="L96" s="518"/>
    </row>
    <row r="97" spans="1:12" s="140" customFormat="1" ht="11.25" x14ac:dyDescent="0.2">
      <c r="A97" s="518"/>
      <c r="B97" s="518"/>
      <c r="C97" s="519"/>
      <c r="D97" s="518"/>
      <c r="E97" s="518"/>
      <c r="F97" s="518"/>
      <c r="G97" s="518"/>
      <c r="H97" s="518"/>
      <c r="J97" s="518"/>
      <c r="L97" s="518"/>
    </row>
    <row r="98" spans="1:12" s="140" customFormat="1" ht="11.25" x14ac:dyDescent="0.2">
      <c r="A98" s="518"/>
      <c r="B98" s="518"/>
      <c r="C98" s="519"/>
      <c r="D98" s="518"/>
      <c r="E98" s="518"/>
      <c r="F98" s="518"/>
      <c r="G98" s="518"/>
      <c r="H98" s="518"/>
      <c r="J98" s="518"/>
      <c r="L98" s="518"/>
    </row>
    <row r="99" spans="1:12" s="140" customFormat="1" ht="11.25" x14ac:dyDescent="0.2">
      <c r="A99" s="518"/>
      <c r="B99" s="518"/>
      <c r="C99" s="519"/>
      <c r="D99" s="518"/>
      <c r="E99" s="518"/>
      <c r="F99" s="518"/>
      <c r="G99" s="518"/>
      <c r="H99" s="518"/>
      <c r="J99" s="518"/>
      <c r="L99" s="518"/>
    </row>
    <row r="100" spans="1:12" s="140" customFormat="1" ht="11.25" x14ac:dyDescent="0.2">
      <c r="A100" s="518"/>
      <c r="B100" s="518"/>
      <c r="C100" s="519"/>
      <c r="D100" s="518"/>
      <c r="E100" s="518"/>
      <c r="F100" s="518"/>
      <c r="G100" s="518"/>
      <c r="H100" s="518"/>
      <c r="J100" s="518"/>
      <c r="L100" s="518"/>
    </row>
    <row r="101" spans="1:12" s="140" customFormat="1" ht="11.25" x14ac:dyDescent="0.2">
      <c r="A101" s="518"/>
      <c r="B101" s="518"/>
      <c r="C101" s="519"/>
      <c r="D101" s="518"/>
      <c r="E101" s="518"/>
      <c r="F101" s="518"/>
      <c r="G101" s="518"/>
      <c r="H101" s="518"/>
      <c r="J101" s="518"/>
      <c r="L101" s="518"/>
    </row>
    <row r="102" spans="1:12" s="140" customFormat="1" ht="11.25" x14ac:dyDescent="0.2">
      <c r="A102" s="518"/>
      <c r="B102" s="518"/>
      <c r="C102" s="519"/>
      <c r="D102" s="518"/>
      <c r="E102" s="518"/>
      <c r="F102" s="518"/>
      <c r="G102" s="518"/>
      <c r="H102" s="518"/>
      <c r="J102" s="518"/>
      <c r="L102" s="518"/>
    </row>
    <row r="103" spans="1:12" s="140" customFormat="1" ht="11.25" x14ac:dyDescent="0.2">
      <c r="A103" s="518"/>
      <c r="B103" s="518"/>
      <c r="C103" s="519"/>
      <c r="D103" s="518"/>
      <c r="E103" s="518"/>
      <c r="F103" s="518"/>
      <c r="G103" s="518"/>
      <c r="H103" s="518"/>
      <c r="J103" s="518"/>
      <c r="L103" s="518"/>
    </row>
    <row r="104" spans="1:12" s="140" customFormat="1" ht="11.25" x14ac:dyDescent="0.2">
      <c r="A104" s="518"/>
      <c r="B104" s="518"/>
      <c r="C104" s="519"/>
      <c r="D104" s="518"/>
      <c r="E104" s="518"/>
      <c r="F104" s="518"/>
      <c r="G104" s="518"/>
      <c r="H104" s="518"/>
      <c r="J104" s="518"/>
      <c r="L104" s="518"/>
    </row>
    <row r="105" spans="1:12" s="140" customFormat="1" ht="11.25" x14ac:dyDescent="0.2">
      <c r="A105" s="518"/>
      <c r="B105" s="518"/>
      <c r="C105" s="519"/>
      <c r="D105" s="518"/>
      <c r="E105" s="518"/>
      <c r="F105" s="518"/>
      <c r="G105" s="518"/>
      <c r="H105" s="518"/>
      <c r="J105" s="518"/>
      <c r="L105" s="518"/>
    </row>
    <row r="106" spans="1:12" s="140" customFormat="1" ht="11.25" x14ac:dyDescent="0.2">
      <c r="A106" s="518"/>
      <c r="B106" s="518"/>
      <c r="C106" s="519"/>
      <c r="D106" s="518"/>
      <c r="E106" s="518"/>
      <c r="F106" s="518"/>
      <c r="G106" s="518"/>
      <c r="H106" s="518"/>
      <c r="J106" s="518"/>
      <c r="L106" s="518"/>
    </row>
    <row r="107" spans="1:12" s="140" customFormat="1" ht="11.25" x14ac:dyDescent="0.2">
      <c r="A107" s="518"/>
      <c r="B107" s="518"/>
      <c r="C107" s="519"/>
      <c r="D107" s="518"/>
      <c r="E107" s="518"/>
      <c r="F107" s="518"/>
      <c r="G107" s="518"/>
      <c r="H107" s="518"/>
      <c r="J107" s="518"/>
      <c r="L107" s="518"/>
    </row>
    <row r="108" spans="1:12" s="140" customFormat="1" ht="11.25" x14ac:dyDescent="0.2">
      <c r="A108" s="518"/>
      <c r="B108" s="518"/>
      <c r="C108" s="519"/>
      <c r="D108" s="518"/>
      <c r="E108" s="518"/>
      <c r="F108" s="518"/>
      <c r="G108" s="518"/>
      <c r="H108" s="518"/>
      <c r="J108" s="518"/>
      <c r="L108" s="518"/>
    </row>
    <row r="109" spans="1:12" s="140" customFormat="1" ht="11.25" x14ac:dyDescent="0.2">
      <c r="A109" s="518"/>
      <c r="B109" s="518"/>
      <c r="C109" s="519"/>
      <c r="D109" s="518"/>
      <c r="E109" s="518"/>
      <c r="F109" s="518"/>
      <c r="G109" s="518"/>
      <c r="H109" s="518"/>
      <c r="J109" s="518"/>
      <c r="L109" s="518"/>
    </row>
    <row r="110" spans="1:12" s="140" customFormat="1" ht="11.25" x14ac:dyDescent="0.2">
      <c r="A110" s="518"/>
      <c r="B110" s="518"/>
      <c r="C110" s="519"/>
      <c r="D110" s="518"/>
      <c r="E110" s="518"/>
      <c r="F110" s="518"/>
      <c r="G110" s="518"/>
      <c r="H110" s="518"/>
      <c r="J110" s="518"/>
      <c r="L110" s="518"/>
    </row>
  </sheetData>
  <mergeCells count="7">
    <mergeCell ref="B1:M1"/>
    <mergeCell ref="C2:M2"/>
    <mergeCell ref="B3:M3"/>
    <mergeCell ref="F4:G4"/>
    <mergeCell ref="H4:I4"/>
    <mergeCell ref="J4:K4"/>
    <mergeCell ref="L4:M4"/>
  </mergeCells>
  <printOptions gridLines="1"/>
  <pageMargins left="0.74803149606299213" right="0.74803149606299213" top="0.98425196850393704" bottom="0.98425196850393704" header="0.51181102362204722" footer="0.51181102362204722"/>
  <pageSetup paperSize="8" orientation="landscape" r:id="rId1"/>
  <headerFooter alignWithMargins="0">
    <oddHeader>&amp;L&amp;P&amp;R&amp;"Arial,Bold"&amp;12ANNEXURE I6</oddHeader>
    <oddFooter>&amp;L&amp;F&amp;C&amp;A&amp;R&amp;D</oddFooter>
  </headerFooter>
  <rowBreaks count="4" manualBreakCount="4">
    <brk id="13" max="16383" man="1"/>
    <brk id="23" max="16383" man="1"/>
    <brk id="30" max="16383" man="1"/>
    <brk id="3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L239"/>
  <sheetViews>
    <sheetView tabSelected="1" zoomScale="110" zoomScaleNormal="110" workbookViewId="0">
      <pane xSplit="10" ySplit="1" topLeftCell="K221" activePane="bottomRight" state="frozen"/>
      <selection activeCell="C17" sqref="C17"/>
      <selection pane="topRight" activeCell="C17" sqref="C17"/>
      <selection pane="bottomLeft" activeCell="C17" sqref="C17"/>
      <selection pane="bottomRight" activeCell="C17" sqref="C17"/>
    </sheetView>
  </sheetViews>
  <sheetFormatPr defaultRowHeight="11.25" x14ac:dyDescent="0.25"/>
  <cols>
    <col min="1" max="1" width="3.5703125" style="594" hidden="1" customWidth="1"/>
    <col min="2" max="2" width="14.140625" style="680" hidden="1" customWidth="1"/>
    <col min="3" max="3" width="4.5703125" style="681" hidden="1" customWidth="1"/>
    <col min="4" max="4" width="44.5703125" style="680" hidden="1" customWidth="1"/>
    <col min="5" max="5" width="22.28515625" style="680" hidden="1" customWidth="1"/>
    <col min="6" max="6" width="25.140625" style="680" hidden="1" customWidth="1"/>
    <col min="7" max="7" width="8.42578125" style="682" hidden="1" customWidth="1"/>
    <col min="8" max="8" width="3.7109375" style="680" bestFit="1" customWidth="1"/>
    <col min="9" max="9" width="4.28515625" style="682" customWidth="1"/>
    <col min="10" max="10" width="3.5703125" style="682" bestFit="1" customWidth="1"/>
    <col min="11" max="11" width="23.140625" style="680" customWidth="1"/>
    <col min="12" max="12" width="37.42578125" style="683" customWidth="1"/>
    <col min="13" max="13" width="6.5703125" style="684" customWidth="1"/>
    <col min="14" max="14" width="4.85546875" style="685" hidden="1" customWidth="1"/>
    <col min="15" max="15" width="6.5703125" style="685" hidden="1" customWidth="1"/>
    <col min="16" max="16" width="8" style="685" hidden="1" customWidth="1"/>
    <col min="17" max="17" width="8.7109375" style="685" hidden="1" customWidth="1"/>
    <col min="18" max="18" width="10.85546875" style="686" hidden="1" customWidth="1"/>
    <col min="19" max="19" width="11.7109375" style="687" hidden="1" customWidth="1"/>
    <col min="20" max="20" width="12.140625" style="687" hidden="1" customWidth="1"/>
    <col min="21" max="21" width="12.85546875" style="687" hidden="1" customWidth="1"/>
    <col min="22" max="22" width="14.85546875" style="687" bestFit="1" customWidth="1"/>
    <col min="23" max="23" width="14.28515625" style="687" bestFit="1" customWidth="1"/>
    <col min="24" max="24" width="5.7109375" style="834" hidden="1" customWidth="1"/>
    <col min="25" max="25" width="5.28515625" style="835" bestFit="1" customWidth="1"/>
    <col min="26" max="26" width="8.42578125" style="688" hidden="1" customWidth="1"/>
    <col min="27" max="27" width="7.7109375" style="688" hidden="1" customWidth="1"/>
    <col min="28" max="28" width="8" style="698" hidden="1" customWidth="1"/>
    <col min="29" max="29" width="14.28515625" style="689" customWidth="1"/>
    <col min="30" max="30" width="14.7109375" style="690" customWidth="1"/>
    <col min="31" max="31" width="13.85546875" style="690" customWidth="1"/>
    <col min="32" max="32" width="12.5703125" style="697" hidden="1" customWidth="1"/>
    <col min="33" max="33" width="11.42578125" style="689" hidden="1" customWidth="1"/>
    <col min="34" max="34" width="13.28515625" style="689" hidden="1" customWidth="1"/>
    <col min="35" max="35" width="14.7109375" style="689" hidden="1" customWidth="1"/>
    <col min="36" max="37" width="14.85546875" style="689" hidden="1" customWidth="1"/>
    <col min="38" max="38" width="15.42578125" style="689" hidden="1" customWidth="1"/>
    <col min="39" max="39" width="15.140625" style="689" hidden="1" customWidth="1"/>
    <col min="40" max="40" width="13" style="689" hidden="1" customWidth="1"/>
    <col min="41" max="41" width="10.5703125" style="689" hidden="1" customWidth="1"/>
    <col min="42" max="42" width="12.28515625" style="689" hidden="1" customWidth="1"/>
    <col min="43" max="43" width="12.5703125" style="689" hidden="1" customWidth="1"/>
    <col min="44" max="44" width="10.85546875" style="689" hidden="1" customWidth="1"/>
    <col min="45" max="45" width="12.5703125" style="593" hidden="1" customWidth="1"/>
    <col min="46" max="47" width="15.5703125" style="690" bestFit="1" customWidth="1"/>
    <col min="48" max="49" width="11.42578125" style="593" customWidth="1"/>
    <col min="50" max="16384" width="9.140625" style="594"/>
  </cols>
  <sheetData>
    <row r="1" spans="1:220" s="575" customFormat="1" ht="72" customHeight="1" x14ac:dyDescent="0.25">
      <c r="A1" s="566"/>
      <c r="B1" s="567" t="s">
        <v>883</v>
      </c>
      <c r="C1" s="699" t="s">
        <v>884</v>
      </c>
      <c r="D1" s="700" t="s">
        <v>1</v>
      </c>
      <c r="E1" s="700" t="s">
        <v>885</v>
      </c>
      <c r="F1" s="700" t="s">
        <v>886</v>
      </c>
      <c r="G1" s="700" t="s">
        <v>887</v>
      </c>
      <c r="H1" s="955" t="s">
        <v>75</v>
      </c>
      <c r="I1" s="955"/>
      <c r="J1" s="955"/>
      <c r="K1" s="927" t="s">
        <v>888</v>
      </c>
      <c r="L1" s="927" t="s">
        <v>889</v>
      </c>
      <c r="M1" s="927" t="s">
        <v>0</v>
      </c>
      <c r="N1" s="927" t="s">
        <v>2</v>
      </c>
      <c r="O1" s="927" t="s">
        <v>890</v>
      </c>
      <c r="P1" s="567" t="s">
        <v>891</v>
      </c>
      <c r="Q1" s="567" t="s">
        <v>892</v>
      </c>
      <c r="R1" s="568" t="s">
        <v>3</v>
      </c>
      <c r="S1" s="568" t="s">
        <v>4</v>
      </c>
      <c r="T1" s="568" t="s">
        <v>5</v>
      </c>
      <c r="U1" s="568" t="s">
        <v>6</v>
      </c>
      <c r="V1" s="837" t="s">
        <v>7</v>
      </c>
      <c r="W1" s="568" t="s">
        <v>8</v>
      </c>
      <c r="X1" s="838" t="s">
        <v>9</v>
      </c>
      <c r="Y1" s="568" t="s">
        <v>10</v>
      </c>
      <c r="Z1" s="569" t="s">
        <v>11</v>
      </c>
      <c r="AA1" s="569" t="s">
        <v>12</v>
      </c>
      <c r="AB1" s="839" t="s">
        <v>893</v>
      </c>
      <c r="AC1" s="570" t="s">
        <v>894</v>
      </c>
      <c r="AD1" s="571" t="s">
        <v>1252</v>
      </c>
      <c r="AE1" s="571" t="s">
        <v>1253</v>
      </c>
      <c r="AF1" s="572" t="s">
        <v>895</v>
      </c>
      <c r="AG1" s="572" t="s">
        <v>896</v>
      </c>
      <c r="AH1" s="572" t="s">
        <v>897</v>
      </c>
      <c r="AI1" s="572" t="s">
        <v>898</v>
      </c>
      <c r="AJ1" s="572" t="s">
        <v>899</v>
      </c>
      <c r="AK1" s="572" t="s">
        <v>900</v>
      </c>
      <c r="AL1" s="572" t="s">
        <v>901</v>
      </c>
      <c r="AM1" s="572" t="s">
        <v>902</v>
      </c>
      <c r="AN1" s="572" t="s">
        <v>903</v>
      </c>
      <c r="AO1" s="572" t="s">
        <v>904</v>
      </c>
      <c r="AP1" s="572" t="s">
        <v>905</v>
      </c>
      <c r="AQ1" s="572" t="s">
        <v>906</v>
      </c>
      <c r="AR1" s="572" t="s">
        <v>13</v>
      </c>
      <c r="AS1" s="573"/>
      <c r="AT1" s="571" t="s">
        <v>1254</v>
      </c>
      <c r="AU1" s="571" t="s">
        <v>1255</v>
      </c>
      <c r="AV1" s="574"/>
      <c r="AW1" s="574"/>
    </row>
    <row r="2" spans="1:220" s="593" customFormat="1" ht="23.1" customHeight="1" x14ac:dyDescent="0.25">
      <c r="A2" s="576">
        <v>10</v>
      </c>
      <c r="B2" s="615" t="s">
        <v>1135</v>
      </c>
      <c r="C2" s="604">
        <v>204</v>
      </c>
      <c r="D2" s="701" t="s">
        <v>962</v>
      </c>
      <c r="E2" s="702" t="s">
        <v>759</v>
      </c>
      <c r="F2" s="702" t="s">
        <v>1130</v>
      </c>
      <c r="G2" s="605">
        <v>2321</v>
      </c>
      <c r="H2" s="606">
        <v>245</v>
      </c>
      <c r="I2" s="607">
        <v>616</v>
      </c>
      <c r="J2" s="581">
        <v>1</v>
      </c>
      <c r="K2" s="582" t="s">
        <v>64</v>
      </c>
      <c r="L2" s="582" t="s">
        <v>1134</v>
      </c>
      <c r="M2" s="584" t="s">
        <v>31</v>
      </c>
      <c r="N2" s="656" t="s">
        <v>17</v>
      </c>
      <c r="O2" s="586" t="s">
        <v>960</v>
      </c>
      <c r="P2" s="586" t="s">
        <v>792</v>
      </c>
      <c r="Q2" s="586" t="s">
        <v>789</v>
      </c>
      <c r="R2" s="586" t="s">
        <v>34</v>
      </c>
      <c r="S2" s="586" t="s">
        <v>34</v>
      </c>
      <c r="T2" s="586" t="s">
        <v>34</v>
      </c>
      <c r="U2" s="586" t="s">
        <v>48</v>
      </c>
      <c r="V2" s="796" t="s">
        <v>1180</v>
      </c>
      <c r="W2" s="586" t="s">
        <v>22</v>
      </c>
      <c r="X2" s="663">
        <v>3</v>
      </c>
      <c r="Y2" s="800">
        <v>3.3</v>
      </c>
      <c r="Z2" s="622">
        <v>41456</v>
      </c>
      <c r="AA2" s="622">
        <v>42156</v>
      </c>
      <c r="AB2" s="798">
        <v>20</v>
      </c>
      <c r="AC2" s="613"/>
      <c r="AD2" s="640"/>
      <c r="AE2" s="610">
        <v>0</v>
      </c>
      <c r="AF2" s="626">
        <v>0</v>
      </c>
      <c r="AG2" s="626">
        <v>0</v>
      </c>
      <c r="AH2" s="626"/>
      <c r="AI2" s="626"/>
      <c r="AJ2" s="626"/>
      <c r="AK2" s="626"/>
      <c r="AL2" s="626"/>
      <c r="AM2" s="626"/>
      <c r="AN2" s="626">
        <v>0</v>
      </c>
      <c r="AO2" s="626"/>
      <c r="AP2" s="626">
        <v>0</v>
      </c>
      <c r="AQ2" s="626">
        <v>0</v>
      </c>
      <c r="AR2" s="592">
        <f t="shared" ref="AR2:AR66" si="0">SUM(AF2:AQ2)</f>
        <v>0</v>
      </c>
      <c r="AS2" s="592">
        <f t="shared" ref="AS2:AS66" si="1">AR2-(AD2+AC2)</f>
        <v>0</v>
      </c>
      <c r="AT2" s="640">
        <v>60000</v>
      </c>
      <c r="AU2" s="640">
        <v>60000</v>
      </c>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K2" s="594"/>
      <c r="FL2" s="594"/>
      <c r="FM2" s="594"/>
      <c r="FN2" s="594"/>
      <c r="FO2" s="594"/>
      <c r="FP2" s="594"/>
      <c r="FQ2" s="594"/>
      <c r="FR2" s="594"/>
      <c r="FS2" s="594"/>
      <c r="FT2" s="594"/>
      <c r="FU2" s="594"/>
      <c r="FV2" s="594"/>
      <c r="FW2" s="594"/>
      <c r="FX2" s="594"/>
      <c r="FY2" s="594"/>
      <c r="FZ2" s="594"/>
      <c r="GA2" s="594"/>
      <c r="GB2" s="594"/>
      <c r="GC2" s="594"/>
      <c r="GD2" s="594"/>
      <c r="GE2" s="594"/>
      <c r="GF2" s="594"/>
      <c r="GG2" s="594"/>
      <c r="GH2" s="594"/>
      <c r="GI2" s="594"/>
      <c r="GJ2" s="594"/>
      <c r="GK2" s="594"/>
      <c r="GL2" s="594"/>
      <c r="GM2" s="594"/>
      <c r="GN2" s="594"/>
      <c r="GO2" s="594"/>
      <c r="GP2" s="594"/>
      <c r="GQ2" s="594"/>
      <c r="GR2" s="594"/>
      <c r="GS2" s="594"/>
      <c r="GT2" s="594"/>
      <c r="GU2" s="594"/>
      <c r="GV2" s="594"/>
      <c r="GW2" s="594"/>
      <c r="GX2" s="594"/>
      <c r="GY2" s="594"/>
      <c r="GZ2" s="594"/>
    </row>
    <row r="3" spans="1:220" s="593" customFormat="1" ht="23.1" customHeight="1" x14ac:dyDescent="0.25">
      <c r="A3" s="576">
        <v>185</v>
      </c>
      <c r="B3" s="603" t="s">
        <v>1178</v>
      </c>
      <c r="C3" s="604">
        <v>1301</v>
      </c>
      <c r="D3" s="701" t="s">
        <v>1098</v>
      </c>
      <c r="E3" s="702" t="s">
        <v>839</v>
      </c>
      <c r="F3" s="702" t="s">
        <v>840</v>
      </c>
      <c r="G3" s="605">
        <v>3120</v>
      </c>
      <c r="H3" s="606">
        <v>255</v>
      </c>
      <c r="I3" s="607">
        <v>532</v>
      </c>
      <c r="J3" s="581">
        <v>23</v>
      </c>
      <c r="K3" s="582" t="s">
        <v>14</v>
      </c>
      <c r="L3" s="582" t="s">
        <v>1179</v>
      </c>
      <c r="M3" s="624" t="s">
        <v>15</v>
      </c>
      <c r="N3" s="585" t="s">
        <v>17</v>
      </c>
      <c r="O3" s="625" t="s">
        <v>1001</v>
      </c>
      <c r="P3" s="586" t="s">
        <v>803</v>
      </c>
      <c r="Q3" s="586" t="s">
        <v>789</v>
      </c>
      <c r="R3" s="586" t="s">
        <v>39</v>
      </c>
      <c r="S3" s="586" t="s">
        <v>40</v>
      </c>
      <c r="T3" s="586" t="s">
        <v>40</v>
      </c>
      <c r="U3" s="586" t="s">
        <v>63</v>
      </c>
      <c r="V3" s="796" t="s">
        <v>1180</v>
      </c>
      <c r="W3" s="796" t="s">
        <v>1180</v>
      </c>
      <c r="X3" s="663">
        <v>2</v>
      </c>
      <c r="Y3" s="803">
        <v>2.2000000000000002</v>
      </c>
      <c r="Z3" s="622">
        <v>41091</v>
      </c>
      <c r="AA3" s="639">
        <v>41426</v>
      </c>
      <c r="AB3" s="801">
        <v>25</v>
      </c>
      <c r="AC3" s="613"/>
      <c r="AD3" s="610">
        <v>4900000</v>
      </c>
      <c r="AE3" s="610">
        <v>4900000</v>
      </c>
      <c r="AF3" s="623"/>
      <c r="AG3" s="623"/>
      <c r="AH3" s="623">
        <v>1500000</v>
      </c>
      <c r="AI3" s="623">
        <v>350000</v>
      </c>
      <c r="AJ3" s="623">
        <v>500000</v>
      </c>
      <c r="AK3" s="623">
        <v>1550000</v>
      </c>
      <c r="AL3" s="623"/>
      <c r="AM3" s="626">
        <v>500000</v>
      </c>
      <c r="AN3" s="626">
        <v>500000</v>
      </c>
      <c r="AO3" s="623"/>
      <c r="AP3" s="623"/>
      <c r="AQ3" s="623"/>
      <c r="AR3" s="592">
        <f t="shared" si="0"/>
        <v>4900000</v>
      </c>
      <c r="AS3" s="592">
        <f t="shared" si="1"/>
        <v>0</v>
      </c>
      <c r="AT3" s="610"/>
      <c r="AU3" s="610"/>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4"/>
      <c r="ED3" s="594"/>
      <c r="EE3" s="594"/>
      <c r="EF3" s="594"/>
      <c r="EG3" s="594"/>
      <c r="EH3" s="594"/>
      <c r="EI3" s="594"/>
      <c r="EJ3" s="594"/>
      <c r="EK3" s="594"/>
      <c r="EL3" s="594"/>
      <c r="EM3" s="594"/>
      <c r="EN3" s="594"/>
      <c r="EO3" s="594"/>
      <c r="EP3" s="594"/>
      <c r="EQ3" s="594"/>
      <c r="ER3" s="594"/>
      <c r="ES3" s="594"/>
      <c r="ET3" s="594"/>
      <c r="EU3" s="594"/>
      <c r="EV3" s="594"/>
      <c r="EW3" s="594"/>
      <c r="EX3" s="594"/>
      <c r="EY3" s="594"/>
      <c r="EZ3" s="594"/>
      <c r="FA3" s="594"/>
      <c r="FB3" s="594"/>
      <c r="FC3" s="594"/>
      <c r="FD3" s="594"/>
      <c r="FE3" s="594"/>
      <c r="FF3" s="594"/>
      <c r="FG3" s="594"/>
      <c r="FH3" s="594"/>
      <c r="FI3" s="594"/>
      <c r="FJ3" s="594"/>
      <c r="FK3" s="594"/>
      <c r="FL3" s="594"/>
      <c r="FM3" s="594"/>
      <c r="FN3" s="594"/>
      <c r="FO3" s="594"/>
      <c r="FP3" s="594"/>
      <c r="FQ3" s="594"/>
      <c r="FR3" s="594"/>
      <c r="FS3" s="594"/>
      <c r="FT3" s="594"/>
      <c r="FU3" s="594"/>
      <c r="FV3" s="594"/>
      <c r="FW3" s="594"/>
      <c r="FX3" s="594"/>
      <c r="FY3" s="594"/>
      <c r="FZ3" s="594"/>
      <c r="GA3" s="594"/>
      <c r="GB3" s="594"/>
      <c r="GC3" s="594"/>
      <c r="GD3" s="594"/>
      <c r="GE3" s="594"/>
      <c r="GF3" s="594"/>
      <c r="GG3" s="594"/>
      <c r="GH3" s="594"/>
      <c r="GI3" s="594"/>
      <c r="GJ3" s="594"/>
      <c r="GK3" s="594"/>
      <c r="GL3" s="594"/>
      <c r="GM3" s="594"/>
      <c r="GN3" s="594"/>
      <c r="GO3" s="594"/>
      <c r="GP3" s="594"/>
      <c r="GQ3" s="594"/>
      <c r="GR3" s="594"/>
      <c r="GS3" s="594"/>
      <c r="GT3" s="594"/>
      <c r="GU3" s="594"/>
      <c r="GV3" s="594"/>
      <c r="GW3" s="594"/>
      <c r="GX3" s="594"/>
      <c r="GY3" s="594"/>
      <c r="GZ3" s="594"/>
      <c r="HA3" s="594"/>
      <c r="HB3" s="594"/>
      <c r="HC3" s="594"/>
      <c r="HD3" s="594"/>
      <c r="HE3" s="594"/>
      <c r="HF3" s="594"/>
      <c r="HG3" s="594"/>
      <c r="HH3" s="594"/>
      <c r="HI3" s="594"/>
      <c r="HJ3" s="594"/>
      <c r="HK3" s="594"/>
      <c r="HL3" s="594"/>
    </row>
    <row r="4" spans="1:220" s="593" customFormat="1" ht="23.1" customHeight="1" x14ac:dyDescent="0.25">
      <c r="A4" s="576">
        <v>197</v>
      </c>
      <c r="B4" s="603" t="s">
        <v>1173</v>
      </c>
      <c r="C4" s="604">
        <v>1301</v>
      </c>
      <c r="D4" s="701" t="s">
        <v>1098</v>
      </c>
      <c r="E4" s="702" t="s">
        <v>839</v>
      </c>
      <c r="F4" s="702" t="s">
        <v>840</v>
      </c>
      <c r="G4" s="605">
        <v>3120</v>
      </c>
      <c r="H4" s="606">
        <v>255</v>
      </c>
      <c r="I4" s="607">
        <v>632</v>
      </c>
      <c r="J4" s="581" t="s">
        <v>25</v>
      </c>
      <c r="K4" s="582" t="s">
        <v>14</v>
      </c>
      <c r="L4" s="582" t="s">
        <v>1174</v>
      </c>
      <c r="M4" s="624" t="s">
        <v>31</v>
      </c>
      <c r="N4" s="585" t="s">
        <v>17</v>
      </c>
      <c r="O4" s="625" t="s">
        <v>1001</v>
      </c>
      <c r="P4" s="586" t="s">
        <v>803</v>
      </c>
      <c r="Q4" s="586" t="s">
        <v>789</v>
      </c>
      <c r="R4" s="586" t="s">
        <v>39</v>
      </c>
      <c r="S4" s="586" t="s">
        <v>40</v>
      </c>
      <c r="T4" s="586" t="s">
        <v>40</v>
      </c>
      <c r="U4" s="586" t="s">
        <v>63</v>
      </c>
      <c r="V4" s="796" t="s">
        <v>1175</v>
      </c>
      <c r="W4" s="796" t="s">
        <v>1175</v>
      </c>
      <c r="X4" s="663">
        <v>2</v>
      </c>
      <c r="Y4" s="803">
        <v>2.2000000000000002</v>
      </c>
      <c r="Z4" s="622">
        <v>41821</v>
      </c>
      <c r="AA4" s="639">
        <v>42156</v>
      </c>
      <c r="AB4" s="801">
        <v>25</v>
      </c>
      <c r="AC4" s="613"/>
      <c r="AD4" s="610"/>
      <c r="AE4" s="610">
        <v>0</v>
      </c>
      <c r="AF4" s="623"/>
      <c r="AG4" s="623">
        <v>0</v>
      </c>
      <c r="AH4" s="623"/>
      <c r="AI4" s="623">
        <v>0</v>
      </c>
      <c r="AJ4" s="623"/>
      <c r="AK4" s="623"/>
      <c r="AL4" s="623">
        <v>0</v>
      </c>
      <c r="AM4" s="623">
        <v>0</v>
      </c>
      <c r="AN4" s="623">
        <v>0</v>
      </c>
      <c r="AO4" s="623"/>
      <c r="AP4" s="623">
        <v>0</v>
      </c>
      <c r="AQ4" s="623">
        <v>0</v>
      </c>
      <c r="AR4" s="592">
        <f t="shared" si="0"/>
        <v>0</v>
      </c>
      <c r="AS4" s="592">
        <f t="shared" si="1"/>
        <v>0</v>
      </c>
      <c r="AT4" s="610"/>
      <c r="AU4" s="610">
        <v>5000000</v>
      </c>
      <c r="HA4" s="594"/>
      <c r="HB4" s="594"/>
      <c r="HC4" s="594"/>
      <c r="HD4" s="594"/>
      <c r="HE4" s="594"/>
      <c r="HF4" s="594"/>
      <c r="HG4" s="594"/>
      <c r="HH4" s="594"/>
      <c r="HI4" s="594"/>
      <c r="HJ4" s="594"/>
      <c r="HK4" s="594"/>
      <c r="HL4" s="594"/>
    </row>
    <row r="5" spans="1:220" ht="23.1" customHeight="1" x14ac:dyDescent="0.25">
      <c r="A5" s="576"/>
      <c r="B5" s="603"/>
      <c r="C5" s="604"/>
      <c r="D5" s="701"/>
      <c r="E5" s="702"/>
      <c r="F5" s="702"/>
      <c r="G5" s="605"/>
      <c r="H5" s="607">
        <v>245</v>
      </c>
      <c r="I5" s="607">
        <v>516</v>
      </c>
      <c r="J5" s="581">
        <v>6</v>
      </c>
      <c r="K5" s="632" t="s">
        <v>64</v>
      </c>
      <c r="L5" s="632" t="s">
        <v>1298</v>
      </c>
      <c r="M5" s="584" t="s">
        <v>15</v>
      </c>
      <c r="N5" s="656"/>
      <c r="O5" s="625"/>
      <c r="P5" s="638"/>
      <c r="Q5" s="638"/>
      <c r="R5" s="586"/>
      <c r="S5" s="586"/>
      <c r="T5" s="586"/>
      <c r="U5" s="586"/>
      <c r="V5" s="586" t="s">
        <v>1299</v>
      </c>
      <c r="W5" s="586" t="s">
        <v>1299</v>
      </c>
      <c r="X5" s="663"/>
      <c r="Y5" s="800">
        <v>3.3</v>
      </c>
      <c r="Z5" s="622"/>
      <c r="AA5" s="639"/>
      <c r="AB5" s="798"/>
      <c r="AC5" s="613">
        <v>0</v>
      </c>
      <c r="AD5" s="640">
        <v>500000</v>
      </c>
      <c r="AE5" s="640">
        <v>500000</v>
      </c>
      <c r="AF5" s="623"/>
      <c r="AG5" s="623"/>
      <c r="AH5" s="623"/>
      <c r="AI5" s="623"/>
      <c r="AJ5" s="623"/>
      <c r="AK5" s="623"/>
      <c r="AL5" s="623"/>
      <c r="AM5" s="623"/>
      <c r="AN5" s="623"/>
      <c r="AO5" s="623"/>
      <c r="AP5" s="623"/>
      <c r="AQ5" s="623"/>
      <c r="AR5" s="592"/>
      <c r="AS5" s="592"/>
      <c r="AT5" s="640"/>
      <c r="AU5" s="640"/>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3"/>
      <c r="BW5" s="593"/>
      <c r="BX5" s="593"/>
      <c r="BY5" s="593"/>
      <c r="BZ5" s="593"/>
      <c r="CA5" s="593"/>
      <c r="CB5" s="593"/>
      <c r="CC5" s="593"/>
      <c r="CD5" s="593"/>
      <c r="CE5" s="593"/>
      <c r="CF5" s="593"/>
      <c r="CG5" s="593"/>
      <c r="CH5" s="593"/>
      <c r="CI5" s="593"/>
      <c r="CJ5" s="593"/>
      <c r="CK5" s="593"/>
      <c r="CL5" s="593"/>
      <c r="CM5" s="593"/>
      <c r="CN5" s="593"/>
      <c r="CO5" s="593"/>
      <c r="CP5" s="593"/>
      <c r="CQ5" s="593"/>
      <c r="CR5" s="593"/>
      <c r="CS5" s="593"/>
      <c r="CT5" s="593"/>
      <c r="CU5" s="593"/>
      <c r="CV5" s="593"/>
      <c r="CW5" s="593"/>
      <c r="CX5" s="593"/>
      <c r="CY5" s="593"/>
      <c r="CZ5" s="593"/>
      <c r="DA5" s="593"/>
      <c r="DB5" s="593"/>
      <c r="DC5" s="593"/>
      <c r="DD5" s="593"/>
      <c r="DE5" s="593"/>
      <c r="DF5" s="593"/>
      <c r="DG5" s="593"/>
      <c r="DH5" s="593"/>
      <c r="DI5" s="593"/>
      <c r="DJ5" s="593"/>
      <c r="DK5" s="593"/>
      <c r="DL5" s="593"/>
      <c r="DM5" s="593"/>
      <c r="DN5" s="593"/>
      <c r="DO5" s="593"/>
      <c r="DP5" s="593"/>
      <c r="DQ5" s="593"/>
      <c r="DR5" s="593"/>
      <c r="DS5" s="593"/>
      <c r="DT5" s="593"/>
      <c r="DU5" s="593"/>
      <c r="DV5" s="593"/>
      <c r="DW5" s="593"/>
      <c r="DX5" s="593"/>
      <c r="DY5" s="593"/>
      <c r="DZ5" s="593"/>
      <c r="EA5" s="593"/>
      <c r="EB5" s="593"/>
      <c r="EC5" s="593"/>
      <c r="ED5" s="593"/>
      <c r="EE5" s="593"/>
      <c r="EF5" s="593"/>
      <c r="EG5" s="593"/>
      <c r="EH5" s="593"/>
      <c r="EI5" s="593"/>
      <c r="EJ5" s="593"/>
      <c r="EK5" s="593"/>
      <c r="EL5" s="593"/>
      <c r="EM5" s="593"/>
      <c r="EN5" s="593"/>
      <c r="EO5" s="593"/>
      <c r="EP5" s="593"/>
      <c r="EQ5" s="593"/>
      <c r="ER5" s="593"/>
      <c r="ES5" s="593"/>
      <c r="ET5" s="593"/>
      <c r="EU5" s="593"/>
      <c r="EV5" s="593"/>
      <c r="EW5" s="593"/>
      <c r="EX5" s="593"/>
      <c r="EY5" s="593"/>
      <c r="EZ5" s="593"/>
      <c r="FA5" s="593"/>
      <c r="FB5" s="593"/>
      <c r="FC5" s="593"/>
      <c r="FD5" s="593"/>
      <c r="FE5" s="593"/>
      <c r="FF5" s="593"/>
      <c r="FG5" s="593"/>
      <c r="FH5" s="593"/>
      <c r="FI5" s="593"/>
      <c r="FJ5" s="593"/>
      <c r="FK5" s="593"/>
      <c r="FL5" s="593"/>
      <c r="FM5" s="593"/>
      <c r="FN5" s="593"/>
      <c r="FO5" s="593"/>
      <c r="FP5" s="593"/>
      <c r="FQ5" s="593"/>
      <c r="FR5" s="593"/>
      <c r="FS5" s="593"/>
      <c r="FT5" s="593"/>
      <c r="FU5" s="593"/>
      <c r="FV5" s="593"/>
      <c r="FW5" s="593"/>
      <c r="FX5" s="593"/>
      <c r="FY5" s="593"/>
      <c r="FZ5" s="593"/>
      <c r="GA5" s="593"/>
      <c r="GB5" s="593"/>
      <c r="GC5" s="593"/>
      <c r="GD5" s="593"/>
      <c r="GE5" s="593"/>
      <c r="GF5" s="593"/>
      <c r="GG5" s="593"/>
      <c r="GH5" s="593"/>
      <c r="GI5" s="593"/>
      <c r="GJ5" s="593"/>
      <c r="GK5" s="593"/>
      <c r="GL5" s="593"/>
      <c r="GM5" s="593"/>
      <c r="GN5" s="593"/>
      <c r="GO5" s="593"/>
      <c r="GP5" s="593"/>
      <c r="GQ5" s="593"/>
      <c r="GR5" s="593"/>
      <c r="GS5" s="593"/>
      <c r="GT5" s="593"/>
      <c r="GU5" s="593"/>
      <c r="GV5" s="593"/>
      <c r="GW5" s="593"/>
      <c r="GX5" s="593"/>
      <c r="GY5" s="593"/>
      <c r="GZ5" s="593"/>
    </row>
    <row r="6" spans="1:220" ht="23.1" customHeight="1" x14ac:dyDescent="0.25">
      <c r="A6" s="576">
        <v>1</v>
      </c>
      <c r="B6" s="615"/>
      <c r="C6" s="616">
        <v>301</v>
      </c>
      <c r="D6" s="701" t="s">
        <v>962</v>
      </c>
      <c r="E6" s="702" t="s">
        <v>963</v>
      </c>
      <c r="F6" s="702" t="s">
        <v>964</v>
      </c>
      <c r="G6" s="617"/>
      <c r="H6" s="606">
        <v>213</v>
      </c>
      <c r="I6" s="607">
        <v>532</v>
      </c>
      <c r="J6" s="581">
        <v>1</v>
      </c>
      <c r="K6" s="582" t="s">
        <v>14</v>
      </c>
      <c r="L6" s="582" t="s">
        <v>33</v>
      </c>
      <c r="M6" s="584" t="s">
        <v>15</v>
      </c>
      <c r="N6" s="585" t="s">
        <v>17</v>
      </c>
      <c r="O6" s="586" t="s">
        <v>960</v>
      </c>
      <c r="P6" s="586" t="s">
        <v>792</v>
      </c>
      <c r="Q6" s="586" t="s">
        <v>789</v>
      </c>
      <c r="R6" s="586" t="s">
        <v>34</v>
      </c>
      <c r="S6" s="586" t="s">
        <v>34</v>
      </c>
      <c r="T6" s="586" t="s">
        <v>34</v>
      </c>
      <c r="U6" s="614" t="s">
        <v>35</v>
      </c>
      <c r="V6" s="796" t="s">
        <v>961</v>
      </c>
      <c r="W6" s="586" t="s">
        <v>22</v>
      </c>
      <c r="X6" s="663">
        <v>4</v>
      </c>
      <c r="Y6" s="797">
        <v>4.2</v>
      </c>
      <c r="Z6" s="588">
        <v>41091</v>
      </c>
      <c r="AA6" s="589">
        <v>41426</v>
      </c>
      <c r="AB6" s="798">
        <v>25</v>
      </c>
      <c r="AC6" s="613"/>
      <c r="AD6" s="609">
        <v>40000</v>
      </c>
      <c r="AE6" s="610">
        <v>40000</v>
      </c>
      <c r="AF6" s="610"/>
      <c r="AG6" s="610"/>
      <c r="AH6" s="610"/>
      <c r="AI6" s="610"/>
      <c r="AJ6" s="610"/>
      <c r="AK6" s="610"/>
      <c r="AL6" s="610">
        <v>40000</v>
      </c>
      <c r="AM6" s="610"/>
      <c r="AN6" s="609"/>
      <c r="AO6" s="609"/>
      <c r="AP6" s="609"/>
      <c r="AQ6" s="609"/>
      <c r="AR6" s="592">
        <f t="shared" si="0"/>
        <v>40000</v>
      </c>
      <c r="AS6" s="592">
        <f t="shared" si="1"/>
        <v>0</v>
      </c>
      <c r="AT6" s="609"/>
      <c r="AU6" s="609"/>
    </row>
    <row r="7" spans="1:220" ht="23.1" customHeight="1" x14ac:dyDescent="0.25">
      <c r="A7" s="576">
        <v>2</v>
      </c>
      <c r="B7" s="615"/>
      <c r="C7" s="616">
        <v>301</v>
      </c>
      <c r="D7" s="701" t="s">
        <v>962</v>
      </c>
      <c r="E7" s="702" t="s">
        <v>963</v>
      </c>
      <c r="F7" s="702" t="s">
        <v>964</v>
      </c>
      <c r="G7" s="617">
        <v>2700</v>
      </c>
      <c r="H7" s="606">
        <v>213</v>
      </c>
      <c r="I7" s="607">
        <v>644</v>
      </c>
      <c r="J7" s="581">
        <v>1</v>
      </c>
      <c r="K7" s="582" t="s">
        <v>914</v>
      </c>
      <c r="L7" s="582" t="s">
        <v>965</v>
      </c>
      <c r="M7" s="584" t="s">
        <v>31</v>
      </c>
      <c r="N7" s="585" t="s">
        <v>17</v>
      </c>
      <c r="O7" s="586" t="s">
        <v>960</v>
      </c>
      <c r="P7" s="586" t="s">
        <v>792</v>
      </c>
      <c r="Q7" s="586" t="s">
        <v>789</v>
      </c>
      <c r="R7" s="586" t="s">
        <v>34</v>
      </c>
      <c r="S7" s="586" t="s">
        <v>34</v>
      </c>
      <c r="T7" s="586" t="s">
        <v>34</v>
      </c>
      <c r="U7" s="614" t="s">
        <v>35</v>
      </c>
      <c r="V7" s="796" t="s">
        <v>961</v>
      </c>
      <c r="W7" s="586" t="s">
        <v>22</v>
      </c>
      <c r="X7" s="663">
        <v>4</v>
      </c>
      <c r="Y7" s="797">
        <v>4.2</v>
      </c>
      <c r="Z7" s="588">
        <v>41091</v>
      </c>
      <c r="AA7" s="589">
        <v>41426</v>
      </c>
      <c r="AB7" s="798">
        <v>7</v>
      </c>
      <c r="AC7" s="613">
        <v>31900</v>
      </c>
      <c r="AD7" s="609"/>
      <c r="AE7" s="610">
        <v>31900</v>
      </c>
      <c r="AF7" s="610"/>
      <c r="AG7" s="610"/>
      <c r="AH7" s="610">
        <v>31900</v>
      </c>
      <c r="AI7" s="610"/>
      <c r="AJ7" s="610"/>
      <c r="AK7" s="610"/>
      <c r="AL7" s="610"/>
      <c r="AM7" s="610"/>
      <c r="AN7" s="609"/>
      <c r="AO7" s="609"/>
      <c r="AP7" s="609"/>
      <c r="AQ7" s="609"/>
      <c r="AR7" s="592">
        <f t="shared" si="0"/>
        <v>31900</v>
      </c>
      <c r="AS7" s="592">
        <f t="shared" si="1"/>
        <v>0</v>
      </c>
      <c r="AT7" s="609"/>
      <c r="AU7" s="609"/>
    </row>
    <row r="8" spans="1:220" ht="23.1" customHeight="1" x14ac:dyDescent="0.25">
      <c r="A8" s="576">
        <v>77</v>
      </c>
      <c r="B8" s="577" t="s">
        <v>983</v>
      </c>
      <c r="C8" s="604">
        <v>503</v>
      </c>
      <c r="D8" s="701" t="s">
        <v>16</v>
      </c>
      <c r="E8" s="702" t="s">
        <v>910</v>
      </c>
      <c r="F8" s="702" t="s">
        <v>967</v>
      </c>
      <c r="G8" s="605">
        <v>3120</v>
      </c>
      <c r="H8" s="606">
        <v>216</v>
      </c>
      <c r="I8" s="607">
        <v>532</v>
      </c>
      <c r="J8" s="581" t="s">
        <v>25</v>
      </c>
      <c r="K8" s="582" t="s">
        <v>14</v>
      </c>
      <c r="L8" s="583" t="s">
        <v>984</v>
      </c>
      <c r="M8" s="621" t="s">
        <v>15</v>
      </c>
      <c r="N8" s="585" t="s">
        <v>17</v>
      </c>
      <c r="O8" s="586" t="s">
        <v>909</v>
      </c>
      <c r="P8" s="587" t="s">
        <v>792</v>
      </c>
      <c r="Q8" s="587" t="s">
        <v>789</v>
      </c>
      <c r="R8" s="586" t="s">
        <v>18</v>
      </c>
      <c r="S8" s="586" t="s">
        <v>19</v>
      </c>
      <c r="T8" s="586" t="s">
        <v>20</v>
      </c>
      <c r="U8" s="586" t="s">
        <v>21</v>
      </c>
      <c r="V8" s="587">
        <v>4</v>
      </c>
      <c r="W8" s="587" t="s">
        <v>985</v>
      </c>
      <c r="X8" s="663">
        <v>2</v>
      </c>
      <c r="Y8" s="818">
        <v>2.11</v>
      </c>
      <c r="Z8" s="589">
        <v>41091</v>
      </c>
      <c r="AA8" s="589">
        <v>42156</v>
      </c>
      <c r="AB8" s="812">
        <v>25</v>
      </c>
      <c r="AC8" s="590"/>
      <c r="AD8" s="591"/>
      <c r="AE8" s="610">
        <v>0</v>
      </c>
      <c r="AF8" s="592"/>
      <c r="AG8" s="592"/>
      <c r="AH8" s="592"/>
      <c r="AI8" s="592"/>
      <c r="AJ8" s="592"/>
      <c r="AK8" s="592"/>
      <c r="AL8" s="592"/>
      <c r="AM8" s="592"/>
      <c r="AN8" s="592"/>
      <c r="AO8" s="592"/>
      <c r="AP8" s="592"/>
      <c r="AQ8" s="592"/>
      <c r="AR8" s="592">
        <f t="shared" si="0"/>
        <v>0</v>
      </c>
      <c r="AS8" s="592">
        <f t="shared" si="1"/>
        <v>0</v>
      </c>
      <c r="AT8" s="591">
        <v>600000</v>
      </c>
      <c r="AU8" s="591">
        <v>500000</v>
      </c>
    </row>
    <row r="9" spans="1:220" s="593" customFormat="1" ht="23.1" customHeight="1" x14ac:dyDescent="0.25">
      <c r="A9" s="576">
        <v>9</v>
      </c>
      <c r="B9" s="615" t="s">
        <v>1132</v>
      </c>
      <c r="C9" s="604">
        <v>204</v>
      </c>
      <c r="D9" s="701" t="s">
        <v>962</v>
      </c>
      <c r="E9" s="702" t="s">
        <v>759</v>
      </c>
      <c r="F9" s="702" t="s">
        <v>1130</v>
      </c>
      <c r="G9" s="605">
        <v>2321</v>
      </c>
      <c r="H9" s="606">
        <v>245</v>
      </c>
      <c r="I9" s="607">
        <v>616</v>
      </c>
      <c r="J9" s="620">
        <v>0</v>
      </c>
      <c r="K9" s="582" t="s">
        <v>64</v>
      </c>
      <c r="L9" s="582" t="s">
        <v>1131</v>
      </c>
      <c r="M9" s="584" t="s">
        <v>31</v>
      </c>
      <c r="N9" s="656" t="s">
        <v>17</v>
      </c>
      <c r="O9" s="586" t="s">
        <v>960</v>
      </c>
      <c r="P9" s="586" t="s">
        <v>792</v>
      </c>
      <c r="Q9" s="586" t="s">
        <v>789</v>
      </c>
      <c r="R9" s="586" t="s">
        <v>34</v>
      </c>
      <c r="S9" s="586" t="s">
        <v>34</v>
      </c>
      <c r="T9" s="586" t="s">
        <v>34</v>
      </c>
      <c r="U9" s="586" t="s">
        <v>48</v>
      </c>
      <c r="V9" s="796" t="s">
        <v>961</v>
      </c>
      <c r="W9" s="586" t="s">
        <v>22</v>
      </c>
      <c r="X9" s="663">
        <v>3</v>
      </c>
      <c r="Y9" s="800">
        <v>3.3</v>
      </c>
      <c r="Z9" s="622">
        <v>41456</v>
      </c>
      <c r="AA9" s="622">
        <v>42156</v>
      </c>
      <c r="AB9" s="798">
        <v>20</v>
      </c>
      <c r="AC9" s="613"/>
      <c r="AD9" s="640"/>
      <c r="AE9" s="610">
        <v>0</v>
      </c>
      <c r="AF9" s="626">
        <v>0</v>
      </c>
      <c r="AG9" s="626">
        <v>0</v>
      </c>
      <c r="AH9" s="626"/>
      <c r="AI9" s="626"/>
      <c r="AJ9" s="626"/>
      <c r="AK9" s="626"/>
      <c r="AL9" s="626"/>
      <c r="AM9" s="626"/>
      <c r="AN9" s="626"/>
      <c r="AO9" s="626"/>
      <c r="AP9" s="626"/>
      <c r="AQ9" s="626"/>
      <c r="AR9" s="592">
        <f t="shared" si="0"/>
        <v>0</v>
      </c>
      <c r="AS9" s="592">
        <f t="shared" si="1"/>
        <v>0</v>
      </c>
      <c r="AT9" s="640">
        <v>60000</v>
      </c>
      <c r="AU9" s="640">
        <v>60000</v>
      </c>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594"/>
      <c r="FH9" s="594"/>
      <c r="FI9" s="594"/>
      <c r="FJ9" s="594"/>
      <c r="FK9" s="594"/>
      <c r="FL9" s="594"/>
      <c r="FM9" s="594"/>
      <c r="FN9" s="594"/>
      <c r="FO9" s="594"/>
      <c r="FP9" s="594"/>
      <c r="FQ9" s="594"/>
      <c r="FR9" s="594"/>
      <c r="FS9" s="594"/>
      <c r="FT9" s="594"/>
      <c r="FU9" s="594"/>
      <c r="FV9" s="594"/>
      <c r="FW9" s="594"/>
      <c r="FX9" s="594"/>
      <c r="FY9" s="594"/>
      <c r="FZ9" s="594"/>
      <c r="GA9" s="594"/>
      <c r="GB9" s="594"/>
      <c r="GC9" s="594"/>
      <c r="GD9" s="594"/>
      <c r="GE9" s="594"/>
      <c r="GF9" s="594"/>
      <c r="GG9" s="594"/>
      <c r="GH9" s="594"/>
      <c r="GI9" s="594"/>
      <c r="GJ9" s="594"/>
      <c r="GK9" s="594"/>
      <c r="GL9" s="594"/>
      <c r="GM9" s="594"/>
      <c r="GN9" s="594"/>
      <c r="GO9" s="594"/>
      <c r="GP9" s="594"/>
      <c r="GQ9" s="594"/>
      <c r="GR9" s="594"/>
      <c r="GS9" s="594"/>
      <c r="GT9" s="594"/>
      <c r="GU9" s="594"/>
      <c r="GV9" s="594"/>
      <c r="GW9" s="594"/>
      <c r="GX9" s="594"/>
      <c r="GY9" s="594"/>
      <c r="GZ9" s="594"/>
    </row>
    <row r="10" spans="1:220" ht="23.1" customHeight="1" x14ac:dyDescent="0.25">
      <c r="A10" s="576">
        <v>186</v>
      </c>
      <c r="B10" s="603" t="s">
        <v>1161</v>
      </c>
      <c r="C10" s="604">
        <v>1301</v>
      </c>
      <c r="D10" s="701" t="s">
        <v>1098</v>
      </c>
      <c r="E10" s="702" t="s">
        <v>839</v>
      </c>
      <c r="F10" s="702" t="s">
        <v>840</v>
      </c>
      <c r="G10" s="605">
        <v>600</v>
      </c>
      <c r="H10" s="606">
        <v>255</v>
      </c>
      <c r="I10" s="607">
        <v>572</v>
      </c>
      <c r="J10" s="581">
        <v>3</v>
      </c>
      <c r="K10" s="582" t="s">
        <v>68</v>
      </c>
      <c r="L10" s="582" t="s">
        <v>1162</v>
      </c>
      <c r="M10" s="624" t="s">
        <v>31</v>
      </c>
      <c r="N10" s="585" t="s">
        <v>17</v>
      </c>
      <c r="O10" s="625" t="s">
        <v>1001</v>
      </c>
      <c r="P10" s="586" t="s">
        <v>803</v>
      </c>
      <c r="Q10" s="586" t="s">
        <v>789</v>
      </c>
      <c r="R10" s="586" t="s">
        <v>39</v>
      </c>
      <c r="S10" s="586" t="s">
        <v>40</v>
      </c>
      <c r="T10" s="586" t="s">
        <v>40</v>
      </c>
      <c r="U10" s="586" t="s">
        <v>1149</v>
      </c>
      <c r="V10" s="796" t="s">
        <v>961</v>
      </c>
      <c r="W10" s="796" t="s">
        <v>961</v>
      </c>
      <c r="X10" s="663">
        <v>2</v>
      </c>
      <c r="Y10" s="803">
        <v>2.2000000000000002</v>
      </c>
      <c r="Z10" s="639">
        <v>41456</v>
      </c>
      <c r="AA10" s="622">
        <v>41791</v>
      </c>
      <c r="AB10" s="801">
        <v>25</v>
      </c>
      <c r="AC10" s="613"/>
      <c r="AD10" s="610">
        <v>0</v>
      </c>
      <c r="AE10" s="610">
        <v>0</v>
      </c>
      <c r="AF10" s="623"/>
      <c r="AG10" s="623"/>
      <c r="AH10" s="623"/>
      <c r="AI10" s="623"/>
      <c r="AJ10" s="623"/>
      <c r="AK10" s="623"/>
      <c r="AL10" s="623"/>
      <c r="AM10" s="623"/>
      <c r="AN10" s="623"/>
      <c r="AO10" s="623"/>
      <c r="AP10" s="623"/>
      <c r="AQ10" s="623"/>
      <c r="AR10" s="592">
        <f t="shared" si="0"/>
        <v>0</v>
      </c>
      <c r="AS10" s="592">
        <f t="shared" si="1"/>
        <v>0</v>
      </c>
      <c r="AT10" s="610">
        <v>1000000</v>
      </c>
      <c r="AU10" s="610"/>
    </row>
    <row r="11" spans="1:220" ht="23.1" customHeight="1" x14ac:dyDescent="0.25">
      <c r="A11" s="576">
        <v>189</v>
      </c>
      <c r="B11" s="603" t="s">
        <v>1163</v>
      </c>
      <c r="C11" s="604">
        <v>1301</v>
      </c>
      <c r="D11" s="701" t="s">
        <v>1098</v>
      </c>
      <c r="E11" s="702" t="s">
        <v>839</v>
      </c>
      <c r="F11" s="702" t="s">
        <v>840</v>
      </c>
      <c r="G11" s="605">
        <v>3120</v>
      </c>
      <c r="H11" s="606">
        <v>255</v>
      </c>
      <c r="I11" s="607">
        <v>632</v>
      </c>
      <c r="J11" s="581">
        <v>36</v>
      </c>
      <c r="K11" s="582" t="s">
        <v>14</v>
      </c>
      <c r="L11" s="655" t="s">
        <v>1164</v>
      </c>
      <c r="M11" s="584" t="s">
        <v>31</v>
      </c>
      <c r="N11" s="585" t="s">
        <v>17</v>
      </c>
      <c r="O11" s="625" t="s">
        <v>1001</v>
      </c>
      <c r="P11" s="586" t="s">
        <v>792</v>
      </c>
      <c r="Q11" s="586" t="s">
        <v>789</v>
      </c>
      <c r="R11" s="586" t="s">
        <v>39</v>
      </c>
      <c r="S11" s="586" t="s">
        <v>40</v>
      </c>
      <c r="T11" s="586" t="s">
        <v>40</v>
      </c>
      <c r="U11" s="586" t="s">
        <v>40</v>
      </c>
      <c r="V11" s="827">
        <v>4</v>
      </c>
      <c r="W11" s="827">
        <v>4</v>
      </c>
      <c r="X11" s="663">
        <v>2</v>
      </c>
      <c r="Y11" s="803">
        <v>2.2000000000000002</v>
      </c>
      <c r="Z11" s="622">
        <v>41456</v>
      </c>
      <c r="AA11" s="622">
        <v>42156</v>
      </c>
      <c r="AB11" s="801">
        <v>25</v>
      </c>
      <c r="AC11" s="613"/>
      <c r="AD11" s="610"/>
      <c r="AE11" s="610">
        <v>0</v>
      </c>
      <c r="AF11" s="623"/>
      <c r="AG11" s="623"/>
      <c r="AH11" s="623"/>
      <c r="AI11" s="623"/>
      <c r="AJ11" s="623"/>
      <c r="AK11" s="623"/>
      <c r="AL11" s="623"/>
      <c r="AM11" s="623">
        <v>0</v>
      </c>
      <c r="AN11" s="623">
        <v>0</v>
      </c>
      <c r="AO11" s="623">
        <v>0</v>
      </c>
      <c r="AP11" s="623">
        <v>0</v>
      </c>
      <c r="AQ11" s="623">
        <v>0</v>
      </c>
      <c r="AR11" s="592">
        <f t="shared" si="0"/>
        <v>0</v>
      </c>
      <c r="AS11" s="592">
        <f t="shared" si="1"/>
        <v>0</v>
      </c>
      <c r="AT11" s="610">
        <v>1000000</v>
      </c>
      <c r="AU11" s="610">
        <v>1000000</v>
      </c>
    </row>
    <row r="12" spans="1:220" ht="23.1" customHeight="1" x14ac:dyDescent="0.25">
      <c r="A12" s="576">
        <v>203</v>
      </c>
      <c r="B12" s="603" t="s">
        <v>1146</v>
      </c>
      <c r="C12" s="604">
        <v>1301</v>
      </c>
      <c r="D12" s="701" t="s">
        <v>1098</v>
      </c>
      <c r="E12" s="702" t="s">
        <v>839</v>
      </c>
      <c r="F12" s="702" t="s">
        <v>840</v>
      </c>
      <c r="G12" s="605">
        <v>600</v>
      </c>
      <c r="H12" s="606">
        <v>255</v>
      </c>
      <c r="I12" s="607">
        <v>672</v>
      </c>
      <c r="J12" s="581">
        <v>14</v>
      </c>
      <c r="K12" s="644" t="s">
        <v>1147</v>
      </c>
      <c r="L12" s="644" t="s">
        <v>1148</v>
      </c>
      <c r="M12" s="624" t="s">
        <v>31</v>
      </c>
      <c r="N12" s="656" t="s">
        <v>17</v>
      </c>
      <c r="O12" s="625" t="s">
        <v>1001</v>
      </c>
      <c r="P12" s="586" t="s">
        <v>792</v>
      </c>
      <c r="Q12" s="586" t="s">
        <v>789</v>
      </c>
      <c r="R12" s="586" t="s">
        <v>39</v>
      </c>
      <c r="S12" s="586" t="s">
        <v>40</v>
      </c>
      <c r="T12" s="586" t="s">
        <v>40</v>
      </c>
      <c r="U12" s="586" t="s">
        <v>1149</v>
      </c>
      <c r="V12" s="796" t="s">
        <v>961</v>
      </c>
      <c r="W12" s="796" t="s">
        <v>961</v>
      </c>
      <c r="X12" s="663">
        <v>2</v>
      </c>
      <c r="Y12" s="803">
        <v>2.2000000000000002</v>
      </c>
      <c r="Z12" s="622">
        <v>41456</v>
      </c>
      <c r="AA12" s="639">
        <v>42156</v>
      </c>
      <c r="AB12" s="798">
        <v>25</v>
      </c>
      <c r="AC12" s="641">
        <v>1500000</v>
      </c>
      <c r="AD12" s="610"/>
      <c r="AE12" s="610">
        <v>1500000</v>
      </c>
      <c r="AF12" s="626"/>
      <c r="AG12" s="626"/>
      <c r="AH12" s="626"/>
      <c r="AI12" s="626"/>
      <c r="AJ12" s="626">
        <v>250000</v>
      </c>
      <c r="AK12" s="626">
        <v>250000</v>
      </c>
      <c r="AL12" s="626">
        <v>250000</v>
      </c>
      <c r="AM12" s="626">
        <v>250000</v>
      </c>
      <c r="AN12" s="626">
        <v>250000</v>
      </c>
      <c r="AO12" s="626">
        <v>250000</v>
      </c>
      <c r="AP12" s="626"/>
      <c r="AQ12" s="626"/>
      <c r="AR12" s="592">
        <f t="shared" si="0"/>
        <v>1500000</v>
      </c>
      <c r="AS12" s="592">
        <f t="shared" si="1"/>
        <v>0</v>
      </c>
      <c r="AT12" s="610">
        <v>200000</v>
      </c>
      <c r="AU12" s="610">
        <v>200000</v>
      </c>
      <c r="AX12" s="593"/>
      <c r="AY12" s="593"/>
      <c r="AZ12" s="593"/>
      <c r="BA12" s="593"/>
      <c r="BB12" s="593"/>
      <c r="BC12" s="593"/>
      <c r="BD12" s="593"/>
      <c r="BE12" s="593"/>
      <c r="BF12" s="593"/>
      <c r="BG12" s="593"/>
      <c r="BH12" s="593"/>
      <c r="BI12" s="593"/>
      <c r="BJ12" s="593"/>
      <c r="BK12" s="593"/>
      <c r="BL12" s="593"/>
      <c r="BM12" s="593"/>
      <c r="BN12" s="593"/>
      <c r="BO12" s="593"/>
      <c r="BP12" s="593"/>
      <c r="BQ12" s="593"/>
      <c r="BR12" s="593"/>
      <c r="BS12" s="593"/>
      <c r="BT12" s="593"/>
      <c r="BU12" s="593"/>
      <c r="BV12" s="593"/>
      <c r="BW12" s="593"/>
      <c r="BX12" s="593"/>
      <c r="BY12" s="593"/>
      <c r="BZ12" s="593"/>
      <c r="CA12" s="593"/>
      <c r="CB12" s="593"/>
      <c r="CC12" s="593"/>
      <c r="CD12" s="593"/>
      <c r="CE12" s="593"/>
      <c r="CF12" s="593"/>
      <c r="CG12" s="593"/>
      <c r="CH12" s="593"/>
      <c r="CI12" s="593"/>
      <c r="CJ12" s="593"/>
      <c r="CK12" s="593"/>
      <c r="CL12" s="593"/>
      <c r="CM12" s="593"/>
      <c r="CN12" s="593"/>
      <c r="CO12" s="593"/>
      <c r="CP12" s="593"/>
      <c r="CQ12" s="593"/>
      <c r="CR12" s="593"/>
      <c r="CS12" s="593"/>
      <c r="CT12" s="593"/>
      <c r="CU12" s="593"/>
      <c r="CV12" s="593"/>
      <c r="CW12" s="593"/>
      <c r="CX12" s="593"/>
      <c r="CY12" s="593"/>
      <c r="CZ12" s="593"/>
      <c r="DA12" s="593"/>
      <c r="DB12" s="593"/>
      <c r="DC12" s="593"/>
      <c r="DD12" s="593"/>
      <c r="DE12" s="593"/>
      <c r="DF12" s="593"/>
      <c r="DG12" s="593"/>
      <c r="DH12" s="593"/>
      <c r="DI12" s="593"/>
      <c r="DJ12" s="593"/>
      <c r="DK12" s="593"/>
      <c r="DL12" s="593"/>
      <c r="DM12" s="593"/>
      <c r="DN12" s="593"/>
      <c r="DO12" s="593"/>
      <c r="DP12" s="593"/>
      <c r="DQ12" s="593"/>
      <c r="DR12" s="593"/>
      <c r="DS12" s="593"/>
      <c r="DT12" s="593"/>
      <c r="DU12" s="593"/>
      <c r="DV12" s="593"/>
      <c r="DW12" s="593"/>
      <c r="DX12" s="593"/>
      <c r="DY12" s="593"/>
      <c r="DZ12" s="593"/>
      <c r="EA12" s="593"/>
      <c r="EB12" s="593"/>
      <c r="EC12" s="593"/>
      <c r="ED12" s="593"/>
      <c r="EE12" s="593"/>
      <c r="EF12" s="593"/>
      <c r="EG12" s="593"/>
      <c r="EH12" s="593"/>
      <c r="EI12" s="593"/>
      <c r="EJ12" s="593"/>
      <c r="EK12" s="593"/>
      <c r="EL12" s="593"/>
      <c r="EM12" s="593"/>
      <c r="EN12" s="593"/>
      <c r="EO12" s="593"/>
      <c r="EP12" s="593"/>
      <c r="EQ12" s="593"/>
      <c r="ER12" s="593"/>
      <c r="ES12" s="593"/>
      <c r="ET12" s="593"/>
      <c r="EU12" s="593"/>
      <c r="EV12" s="593"/>
      <c r="EW12" s="593"/>
      <c r="EX12" s="593"/>
      <c r="EY12" s="593"/>
      <c r="EZ12" s="593"/>
      <c r="FA12" s="593"/>
      <c r="FB12" s="593"/>
      <c r="FC12" s="593"/>
      <c r="FD12" s="593"/>
      <c r="FE12" s="593"/>
      <c r="FF12" s="593"/>
      <c r="FG12" s="593"/>
      <c r="FH12" s="593"/>
      <c r="FI12" s="593"/>
      <c r="FJ12" s="593"/>
      <c r="FK12" s="593"/>
      <c r="FL12" s="593"/>
      <c r="FM12" s="593"/>
      <c r="FN12" s="593"/>
      <c r="FO12" s="593"/>
      <c r="FP12" s="593"/>
      <c r="FQ12" s="593"/>
      <c r="FR12" s="593"/>
      <c r="FS12" s="593"/>
      <c r="FT12" s="593"/>
      <c r="FU12" s="593"/>
      <c r="FV12" s="593"/>
      <c r="FW12" s="593"/>
      <c r="FX12" s="593"/>
      <c r="FY12" s="593"/>
      <c r="FZ12" s="593"/>
      <c r="GA12" s="593"/>
      <c r="GB12" s="593"/>
      <c r="GC12" s="593"/>
      <c r="GD12" s="593"/>
      <c r="GE12" s="593"/>
      <c r="GF12" s="593"/>
      <c r="GG12" s="593"/>
      <c r="GH12" s="593"/>
      <c r="GI12" s="593"/>
      <c r="GJ12" s="593"/>
      <c r="GK12" s="593"/>
      <c r="GL12" s="593"/>
      <c r="GM12" s="593"/>
      <c r="GN12" s="593"/>
      <c r="GO12" s="593"/>
      <c r="GP12" s="593"/>
      <c r="GQ12" s="593"/>
      <c r="GR12" s="593"/>
      <c r="GS12" s="593"/>
      <c r="GT12" s="593"/>
      <c r="GU12" s="593"/>
      <c r="GV12" s="593"/>
      <c r="GW12" s="593"/>
      <c r="GX12" s="593"/>
      <c r="GY12" s="593"/>
      <c r="GZ12" s="593"/>
      <c r="HA12" s="593"/>
      <c r="HB12" s="593"/>
      <c r="HC12" s="593"/>
      <c r="HD12" s="593"/>
      <c r="HE12" s="593"/>
      <c r="HF12" s="593"/>
      <c r="HG12" s="593"/>
      <c r="HH12" s="593"/>
      <c r="HI12" s="593"/>
      <c r="HJ12" s="593"/>
      <c r="HK12" s="593"/>
      <c r="HL12" s="593"/>
    </row>
    <row r="13" spans="1:220" ht="23.1" customHeight="1" x14ac:dyDescent="0.25">
      <c r="A13" s="576">
        <v>75</v>
      </c>
      <c r="B13" s="577" t="s">
        <v>973</v>
      </c>
      <c r="C13" s="604">
        <v>503</v>
      </c>
      <c r="D13" s="701" t="s">
        <v>16</v>
      </c>
      <c r="E13" s="702" t="s">
        <v>910</v>
      </c>
      <c r="F13" s="702" t="s">
        <v>967</v>
      </c>
      <c r="G13" s="605">
        <v>3120</v>
      </c>
      <c r="H13" s="606">
        <v>216</v>
      </c>
      <c r="I13" s="607">
        <v>532</v>
      </c>
      <c r="J13" s="581" t="s">
        <v>25</v>
      </c>
      <c r="K13" s="582" t="s">
        <v>14</v>
      </c>
      <c r="L13" s="583" t="s">
        <v>974</v>
      </c>
      <c r="M13" s="621" t="s">
        <v>15</v>
      </c>
      <c r="N13" s="585" t="s">
        <v>17</v>
      </c>
      <c r="O13" s="586" t="s">
        <v>909</v>
      </c>
      <c r="P13" s="587" t="s">
        <v>792</v>
      </c>
      <c r="Q13" s="587" t="s">
        <v>789</v>
      </c>
      <c r="R13" s="586" t="s">
        <v>18</v>
      </c>
      <c r="S13" s="586" t="s">
        <v>19</v>
      </c>
      <c r="T13" s="586" t="s">
        <v>20</v>
      </c>
      <c r="U13" s="586" t="s">
        <v>21</v>
      </c>
      <c r="V13" s="587">
        <v>8</v>
      </c>
      <c r="W13" s="587" t="s">
        <v>975</v>
      </c>
      <c r="X13" s="663">
        <v>2</v>
      </c>
      <c r="Y13" s="818">
        <v>2.11</v>
      </c>
      <c r="Z13" s="589">
        <v>41091</v>
      </c>
      <c r="AA13" s="589">
        <v>42156</v>
      </c>
      <c r="AB13" s="812">
        <v>25</v>
      </c>
      <c r="AC13" s="590"/>
      <c r="AD13" s="591"/>
      <c r="AE13" s="610">
        <v>0</v>
      </c>
      <c r="AF13" s="592"/>
      <c r="AG13" s="592"/>
      <c r="AH13" s="592"/>
      <c r="AI13" s="592"/>
      <c r="AJ13" s="592"/>
      <c r="AK13" s="592"/>
      <c r="AL13" s="592"/>
      <c r="AM13" s="592"/>
      <c r="AN13" s="592"/>
      <c r="AO13" s="592"/>
      <c r="AP13" s="592"/>
      <c r="AQ13" s="592"/>
      <c r="AR13" s="592">
        <f t="shared" si="0"/>
        <v>0</v>
      </c>
      <c r="AS13" s="592">
        <f t="shared" si="1"/>
        <v>0</v>
      </c>
      <c r="AT13" s="591"/>
      <c r="AU13" s="591">
        <v>900000</v>
      </c>
      <c r="GZ13" s="619"/>
    </row>
    <row r="14" spans="1:220" ht="23.1" customHeight="1" x14ac:dyDescent="0.25">
      <c r="A14" s="576">
        <v>74</v>
      </c>
      <c r="B14" s="577" t="s">
        <v>970</v>
      </c>
      <c r="C14" s="604">
        <v>503</v>
      </c>
      <c r="D14" s="701" t="s">
        <v>16</v>
      </c>
      <c r="E14" s="702" t="s">
        <v>910</v>
      </c>
      <c r="F14" s="702" t="s">
        <v>967</v>
      </c>
      <c r="G14" s="605">
        <v>3120</v>
      </c>
      <c r="H14" s="606">
        <v>216</v>
      </c>
      <c r="I14" s="607">
        <v>532</v>
      </c>
      <c r="J14" s="581">
        <v>30</v>
      </c>
      <c r="K14" s="582" t="s">
        <v>14</v>
      </c>
      <c r="L14" s="583" t="s">
        <v>971</v>
      </c>
      <c r="M14" s="621" t="s">
        <v>15</v>
      </c>
      <c r="N14" s="585" t="s">
        <v>17</v>
      </c>
      <c r="O14" s="586" t="s">
        <v>909</v>
      </c>
      <c r="P14" s="587" t="s">
        <v>792</v>
      </c>
      <c r="Q14" s="587" t="s">
        <v>789</v>
      </c>
      <c r="R14" s="586" t="s">
        <v>18</v>
      </c>
      <c r="S14" s="586" t="s">
        <v>19</v>
      </c>
      <c r="T14" s="586" t="s">
        <v>20</v>
      </c>
      <c r="U14" s="586" t="s">
        <v>21</v>
      </c>
      <c r="V14" s="587">
        <v>9</v>
      </c>
      <c r="W14" s="587" t="s">
        <v>972</v>
      </c>
      <c r="X14" s="663">
        <v>2</v>
      </c>
      <c r="Y14" s="818">
        <v>2.11</v>
      </c>
      <c r="Z14" s="588">
        <v>41091</v>
      </c>
      <c r="AA14" s="589">
        <v>41426</v>
      </c>
      <c r="AB14" s="812">
        <v>25</v>
      </c>
      <c r="AC14" s="590"/>
      <c r="AD14" s="591">
        <v>1200000</v>
      </c>
      <c r="AE14" s="610">
        <v>1200000</v>
      </c>
      <c r="AF14" s="592"/>
      <c r="AG14" s="592"/>
      <c r="AH14" s="592"/>
      <c r="AI14" s="592">
        <v>300000</v>
      </c>
      <c r="AJ14" s="592">
        <v>300000</v>
      </c>
      <c r="AK14" s="592">
        <v>300000</v>
      </c>
      <c r="AL14" s="592">
        <v>300000</v>
      </c>
      <c r="AM14" s="592"/>
      <c r="AN14" s="592"/>
      <c r="AO14" s="592"/>
      <c r="AP14" s="592"/>
      <c r="AQ14" s="592"/>
      <c r="AR14" s="592">
        <f t="shared" si="0"/>
        <v>1200000</v>
      </c>
      <c r="AS14" s="592">
        <f t="shared" si="1"/>
        <v>0</v>
      </c>
      <c r="AT14" s="591"/>
      <c r="AU14" s="591"/>
    </row>
    <row r="15" spans="1:220" ht="23.1" customHeight="1" x14ac:dyDescent="0.25">
      <c r="A15" s="576">
        <v>4</v>
      </c>
      <c r="B15" s="596" t="s">
        <v>43</v>
      </c>
      <c r="C15" s="637">
        <v>1101</v>
      </c>
      <c r="D15" s="701" t="s">
        <v>1019</v>
      </c>
      <c r="E15" s="702" t="s">
        <v>798</v>
      </c>
      <c r="F15" s="702" t="s">
        <v>827</v>
      </c>
      <c r="G15" s="637">
        <v>300</v>
      </c>
      <c r="H15" s="596">
        <v>222</v>
      </c>
      <c r="I15" s="597">
        <v>472</v>
      </c>
      <c r="J15" s="581">
        <v>4</v>
      </c>
      <c r="K15" s="582" t="s">
        <v>42</v>
      </c>
      <c r="L15" s="598" t="s">
        <v>44</v>
      </c>
      <c r="M15" s="627" t="s">
        <v>41</v>
      </c>
      <c r="N15" s="625" t="s">
        <v>17</v>
      </c>
      <c r="O15" s="625" t="s">
        <v>960</v>
      </c>
      <c r="P15" s="625" t="s">
        <v>792</v>
      </c>
      <c r="Q15" s="625" t="s">
        <v>789</v>
      </c>
      <c r="R15" s="586" t="s">
        <v>34</v>
      </c>
      <c r="S15" s="625" t="s">
        <v>1044</v>
      </c>
      <c r="T15" s="586" t="s">
        <v>20</v>
      </c>
      <c r="U15" s="586" t="s">
        <v>21</v>
      </c>
      <c r="V15" s="625">
        <v>9</v>
      </c>
      <c r="W15" s="625">
        <v>9</v>
      </c>
      <c r="X15" s="663">
        <v>2</v>
      </c>
      <c r="Y15" s="800">
        <v>2.2999999999999998</v>
      </c>
      <c r="Z15" s="588">
        <v>41091</v>
      </c>
      <c r="AA15" s="589">
        <v>41426</v>
      </c>
      <c r="AB15" s="801">
        <v>20</v>
      </c>
      <c r="AC15" s="601">
        <v>0</v>
      </c>
      <c r="AD15" s="601">
        <v>2000000</v>
      </c>
      <c r="AE15" s="610">
        <v>2000000</v>
      </c>
      <c r="AF15" s="708"/>
      <c r="AG15" s="631"/>
      <c r="AH15" s="631"/>
      <c r="AI15" s="631">
        <v>500000</v>
      </c>
      <c r="AJ15" s="631">
        <v>500000</v>
      </c>
      <c r="AK15" s="631">
        <v>500000</v>
      </c>
      <c r="AL15" s="631">
        <v>500000</v>
      </c>
      <c r="AM15" s="631"/>
      <c r="AN15" s="631"/>
      <c r="AO15" s="631"/>
      <c r="AP15" s="631"/>
      <c r="AQ15" s="631"/>
      <c r="AR15" s="592">
        <f t="shared" si="0"/>
        <v>2000000</v>
      </c>
      <c r="AS15" s="592">
        <f t="shared" si="1"/>
        <v>0</v>
      </c>
      <c r="AT15" s="601">
        <v>0</v>
      </c>
      <c r="AU15" s="601">
        <v>0</v>
      </c>
    </row>
    <row r="16" spans="1:220" s="593" customFormat="1" ht="23.1" customHeight="1" x14ac:dyDescent="0.25">
      <c r="A16" s="576">
        <v>150</v>
      </c>
      <c r="B16" s="596" t="s">
        <v>1028</v>
      </c>
      <c r="C16" s="637">
        <v>1101</v>
      </c>
      <c r="D16" s="701" t="s">
        <v>1019</v>
      </c>
      <c r="E16" s="702" t="s">
        <v>798</v>
      </c>
      <c r="F16" s="702" t="s">
        <v>827</v>
      </c>
      <c r="G16" s="637">
        <v>300</v>
      </c>
      <c r="H16" s="596">
        <v>222</v>
      </c>
      <c r="I16" s="597">
        <v>672</v>
      </c>
      <c r="J16" s="581">
        <v>59</v>
      </c>
      <c r="K16" s="582" t="s">
        <v>42</v>
      </c>
      <c r="L16" s="582" t="s">
        <v>1029</v>
      </c>
      <c r="M16" s="627" t="s">
        <v>31</v>
      </c>
      <c r="N16" s="625" t="s">
        <v>17</v>
      </c>
      <c r="O16" s="625" t="s">
        <v>1001</v>
      </c>
      <c r="P16" s="625" t="s">
        <v>803</v>
      </c>
      <c r="Q16" s="625" t="s">
        <v>789</v>
      </c>
      <c r="R16" s="586" t="s">
        <v>39</v>
      </c>
      <c r="S16" s="638" t="s">
        <v>20</v>
      </c>
      <c r="T16" s="586" t="s">
        <v>20</v>
      </c>
      <c r="U16" s="586" t="s">
        <v>21</v>
      </c>
      <c r="V16" s="625">
        <v>9</v>
      </c>
      <c r="W16" s="586" t="s">
        <v>45</v>
      </c>
      <c r="X16" s="663">
        <v>2</v>
      </c>
      <c r="Y16" s="800">
        <v>2.2999999999999998</v>
      </c>
      <c r="Z16" s="639">
        <v>41821</v>
      </c>
      <c r="AA16" s="589">
        <v>42156</v>
      </c>
      <c r="AB16" s="801">
        <v>20</v>
      </c>
      <c r="AC16" s="601"/>
      <c r="AD16" s="601"/>
      <c r="AE16" s="610">
        <v>0</v>
      </c>
      <c r="AF16" s="601"/>
      <c r="AG16" s="631"/>
      <c r="AH16" s="631"/>
      <c r="AI16" s="631"/>
      <c r="AJ16" s="631"/>
      <c r="AK16" s="631"/>
      <c r="AL16" s="631"/>
      <c r="AM16" s="631"/>
      <c r="AN16" s="631"/>
      <c r="AO16" s="631"/>
      <c r="AP16" s="631"/>
      <c r="AQ16" s="631"/>
      <c r="AR16" s="592">
        <f t="shared" si="0"/>
        <v>0</v>
      </c>
      <c r="AS16" s="592">
        <f t="shared" si="1"/>
        <v>0</v>
      </c>
      <c r="AT16" s="601"/>
      <c r="AU16" s="601">
        <v>3900000</v>
      </c>
      <c r="AX16" s="594"/>
      <c r="AY16" s="594"/>
      <c r="AZ16" s="594"/>
      <c r="BA16" s="594"/>
      <c r="BB16" s="594"/>
      <c r="BC16" s="594"/>
      <c r="BD16" s="594"/>
      <c r="BE16" s="594"/>
      <c r="BF16" s="594"/>
      <c r="BG16" s="594"/>
      <c r="BH16" s="594"/>
      <c r="BI16" s="594"/>
      <c r="BJ16" s="594"/>
      <c r="BK16" s="594"/>
      <c r="BL16" s="594"/>
      <c r="BM16" s="594"/>
      <c r="BN16" s="594"/>
      <c r="BO16" s="594"/>
      <c r="BP16" s="594"/>
      <c r="BQ16" s="594"/>
      <c r="BR16" s="594"/>
      <c r="BS16" s="594"/>
      <c r="BT16" s="594"/>
      <c r="BU16" s="594"/>
      <c r="BV16" s="594"/>
      <c r="BW16" s="594"/>
      <c r="BX16" s="594"/>
      <c r="BY16" s="594"/>
      <c r="BZ16" s="594"/>
      <c r="CA16" s="594"/>
      <c r="CB16" s="594"/>
      <c r="CC16" s="594"/>
      <c r="CD16" s="594"/>
      <c r="CE16" s="594"/>
      <c r="CF16" s="594"/>
      <c r="CG16" s="594"/>
      <c r="CH16" s="594"/>
      <c r="CI16" s="594"/>
      <c r="CJ16" s="594"/>
      <c r="CK16" s="594"/>
      <c r="CL16" s="594"/>
      <c r="CM16" s="594"/>
      <c r="CN16" s="594"/>
      <c r="CO16" s="594"/>
      <c r="CP16" s="594"/>
      <c r="CQ16" s="594"/>
      <c r="CR16" s="594"/>
      <c r="CS16" s="594"/>
      <c r="CT16" s="594"/>
      <c r="CU16" s="594"/>
      <c r="CV16" s="594"/>
      <c r="CW16" s="594"/>
      <c r="CX16" s="594"/>
      <c r="CY16" s="594"/>
      <c r="CZ16" s="594"/>
      <c r="DA16" s="594"/>
      <c r="DB16" s="594"/>
      <c r="DC16" s="594"/>
      <c r="DD16" s="594"/>
      <c r="DE16" s="594"/>
      <c r="DF16" s="594"/>
      <c r="DG16" s="594"/>
      <c r="DH16" s="594"/>
      <c r="DI16" s="594"/>
      <c r="DJ16" s="594"/>
      <c r="DK16" s="594"/>
      <c r="DL16" s="594"/>
      <c r="DM16" s="594"/>
      <c r="DN16" s="594"/>
      <c r="DO16" s="594"/>
      <c r="DP16" s="594"/>
      <c r="DQ16" s="594"/>
      <c r="DR16" s="594"/>
      <c r="DS16" s="594"/>
      <c r="DT16" s="594"/>
      <c r="DU16" s="594"/>
      <c r="DV16" s="594"/>
      <c r="DW16" s="594"/>
      <c r="DX16" s="594"/>
      <c r="DY16" s="594"/>
      <c r="DZ16" s="594"/>
      <c r="EA16" s="594"/>
      <c r="EB16" s="594"/>
      <c r="EC16" s="594"/>
      <c r="ED16" s="594"/>
      <c r="EE16" s="594"/>
      <c r="EF16" s="594"/>
      <c r="EG16" s="594"/>
      <c r="EH16" s="594"/>
      <c r="EI16" s="594"/>
      <c r="EJ16" s="594"/>
      <c r="EK16" s="594"/>
      <c r="EL16" s="594"/>
      <c r="EM16" s="594"/>
      <c r="EN16" s="594"/>
      <c r="EO16" s="594"/>
      <c r="EP16" s="594"/>
      <c r="EQ16" s="594"/>
      <c r="ER16" s="594"/>
      <c r="ES16" s="594"/>
      <c r="ET16" s="594"/>
      <c r="EU16" s="594"/>
      <c r="EV16" s="594"/>
      <c r="EW16" s="594"/>
      <c r="EX16" s="594"/>
      <c r="EY16" s="594"/>
      <c r="EZ16" s="594"/>
      <c r="FA16" s="594"/>
      <c r="FB16" s="594"/>
      <c r="FC16" s="594"/>
      <c r="FD16" s="594"/>
      <c r="FE16" s="594"/>
      <c r="FF16" s="594"/>
      <c r="FG16" s="594"/>
      <c r="FH16" s="594"/>
      <c r="FI16" s="594"/>
      <c r="FJ16" s="594"/>
      <c r="FK16" s="594"/>
      <c r="FL16" s="594"/>
      <c r="FM16" s="594"/>
      <c r="FN16" s="594"/>
      <c r="FO16" s="594"/>
      <c r="FP16" s="594"/>
      <c r="FQ16" s="594"/>
      <c r="FR16" s="594"/>
      <c r="FS16" s="594"/>
      <c r="FT16" s="594"/>
      <c r="FU16" s="594"/>
      <c r="FV16" s="594"/>
      <c r="FW16" s="594"/>
      <c r="FX16" s="594"/>
      <c r="FY16" s="594"/>
      <c r="FZ16" s="594"/>
      <c r="GA16" s="594"/>
      <c r="GB16" s="594"/>
      <c r="GC16" s="594"/>
      <c r="GD16" s="594"/>
      <c r="GE16" s="594"/>
      <c r="GF16" s="594"/>
      <c r="GG16" s="594"/>
      <c r="GH16" s="594"/>
      <c r="GI16" s="594"/>
      <c r="GJ16" s="594"/>
      <c r="GK16" s="594"/>
      <c r="GL16" s="594"/>
      <c r="GM16" s="594"/>
      <c r="GN16" s="594"/>
      <c r="GO16" s="594"/>
      <c r="GP16" s="594"/>
      <c r="GQ16" s="594"/>
      <c r="GR16" s="594"/>
      <c r="GS16" s="594"/>
      <c r="GT16" s="594"/>
      <c r="GU16" s="594"/>
      <c r="GV16" s="594"/>
      <c r="GW16" s="594"/>
      <c r="GX16" s="594"/>
      <c r="GY16" s="594"/>
      <c r="GZ16" s="594"/>
    </row>
    <row r="17" spans="1:220" s="593" customFormat="1" ht="23.1" customHeight="1" x14ac:dyDescent="0.25">
      <c r="A17" s="576">
        <v>7</v>
      </c>
      <c r="B17" s="596" t="s">
        <v>53</v>
      </c>
      <c r="C17" s="637">
        <v>1001</v>
      </c>
      <c r="D17" s="701" t="s">
        <v>1019</v>
      </c>
      <c r="E17" s="702" t="s">
        <v>790</v>
      </c>
      <c r="F17" s="702" t="s">
        <v>791</v>
      </c>
      <c r="G17" s="597">
        <v>3120</v>
      </c>
      <c r="H17" s="596">
        <v>234</v>
      </c>
      <c r="I17" s="597">
        <v>432</v>
      </c>
      <c r="J17" s="581">
        <v>6</v>
      </c>
      <c r="K17" s="582" t="s">
        <v>14</v>
      </c>
      <c r="L17" s="598" t="s">
        <v>44</v>
      </c>
      <c r="M17" s="627" t="s">
        <v>41</v>
      </c>
      <c r="N17" s="625" t="s">
        <v>17</v>
      </c>
      <c r="O17" s="586" t="s">
        <v>960</v>
      </c>
      <c r="P17" s="625" t="s">
        <v>792</v>
      </c>
      <c r="Q17" s="625" t="s">
        <v>789</v>
      </c>
      <c r="R17" s="625" t="s">
        <v>34</v>
      </c>
      <c r="S17" s="625" t="s">
        <v>34</v>
      </c>
      <c r="T17" s="586" t="s">
        <v>20</v>
      </c>
      <c r="U17" s="586" t="s">
        <v>21</v>
      </c>
      <c r="V17" s="625">
        <v>9</v>
      </c>
      <c r="W17" s="625">
        <v>9</v>
      </c>
      <c r="X17" s="663">
        <v>2</v>
      </c>
      <c r="Y17" s="800">
        <v>2.1</v>
      </c>
      <c r="Z17" s="639">
        <v>41091</v>
      </c>
      <c r="AA17" s="622">
        <v>41426</v>
      </c>
      <c r="AB17" s="801">
        <v>20</v>
      </c>
      <c r="AC17" s="601">
        <v>0</v>
      </c>
      <c r="AD17" s="601">
        <v>1500000</v>
      </c>
      <c r="AE17" s="610">
        <v>1500000</v>
      </c>
      <c r="AF17" s="708"/>
      <c r="AG17" s="631"/>
      <c r="AH17" s="631"/>
      <c r="AI17" s="631"/>
      <c r="AJ17" s="631"/>
      <c r="AK17" s="631">
        <v>750000</v>
      </c>
      <c r="AL17" s="631">
        <v>750000</v>
      </c>
      <c r="AM17" s="631"/>
      <c r="AN17" s="631"/>
      <c r="AO17" s="631"/>
      <c r="AP17" s="631"/>
      <c r="AQ17" s="631"/>
      <c r="AR17" s="592">
        <f t="shared" si="0"/>
        <v>1500000</v>
      </c>
      <c r="AS17" s="592">
        <f t="shared" si="1"/>
        <v>0</v>
      </c>
      <c r="AT17" s="601">
        <v>0</v>
      </c>
      <c r="AU17" s="601">
        <v>0</v>
      </c>
      <c r="AX17" s="594"/>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c r="BV17" s="594"/>
      <c r="BW17" s="594"/>
      <c r="BX17" s="594"/>
      <c r="BY17" s="594"/>
      <c r="BZ17" s="594"/>
      <c r="CA17" s="594"/>
      <c r="CB17" s="594"/>
      <c r="CC17" s="594"/>
      <c r="CD17" s="594"/>
      <c r="CE17" s="594"/>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594"/>
      <c r="DV17" s="594"/>
      <c r="DW17" s="594"/>
      <c r="DX17" s="594"/>
      <c r="DY17" s="594"/>
      <c r="DZ17" s="594"/>
      <c r="EA17" s="594"/>
      <c r="EB17" s="594"/>
      <c r="EC17" s="594"/>
      <c r="ED17" s="594"/>
      <c r="EE17" s="594"/>
      <c r="EF17" s="594"/>
      <c r="EG17" s="594"/>
      <c r="EH17" s="594"/>
      <c r="EI17" s="594"/>
      <c r="EJ17" s="594"/>
      <c r="EK17" s="594"/>
      <c r="EL17" s="594"/>
      <c r="EM17" s="594"/>
      <c r="EN17" s="594"/>
      <c r="EO17" s="594"/>
      <c r="EP17" s="594"/>
      <c r="EQ17" s="594"/>
      <c r="ER17" s="594"/>
      <c r="ES17" s="594"/>
      <c r="ET17" s="594"/>
      <c r="EU17" s="594"/>
      <c r="EV17" s="594"/>
      <c r="EW17" s="594"/>
      <c r="EX17" s="594"/>
      <c r="EY17" s="594"/>
      <c r="EZ17" s="594"/>
      <c r="FA17" s="594"/>
      <c r="FB17" s="594"/>
      <c r="FC17" s="594"/>
      <c r="FD17" s="594"/>
      <c r="FE17" s="594"/>
      <c r="FF17" s="594"/>
      <c r="FG17" s="594"/>
      <c r="FH17" s="594"/>
      <c r="FI17" s="594"/>
      <c r="FJ17" s="594"/>
      <c r="FK17" s="594"/>
      <c r="FL17" s="594"/>
      <c r="FM17" s="594"/>
      <c r="FN17" s="594"/>
      <c r="FO17" s="594"/>
      <c r="FP17" s="594"/>
      <c r="FQ17" s="594"/>
      <c r="FR17" s="594"/>
      <c r="FS17" s="594"/>
      <c r="FT17" s="594"/>
      <c r="FU17" s="594"/>
      <c r="FV17" s="594"/>
      <c r="FW17" s="594"/>
      <c r="FX17" s="594"/>
      <c r="FY17" s="594"/>
      <c r="FZ17" s="594"/>
      <c r="GA17" s="594"/>
      <c r="GB17" s="594"/>
      <c r="GC17" s="594"/>
      <c r="GD17" s="594"/>
      <c r="GE17" s="594"/>
      <c r="GF17" s="594"/>
      <c r="GG17" s="594"/>
      <c r="GH17" s="594"/>
      <c r="GI17" s="594"/>
      <c r="GJ17" s="594"/>
      <c r="GK17" s="594"/>
      <c r="GL17" s="594"/>
      <c r="GM17" s="594"/>
      <c r="GN17" s="594"/>
      <c r="GO17" s="594"/>
      <c r="GP17" s="594"/>
      <c r="GQ17" s="594"/>
      <c r="GR17" s="594"/>
      <c r="GS17" s="594"/>
      <c r="GT17" s="594"/>
      <c r="GU17" s="594"/>
      <c r="GV17" s="594"/>
      <c r="GW17" s="594"/>
      <c r="GX17" s="594"/>
      <c r="GY17" s="594"/>
      <c r="GZ17" s="594"/>
      <c r="HA17" s="594"/>
      <c r="HB17" s="594"/>
      <c r="HC17" s="594"/>
      <c r="HD17" s="594"/>
      <c r="HE17" s="594"/>
      <c r="HF17" s="594"/>
      <c r="HG17" s="594"/>
      <c r="HH17" s="594"/>
      <c r="HI17" s="594"/>
      <c r="HJ17" s="594"/>
      <c r="HK17" s="594"/>
      <c r="HL17" s="594"/>
    </row>
    <row r="18" spans="1:220" s="593" customFormat="1" ht="23.1" customHeight="1" x14ac:dyDescent="0.25">
      <c r="A18" s="576">
        <v>14</v>
      </c>
      <c r="B18" s="596" t="s">
        <v>69</v>
      </c>
      <c r="C18" s="637">
        <v>1201</v>
      </c>
      <c r="D18" s="701" t="s">
        <v>1019</v>
      </c>
      <c r="E18" s="702" t="s">
        <v>830</v>
      </c>
      <c r="F18" s="702" t="s">
        <v>831</v>
      </c>
      <c r="G18" s="597">
        <v>3120</v>
      </c>
      <c r="H18" s="596">
        <v>260</v>
      </c>
      <c r="I18" s="597">
        <v>432</v>
      </c>
      <c r="J18" s="597">
        <v>0</v>
      </c>
      <c r="K18" s="655" t="s">
        <v>14</v>
      </c>
      <c r="L18" s="598" t="s">
        <v>44</v>
      </c>
      <c r="M18" s="627" t="s">
        <v>41</v>
      </c>
      <c r="N18" s="656" t="s">
        <v>17</v>
      </c>
      <c r="O18" s="586" t="s">
        <v>960</v>
      </c>
      <c r="P18" s="625" t="s">
        <v>792</v>
      </c>
      <c r="Q18" s="625" t="s">
        <v>789</v>
      </c>
      <c r="R18" s="625" t="s">
        <v>34</v>
      </c>
      <c r="S18" s="625" t="s">
        <v>34</v>
      </c>
      <c r="T18" s="586" t="s">
        <v>20</v>
      </c>
      <c r="U18" s="586" t="s">
        <v>21</v>
      </c>
      <c r="V18" s="625">
        <v>9</v>
      </c>
      <c r="W18" s="625">
        <v>9</v>
      </c>
      <c r="X18" s="663">
        <v>2</v>
      </c>
      <c r="Y18" s="803">
        <v>2.1</v>
      </c>
      <c r="Z18" s="622">
        <v>41091</v>
      </c>
      <c r="AA18" s="639">
        <v>41426</v>
      </c>
      <c r="AB18" s="801">
        <v>20</v>
      </c>
      <c r="AC18" s="601">
        <v>0</v>
      </c>
      <c r="AD18" s="601">
        <v>1200000</v>
      </c>
      <c r="AE18" s="610">
        <v>1200000</v>
      </c>
      <c r="AF18" s="708"/>
      <c r="AG18" s="631"/>
      <c r="AH18" s="631"/>
      <c r="AI18" s="631"/>
      <c r="AJ18" s="631"/>
      <c r="AK18" s="623">
        <v>250000</v>
      </c>
      <c r="AL18" s="623">
        <v>250000</v>
      </c>
      <c r="AM18" s="623">
        <v>250000</v>
      </c>
      <c r="AN18" s="623">
        <v>250000</v>
      </c>
      <c r="AO18" s="623">
        <v>200000</v>
      </c>
      <c r="AP18" s="631"/>
      <c r="AQ18" s="631"/>
      <c r="AR18" s="592">
        <f t="shared" si="0"/>
        <v>1200000</v>
      </c>
      <c r="AS18" s="592">
        <f t="shared" si="1"/>
        <v>0</v>
      </c>
      <c r="AT18" s="601">
        <v>0</v>
      </c>
      <c r="AU18" s="601"/>
    </row>
    <row r="19" spans="1:220" ht="23.1" customHeight="1" x14ac:dyDescent="0.25">
      <c r="A19" s="576">
        <v>73</v>
      </c>
      <c r="B19" s="577" t="s">
        <v>992</v>
      </c>
      <c r="C19" s="604">
        <v>503</v>
      </c>
      <c r="D19" s="701" t="s">
        <v>16</v>
      </c>
      <c r="E19" s="702" t="s">
        <v>910</v>
      </c>
      <c r="F19" s="702" t="s">
        <v>967</v>
      </c>
      <c r="G19" s="605">
        <v>3120</v>
      </c>
      <c r="H19" s="606">
        <v>216</v>
      </c>
      <c r="I19" s="607">
        <v>532</v>
      </c>
      <c r="J19" s="581">
        <v>29</v>
      </c>
      <c r="K19" s="582" t="s">
        <v>14</v>
      </c>
      <c r="L19" s="583" t="s">
        <v>993</v>
      </c>
      <c r="M19" s="621" t="s">
        <v>15</v>
      </c>
      <c r="N19" s="585" t="s">
        <v>17</v>
      </c>
      <c r="O19" s="586" t="s">
        <v>909</v>
      </c>
      <c r="P19" s="587" t="s">
        <v>792</v>
      </c>
      <c r="Q19" s="587" t="s">
        <v>789</v>
      </c>
      <c r="R19" s="586" t="s">
        <v>18</v>
      </c>
      <c r="S19" s="586" t="s">
        <v>19</v>
      </c>
      <c r="T19" s="586" t="s">
        <v>20</v>
      </c>
      <c r="U19" s="586" t="s">
        <v>21</v>
      </c>
      <c r="V19" s="587">
        <v>11</v>
      </c>
      <c r="W19" s="587" t="s">
        <v>991</v>
      </c>
      <c r="X19" s="663">
        <v>2</v>
      </c>
      <c r="Y19" s="818">
        <v>2.11</v>
      </c>
      <c r="Z19" s="588">
        <v>41091</v>
      </c>
      <c r="AA19" s="589">
        <v>41426</v>
      </c>
      <c r="AB19" s="812">
        <v>25</v>
      </c>
      <c r="AC19" s="590"/>
      <c r="AD19" s="591">
        <v>500000</v>
      </c>
      <c r="AE19" s="591">
        <v>500000</v>
      </c>
      <c r="AF19" s="592"/>
      <c r="AG19" s="592"/>
      <c r="AH19" s="592"/>
      <c r="AI19" s="592">
        <v>250000</v>
      </c>
      <c r="AJ19" s="592">
        <v>250000</v>
      </c>
      <c r="AK19" s="592">
        <v>250000</v>
      </c>
      <c r="AL19" s="592">
        <v>250000</v>
      </c>
      <c r="AM19" s="592"/>
      <c r="AN19" s="592"/>
      <c r="AO19" s="592"/>
      <c r="AP19" s="592"/>
      <c r="AQ19" s="592"/>
      <c r="AR19" s="592">
        <f t="shared" si="0"/>
        <v>1000000</v>
      </c>
      <c r="AS19" s="592">
        <f t="shared" si="1"/>
        <v>500000</v>
      </c>
      <c r="AT19" s="591"/>
      <c r="AU19" s="591"/>
    </row>
    <row r="20" spans="1:220" ht="23.1" customHeight="1" x14ac:dyDescent="0.25">
      <c r="A20" s="576">
        <v>82</v>
      </c>
      <c r="B20" s="577" t="s">
        <v>989</v>
      </c>
      <c r="C20" s="604">
        <v>503</v>
      </c>
      <c r="D20" s="701" t="s">
        <v>16</v>
      </c>
      <c r="E20" s="702" t="s">
        <v>910</v>
      </c>
      <c r="F20" s="702" t="s">
        <v>967</v>
      </c>
      <c r="G20" s="605">
        <v>3120</v>
      </c>
      <c r="H20" s="606">
        <v>216</v>
      </c>
      <c r="I20" s="607">
        <v>632</v>
      </c>
      <c r="J20" s="581" t="s">
        <v>25</v>
      </c>
      <c r="K20" s="582" t="s">
        <v>14</v>
      </c>
      <c r="L20" s="583" t="s">
        <v>990</v>
      </c>
      <c r="M20" s="621" t="s">
        <v>31</v>
      </c>
      <c r="N20" s="585" t="s">
        <v>17</v>
      </c>
      <c r="O20" s="586" t="s">
        <v>909</v>
      </c>
      <c r="P20" s="587" t="s">
        <v>792</v>
      </c>
      <c r="Q20" s="587" t="s">
        <v>789</v>
      </c>
      <c r="R20" s="586" t="s">
        <v>18</v>
      </c>
      <c r="S20" s="586" t="s">
        <v>19</v>
      </c>
      <c r="T20" s="586" t="s">
        <v>20</v>
      </c>
      <c r="U20" s="586" t="s">
        <v>21</v>
      </c>
      <c r="V20" s="587">
        <v>11</v>
      </c>
      <c r="W20" s="587" t="s">
        <v>991</v>
      </c>
      <c r="X20" s="663">
        <v>2</v>
      </c>
      <c r="Y20" s="818">
        <v>2.11</v>
      </c>
      <c r="Z20" s="622">
        <v>41456</v>
      </c>
      <c r="AA20" s="622">
        <v>41791</v>
      </c>
      <c r="AB20" s="812">
        <v>25</v>
      </c>
      <c r="AC20" s="590"/>
      <c r="AD20" s="591"/>
      <c r="AE20" s="610">
        <v>0</v>
      </c>
      <c r="AF20" s="592"/>
      <c r="AG20" s="592"/>
      <c r="AH20" s="592"/>
      <c r="AI20" s="592"/>
      <c r="AJ20" s="592"/>
      <c r="AK20" s="592"/>
      <c r="AL20" s="592"/>
      <c r="AM20" s="592"/>
      <c r="AN20" s="592"/>
      <c r="AO20" s="592"/>
      <c r="AP20" s="592"/>
      <c r="AQ20" s="592"/>
      <c r="AR20" s="592">
        <f t="shared" si="0"/>
        <v>0</v>
      </c>
      <c r="AS20" s="592">
        <f t="shared" si="1"/>
        <v>0</v>
      </c>
      <c r="AT20" s="591">
        <v>800000</v>
      </c>
      <c r="AU20" s="591"/>
    </row>
    <row r="21" spans="1:220" s="593" customFormat="1" ht="23.1" customHeight="1" x14ac:dyDescent="0.25">
      <c r="A21" s="576">
        <v>89</v>
      </c>
      <c r="B21" s="645" t="s">
        <v>1051</v>
      </c>
      <c r="C21" s="637">
        <v>801</v>
      </c>
      <c r="D21" s="701" t="s">
        <v>16</v>
      </c>
      <c r="E21" s="702" t="s">
        <v>1045</v>
      </c>
      <c r="F21" s="702" t="s">
        <v>1045</v>
      </c>
      <c r="G21" s="605">
        <v>3120</v>
      </c>
      <c r="H21" s="645">
        <v>224</v>
      </c>
      <c r="I21" s="646">
        <v>532</v>
      </c>
      <c r="J21" s="595">
        <v>18</v>
      </c>
      <c r="K21" s="582" t="s">
        <v>14</v>
      </c>
      <c r="L21" s="651" t="s">
        <v>1052</v>
      </c>
      <c r="M21" s="584" t="s">
        <v>15</v>
      </c>
      <c r="N21" s="585" t="s">
        <v>17</v>
      </c>
      <c r="O21" s="638" t="s">
        <v>909</v>
      </c>
      <c r="P21" s="647" t="s">
        <v>792</v>
      </c>
      <c r="Q21" s="647" t="s">
        <v>789</v>
      </c>
      <c r="R21" s="586" t="s">
        <v>18</v>
      </c>
      <c r="S21" s="586" t="s">
        <v>19</v>
      </c>
      <c r="T21" s="586" t="s">
        <v>19</v>
      </c>
      <c r="U21" s="586" t="s">
        <v>26</v>
      </c>
      <c r="V21" s="647">
        <v>17</v>
      </c>
      <c r="W21" s="586" t="s">
        <v>22</v>
      </c>
      <c r="X21" s="663">
        <v>2</v>
      </c>
      <c r="Y21" s="813">
        <v>2.11</v>
      </c>
      <c r="Z21" s="639">
        <v>41091</v>
      </c>
      <c r="AA21" s="622">
        <v>42156</v>
      </c>
      <c r="AB21" s="819">
        <v>15</v>
      </c>
      <c r="AC21" s="648"/>
      <c r="AD21" s="649">
        <v>200000</v>
      </c>
      <c r="AE21" s="610">
        <v>200000</v>
      </c>
      <c r="AF21" s="650"/>
      <c r="AG21" s="650"/>
      <c r="AH21" s="650"/>
      <c r="AI21" s="592">
        <v>50000</v>
      </c>
      <c r="AJ21" s="592">
        <v>50000</v>
      </c>
      <c r="AK21" s="592">
        <v>75000</v>
      </c>
      <c r="AL21" s="592">
        <v>25000</v>
      </c>
      <c r="AM21" s="592"/>
      <c r="AN21" s="592"/>
      <c r="AO21" s="592"/>
      <c r="AP21" s="592"/>
      <c r="AQ21" s="592"/>
      <c r="AR21" s="592">
        <f t="shared" si="0"/>
        <v>200000</v>
      </c>
      <c r="AS21" s="592">
        <f t="shared" si="1"/>
        <v>0</v>
      </c>
      <c r="AT21" s="649">
        <v>300000</v>
      </c>
      <c r="AU21" s="649">
        <v>300000</v>
      </c>
      <c r="AX21" s="594"/>
      <c r="AY21" s="594"/>
      <c r="AZ21" s="594"/>
      <c r="BA21" s="594"/>
      <c r="BB21" s="594"/>
      <c r="BC21" s="594"/>
      <c r="BD21" s="594"/>
      <c r="BE21" s="594"/>
      <c r="BF21" s="594"/>
      <c r="BG21" s="594"/>
      <c r="BH21" s="594"/>
      <c r="BI21" s="594"/>
      <c r="BJ21" s="594"/>
      <c r="BK21" s="594"/>
      <c r="BL21" s="594"/>
      <c r="BM21" s="594"/>
      <c r="BN21" s="594"/>
      <c r="BO21" s="594"/>
      <c r="BP21" s="594"/>
      <c r="BQ21" s="594"/>
      <c r="BR21" s="594"/>
      <c r="BS21" s="594"/>
      <c r="BT21" s="594"/>
      <c r="BU21" s="594"/>
      <c r="BV21" s="594"/>
      <c r="BW21" s="594"/>
      <c r="BX21" s="594"/>
      <c r="BY21" s="594"/>
      <c r="BZ21" s="594"/>
      <c r="CA21" s="594"/>
      <c r="CB21" s="594"/>
      <c r="CC21" s="594"/>
      <c r="CD21" s="594"/>
      <c r="CE21" s="594"/>
      <c r="CF21" s="594"/>
      <c r="CG21" s="594"/>
      <c r="CH21" s="594"/>
      <c r="CI21" s="594"/>
      <c r="CJ21" s="594"/>
      <c r="CK21" s="594"/>
      <c r="CL21" s="594"/>
      <c r="CM21" s="594"/>
      <c r="CN21" s="594"/>
      <c r="CO21" s="594"/>
      <c r="CP21" s="594"/>
      <c r="CQ21" s="594"/>
      <c r="CR21" s="594"/>
      <c r="CS21" s="594"/>
      <c r="CT21" s="594"/>
      <c r="CU21" s="594"/>
      <c r="CV21" s="594"/>
      <c r="CW21" s="594"/>
      <c r="CX21" s="594"/>
      <c r="CY21" s="594"/>
      <c r="CZ21" s="594"/>
      <c r="DA21" s="594"/>
      <c r="DB21" s="594"/>
      <c r="DC21" s="594"/>
      <c r="DD21" s="594"/>
      <c r="DE21" s="594"/>
      <c r="DF21" s="594"/>
      <c r="DG21" s="594"/>
      <c r="DH21" s="594"/>
      <c r="DI21" s="594"/>
      <c r="DJ21" s="594"/>
      <c r="DK21" s="594"/>
      <c r="DL21" s="594"/>
      <c r="DM21" s="594"/>
      <c r="DN21" s="594"/>
      <c r="DO21" s="594"/>
      <c r="DP21" s="594"/>
      <c r="DQ21" s="594"/>
      <c r="DR21" s="594"/>
      <c r="DS21" s="594"/>
      <c r="DT21" s="594"/>
      <c r="DU21" s="594"/>
      <c r="DV21" s="594"/>
      <c r="DW21" s="594"/>
      <c r="DX21" s="594"/>
      <c r="DY21" s="594"/>
      <c r="DZ21" s="594"/>
      <c r="EA21" s="594"/>
      <c r="EB21" s="594"/>
      <c r="EC21" s="594"/>
      <c r="ED21" s="594"/>
      <c r="EE21" s="594"/>
      <c r="EF21" s="594"/>
      <c r="EG21" s="594"/>
      <c r="EH21" s="594"/>
      <c r="EI21" s="594"/>
      <c r="EJ21" s="594"/>
      <c r="EK21" s="594"/>
      <c r="EL21" s="594"/>
      <c r="EM21" s="594"/>
      <c r="EN21" s="594"/>
      <c r="EO21" s="594"/>
      <c r="EP21" s="594"/>
      <c r="EQ21" s="594"/>
      <c r="ER21" s="594"/>
      <c r="ES21" s="594"/>
      <c r="ET21" s="594"/>
      <c r="EU21" s="594"/>
      <c r="EV21" s="594"/>
      <c r="EW21" s="594"/>
      <c r="EX21" s="594"/>
      <c r="EY21" s="594"/>
      <c r="EZ21" s="594"/>
      <c r="FA21" s="594"/>
      <c r="FB21" s="594"/>
      <c r="FC21" s="594"/>
      <c r="FD21" s="594"/>
      <c r="FE21" s="594"/>
      <c r="FF21" s="594"/>
      <c r="FG21" s="594"/>
      <c r="FH21" s="594"/>
      <c r="FI21" s="594"/>
      <c r="FJ21" s="594"/>
      <c r="FK21" s="594"/>
      <c r="FL21" s="594"/>
      <c r="FM21" s="594"/>
      <c r="FN21" s="594"/>
      <c r="FO21" s="594"/>
      <c r="FP21" s="594"/>
      <c r="FQ21" s="594"/>
      <c r="FR21" s="594"/>
      <c r="FS21" s="594"/>
      <c r="FT21" s="594"/>
      <c r="FU21" s="594"/>
      <c r="FV21" s="594"/>
      <c r="FW21" s="594"/>
      <c r="FX21" s="594"/>
      <c r="FY21" s="594"/>
      <c r="FZ21" s="594"/>
      <c r="GA21" s="594"/>
      <c r="GB21" s="594"/>
      <c r="GC21" s="594"/>
      <c r="GD21" s="594"/>
      <c r="GE21" s="594"/>
      <c r="GF21" s="594"/>
      <c r="GG21" s="594"/>
      <c r="GH21" s="594"/>
      <c r="GI21" s="594"/>
      <c r="GJ21" s="594"/>
      <c r="GK21" s="594"/>
      <c r="GL21" s="594"/>
      <c r="GM21" s="594"/>
      <c r="GN21" s="594"/>
      <c r="GO21" s="594"/>
      <c r="GP21" s="594"/>
      <c r="GQ21" s="594"/>
      <c r="GR21" s="594"/>
      <c r="GS21" s="594"/>
      <c r="GT21" s="594"/>
      <c r="GU21" s="594"/>
      <c r="GV21" s="594"/>
      <c r="GW21" s="594"/>
      <c r="GX21" s="594"/>
      <c r="GY21" s="594"/>
      <c r="GZ21" s="594"/>
    </row>
    <row r="22" spans="1:220" s="593" customFormat="1" ht="23.1" customHeight="1" x14ac:dyDescent="0.25">
      <c r="A22" s="576">
        <v>95</v>
      </c>
      <c r="B22" s="645" t="s">
        <v>1049</v>
      </c>
      <c r="C22" s="637">
        <v>801</v>
      </c>
      <c r="D22" s="701" t="s">
        <v>16</v>
      </c>
      <c r="E22" s="702" t="s">
        <v>1045</v>
      </c>
      <c r="F22" s="702" t="s">
        <v>1045</v>
      </c>
      <c r="G22" s="605">
        <v>3120</v>
      </c>
      <c r="H22" s="645">
        <v>224</v>
      </c>
      <c r="I22" s="646">
        <v>632</v>
      </c>
      <c r="J22" s="595" t="s">
        <v>25</v>
      </c>
      <c r="K22" s="582" t="s">
        <v>14</v>
      </c>
      <c r="L22" s="651" t="s">
        <v>1050</v>
      </c>
      <c r="M22" s="584" t="s">
        <v>31</v>
      </c>
      <c r="N22" s="585" t="s">
        <v>17</v>
      </c>
      <c r="O22" s="638" t="s">
        <v>909</v>
      </c>
      <c r="P22" s="647" t="s">
        <v>803</v>
      </c>
      <c r="Q22" s="647" t="s">
        <v>789</v>
      </c>
      <c r="R22" s="586" t="s">
        <v>18</v>
      </c>
      <c r="S22" s="586" t="s">
        <v>19</v>
      </c>
      <c r="T22" s="586" t="s">
        <v>19</v>
      </c>
      <c r="U22" s="586" t="s">
        <v>26</v>
      </c>
      <c r="V22" s="647">
        <v>17</v>
      </c>
      <c r="W22" s="586" t="s">
        <v>22</v>
      </c>
      <c r="X22" s="663">
        <v>2</v>
      </c>
      <c r="Y22" s="813">
        <v>2.11</v>
      </c>
      <c r="Z22" s="622">
        <v>41214</v>
      </c>
      <c r="AA22" s="622">
        <v>41944</v>
      </c>
      <c r="AB22" s="819">
        <v>10</v>
      </c>
      <c r="AC22" s="648"/>
      <c r="AD22" s="649"/>
      <c r="AE22" s="610">
        <v>0</v>
      </c>
      <c r="AF22" s="650"/>
      <c r="AG22" s="650"/>
      <c r="AH22" s="650"/>
      <c r="AI22" s="592"/>
      <c r="AJ22" s="592"/>
      <c r="AK22" s="592"/>
      <c r="AL22" s="592"/>
      <c r="AM22" s="592"/>
      <c r="AN22" s="592"/>
      <c r="AO22" s="592"/>
      <c r="AP22" s="592"/>
      <c r="AQ22" s="592"/>
      <c r="AR22" s="592">
        <f t="shared" si="0"/>
        <v>0</v>
      </c>
      <c r="AS22" s="592">
        <f t="shared" si="1"/>
        <v>0</v>
      </c>
      <c r="AT22" s="649"/>
      <c r="AU22" s="649">
        <v>67000</v>
      </c>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4"/>
      <c r="CC22" s="594"/>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4"/>
      <c r="ED22" s="594"/>
      <c r="EE22" s="594"/>
      <c r="EF22" s="594"/>
      <c r="EG22" s="594"/>
      <c r="EH22" s="594"/>
      <c r="EI22" s="594"/>
      <c r="EJ22" s="594"/>
      <c r="EK22" s="594"/>
      <c r="EL22" s="594"/>
      <c r="EM22" s="594"/>
      <c r="EN22" s="594"/>
      <c r="EO22" s="594"/>
      <c r="EP22" s="594"/>
      <c r="EQ22" s="594"/>
      <c r="ER22" s="594"/>
      <c r="ES22" s="594"/>
      <c r="ET22" s="594"/>
      <c r="EU22" s="594"/>
      <c r="EV22" s="594"/>
      <c r="EW22" s="594"/>
      <c r="EX22" s="594"/>
      <c r="EY22" s="594"/>
      <c r="EZ22" s="594"/>
      <c r="FA22" s="594"/>
      <c r="FB22" s="594"/>
      <c r="FC22" s="594"/>
      <c r="FD22" s="594"/>
      <c r="FE22" s="594"/>
      <c r="FF22" s="594"/>
      <c r="FG22" s="594"/>
      <c r="FH22" s="594"/>
      <c r="FI22" s="594"/>
      <c r="FJ22" s="594"/>
      <c r="FK22" s="594"/>
      <c r="FL22" s="594"/>
      <c r="FM22" s="594"/>
      <c r="FN22" s="594"/>
      <c r="FO22" s="594"/>
      <c r="FP22" s="594"/>
      <c r="FQ22" s="594"/>
      <c r="FR22" s="594"/>
      <c r="FS22" s="594"/>
      <c r="FT22" s="594"/>
      <c r="FU22" s="594"/>
      <c r="FV22" s="594"/>
      <c r="FW22" s="594"/>
      <c r="FX22" s="594"/>
      <c r="FY22" s="594"/>
      <c r="FZ22" s="594"/>
      <c r="GA22" s="594"/>
      <c r="GB22" s="594"/>
      <c r="GC22" s="594"/>
      <c r="GD22" s="594"/>
      <c r="GE22" s="594"/>
      <c r="GF22" s="594"/>
      <c r="GG22" s="594"/>
      <c r="GH22" s="594"/>
      <c r="GI22" s="594"/>
      <c r="GJ22" s="594"/>
      <c r="GK22" s="594"/>
      <c r="GL22" s="594"/>
      <c r="GM22" s="594"/>
      <c r="GN22" s="594"/>
      <c r="GO22" s="594"/>
      <c r="GP22" s="594"/>
      <c r="GQ22" s="594"/>
      <c r="GR22" s="594"/>
      <c r="GS22" s="594"/>
      <c r="GT22" s="594"/>
      <c r="GU22" s="594"/>
      <c r="GV22" s="594"/>
      <c r="GW22" s="594"/>
      <c r="GX22" s="594"/>
      <c r="GY22" s="594"/>
      <c r="GZ22" s="594"/>
    </row>
    <row r="23" spans="1:220" ht="23.1" customHeight="1" x14ac:dyDescent="0.25">
      <c r="A23" s="576">
        <v>76</v>
      </c>
      <c r="B23" s="603" t="s">
        <v>979</v>
      </c>
      <c r="C23" s="604">
        <v>503</v>
      </c>
      <c r="D23" s="701" t="s">
        <v>16</v>
      </c>
      <c r="E23" s="702" t="s">
        <v>910</v>
      </c>
      <c r="F23" s="702" t="s">
        <v>967</v>
      </c>
      <c r="G23" s="605">
        <v>3120</v>
      </c>
      <c r="H23" s="606">
        <v>216</v>
      </c>
      <c r="I23" s="607">
        <v>532</v>
      </c>
      <c r="J23" s="581" t="s">
        <v>25</v>
      </c>
      <c r="K23" s="582" t="s">
        <v>14</v>
      </c>
      <c r="L23" s="582" t="s">
        <v>980</v>
      </c>
      <c r="M23" s="584" t="s">
        <v>15</v>
      </c>
      <c r="N23" s="585" t="s">
        <v>17</v>
      </c>
      <c r="O23" s="586" t="s">
        <v>909</v>
      </c>
      <c r="P23" s="586" t="s">
        <v>792</v>
      </c>
      <c r="Q23" s="586" t="s">
        <v>789</v>
      </c>
      <c r="R23" s="586" t="s">
        <v>18</v>
      </c>
      <c r="S23" s="586" t="s">
        <v>19</v>
      </c>
      <c r="T23" s="586" t="s">
        <v>20</v>
      </c>
      <c r="U23" s="586" t="s">
        <v>21</v>
      </c>
      <c r="V23" s="796" t="s">
        <v>981</v>
      </c>
      <c r="W23" s="586">
        <v>19</v>
      </c>
      <c r="X23" s="663">
        <v>2</v>
      </c>
      <c r="Y23" s="818">
        <v>2.11</v>
      </c>
      <c r="Z23" s="622">
        <v>41821</v>
      </c>
      <c r="AA23" s="622">
        <v>42156</v>
      </c>
      <c r="AB23" s="798">
        <v>25</v>
      </c>
      <c r="AC23" s="613"/>
      <c r="AD23" s="600"/>
      <c r="AE23" s="610">
        <v>0</v>
      </c>
      <c r="AF23" s="623"/>
      <c r="AG23" s="623"/>
      <c r="AH23" s="623"/>
      <c r="AI23" s="623"/>
      <c r="AJ23" s="623">
        <v>0</v>
      </c>
      <c r="AK23" s="623">
        <v>0</v>
      </c>
      <c r="AL23" s="623">
        <v>0</v>
      </c>
      <c r="AM23" s="623">
        <v>0</v>
      </c>
      <c r="AN23" s="623">
        <v>0</v>
      </c>
      <c r="AO23" s="623">
        <v>0</v>
      </c>
      <c r="AP23" s="623">
        <v>0</v>
      </c>
      <c r="AQ23" s="623">
        <v>0</v>
      </c>
      <c r="AR23" s="592">
        <f t="shared" si="0"/>
        <v>0</v>
      </c>
      <c r="AS23" s="592">
        <f t="shared" si="1"/>
        <v>0</v>
      </c>
      <c r="AT23" s="600"/>
      <c r="AU23" s="600">
        <v>1400000</v>
      </c>
    </row>
    <row r="24" spans="1:220" s="593" customFormat="1" ht="23.1" customHeight="1" x14ac:dyDescent="0.25">
      <c r="A24" s="576">
        <v>149</v>
      </c>
      <c r="B24" s="596" t="s">
        <v>1030</v>
      </c>
      <c r="C24" s="637">
        <v>1101</v>
      </c>
      <c r="D24" s="701" t="s">
        <v>1019</v>
      </c>
      <c r="E24" s="702" t="s">
        <v>798</v>
      </c>
      <c r="F24" s="702" t="s">
        <v>827</v>
      </c>
      <c r="G24" s="637">
        <v>300</v>
      </c>
      <c r="H24" s="596">
        <v>222</v>
      </c>
      <c r="I24" s="597">
        <v>672</v>
      </c>
      <c r="J24" s="581">
        <v>55</v>
      </c>
      <c r="K24" s="582" t="s">
        <v>42</v>
      </c>
      <c r="L24" s="582" t="s">
        <v>1031</v>
      </c>
      <c r="M24" s="627" t="s">
        <v>31</v>
      </c>
      <c r="N24" s="625" t="s">
        <v>17</v>
      </c>
      <c r="O24" s="625" t="s">
        <v>1001</v>
      </c>
      <c r="P24" s="625" t="s">
        <v>803</v>
      </c>
      <c r="Q24" s="625" t="s">
        <v>789</v>
      </c>
      <c r="R24" s="586" t="s">
        <v>39</v>
      </c>
      <c r="S24" s="638" t="s">
        <v>20</v>
      </c>
      <c r="T24" s="586" t="s">
        <v>20</v>
      </c>
      <c r="U24" s="586" t="s">
        <v>21</v>
      </c>
      <c r="V24" s="625">
        <v>20</v>
      </c>
      <c r="W24" s="625" t="s">
        <v>1032</v>
      </c>
      <c r="X24" s="663">
        <v>2</v>
      </c>
      <c r="Y24" s="800">
        <v>2.2999999999999998</v>
      </c>
      <c r="Z24" s="588">
        <v>41456</v>
      </c>
      <c r="AA24" s="639">
        <v>41791</v>
      </c>
      <c r="AB24" s="801">
        <v>20</v>
      </c>
      <c r="AC24" s="601"/>
      <c r="AD24" s="601"/>
      <c r="AE24" s="610">
        <v>0</v>
      </c>
      <c r="AF24" s="708"/>
      <c r="AG24" s="631"/>
      <c r="AH24" s="631"/>
      <c r="AI24" s="631"/>
      <c r="AJ24" s="631"/>
      <c r="AK24" s="631"/>
      <c r="AL24" s="631"/>
      <c r="AM24" s="631"/>
      <c r="AN24" s="631"/>
      <c r="AO24" s="631"/>
      <c r="AP24" s="631"/>
      <c r="AQ24" s="631"/>
      <c r="AR24" s="592">
        <f t="shared" si="0"/>
        <v>0</v>
      </c>
      <c r="AS24" s="592">
        <f t="shared" si="1"/>
        <v>0</v>
      </c>
      <c r="AT24" s="601">
        <v>2000000</v>
      </c>
      <c r="AU24" s="601"/>
      <c r="AX24" s="594"/>
      <c r="AY24" s="594"/>
      <c r="AZ24" s="594"/>
      <c r="BA24" s="594"/>
      <c r="BB24" s="594"/>
      <c r="BC24" s="594"/>
      <c r="BD24" s="594"/>
      <c r="BE24" s="594"/>
      <c r="BF24" s="594"/>
      <c r="BG24" s="594"/>
      <c r="BH24" s="594"/>
      <c r="BI24" s="594"/>
      <c r="BJ24" s="594"/>
      <c r="BK24" s="594"/>
      <c r="BL24" s="594"/>
      <c r="BM24" s="594"/>
      <c r="BN24" s="594"/>
      <c r="BO24" s="594"/>
      <c r="BP24" s="594"/>
      <c r="BQ24" s="594"/>
      <c r="BR24" s="594"/>
      <c r="BS24" s="594"/>
      <c r="BT24" s="594"/>
      <c r="BU24" s="594"/>
      <c r="BV24" s="594"/>
      <c r="BW24" s="594"/>
      <c r="BX24" s="594"/>
      <c r="BY24" s="594"/>
      <c r="BZ24" s="594"/>
      <c r="CA24" s="594"/>
      <c r="CB24" s="594"/>
      <c r="CC24" s="594"/>
      <c r="CD24" s="594"/>
      <c r="CE24" s="594"/>
      <c r="CF24" s="594"/>
      <c r="CG24" s="594"/>
      <c r="CH24" s="594"/>
      <c r="CI24" s="594"/>
      <c r="CJ24" s="594"/>
      <c r="CK24" s="594"/>
      <c r="CL24" s="594"/>
      <c r="CM24" s="594"/>
      <c r="CN24" s="594"/>
      <c r="CO24" s="594"/>
      <c r="CP24" s="594"/>
      <c r="CQ24" s="594"/>
      <c r="CR24" s="594"/>
      <c r="CS24" s="594"/>
      <c r="CT24" s="594"/>
      <c r="CU24" s="594"/>
      <c r="CV24" s="594"/>
      <c r="CW24" s="594"/>
      <c r="CX24" s="594"/>
      <c r="CY24" s="594"/>
      <c r="CZ24" s="594"/>
      <c r="DA24" s="594"/>
      <c r="DB24" s="594"/>
      <c r="DC24" s="594"/>
      <c r="DD24" s="594"/>
      <c r="DE24" s="594"/>
      <c r="DF24" s="594"/>
      <c r="DG24" s="594"/>
      <c r="DH24" s="594"/>
      <c r="DI24" s="594"/>
      <c r="DJ24" s="594"/>
      <c r="DK24" s="594"/>
      <c r="DL24" s="594"/>
      <c r="DM24" s="594"/>
      <c r="DN24" s="594"/>
      <c r="DO24" s="594"/>
      <c r="DP24" s="594"/>
      <c r="DQ24" s="594"/>
      <c r="DR24" s="594"/>
      <c r="DS24" s="594"/>
      <c r="DT24" s="594"/>
      <c r="DU24" s="594"/>
      <c r="DV24" s="594"/>
      <c r="DW24" s="594"/>
      <c r="DX24" s="594"/>
      <c r="DY24" s="594"/>
      <c r="DZ24" s="594"/>
      <c r="EA24" s="594"/>
      <c r="EB24" s="594"/>
      <c r="EC24" s="594"/>
      <c r="ED24" s="594"/>
      <c r="EE24" s="594"/>
      <c r="EF24" s="594"/>
      <c r="EG24" s="594"/>
      <c r="EH24" s="594"/>
      <c r="EI24" s="594"/>
      <c r="EJ24" s="594"/>
      <c r="EK24" s="594"/>
      <c r="EL24" s="594"/>
      <c r="EM24" s="594"/>
      <c r="EN24" s="594"/>
      <c r="EO24" s="594"/>
      <c r="EP24" s="594"/>
      <c r="EQ24" s="594"/>
      <c r="ER24" s="594"/>
      <c r="ES24" s="594"/>
      <c r="ET24" s="594"/>
      <c r="EU24" s="594"/>
      <c r="EV24" s="594"/>
      <c r="EW24" s="594"/>
      <c r="EX24" s="594"/>
      <c r="EY24" s="594"/>
      <c r="EZ24" s="594"/>
      <c r="FA24" s="594"/>
      <c r="FB24" s="594"/>
      <c r="FC24" s="594"/>
      <c r="FD24" s="594"/>
      <c r="FE24" s="594"/>
      <c r="FF24" s="594"/>
      <c r="FG24" s="594"/>
      <c r="FH24" s="594"/>
      <c r="FI24" s="594"/>
      <c r="FJ24" s="594"/>
      <c r="FK24" s="594"/>
      <c r="FL24" s="594"/>
      <c r="FM24" s="594"/>
      <c r="FN24" s="594"/>
      <c r="FO24" s="594"/>
      <c r="FP24" s="594"/>
      <c r="FQ24" s="594"/>
      <c r="FR24" s="594"/>
      <c r="FS24" s="594"/>
      <c r="FT24" s="594"/>
      <c r="FU24" s="594"/>
      <c r="FV24" s="594"/>
      <c r="FW24" s="594"/>
      <c r="FX24" s="594"/>
      <c r="FY24" s="594"/>
      <c r="FZ24" s="594"/>
      <c r="GA24" s="594"/>
      <c r="GB24" s="594"/>
      <c r="GC24" s="594"/>
      <c r="GD24" s="594"/>
      <c r="GE24" s="594"/>
      <c r="GF24" s="594"/>
      <c r="GG24" s="594"/>
      <c r="GH24" s="594"/>
      <c r="GI24" s="594"/>
      <c r="GJ24" s="594"/>
      <c r="GK24" s="594"/>
      <c r="GL24" s="594"/>
      <c r="GM24" s="594"/>
      <c r="GN24" s="594"/>
      <c r="GO24" s="594"/>
      <c r="GP24" s="594"/>
      <c r="GQ24" s="594"/>
      <c r="GR24" s="594"/>
      <c r="GS24" s="594"/>
      <c r="GT24" s="594"/>
      <c r="GU24" s="594"/>
      <c r="GV24" s="594"/>
      <c r="GW24" s="594"/>
      <c r="GX24" s="594"/>
      <c r="GY24" s="594"/>
      <c r="GZ24" s="594"/>
    </row>
    <row r="25" spans="1:220" ht="23.1" customHeight="1" x14ac:dyDescent="0.25">
      <c r="A25" s="576">
        <v>72</v>
      </c>
      <c r="B25" s="577" t="s">
        <v>976</v>
      </c>
      <c r="C25" s="604">
        <v>503</v>
      </c>
      <c r="D25" s="701" t="s">
        <v>16</v>
      </c>
      <c r="E25" s="702" t="s">
        <v>910</v>
      </c>
      <c r="F25" s="702" t="s">
        <v>967</v>
      </c>
      <c r="G25" s="605">
        <v>3120</v>
      </c>
      <c r="H25" s="606">
        <v>216</v>
      </c>
      <c r="I25" s="607">
        <v>532</v>
      </c>
      <c r="J25" s="581">
        <v>28</v>
      </c>
      <c r="K25" s="582" t="s">
        <v>14</v>
      </c>
      <c r="L25" s="583" t="s">
        <v>977</v>
      </c>
      <c r="M25" s="621" t="s">
        <v>15</v>
      </c>
      <c r="N25" s="585" t="s">
        <v>17</v>
      </c>
      <c r="O25" s="586" t="s">
        <v>909</v>
      </c>
      <c r="P25" s="587" t="s">
        <v>792</v>
      </c>
      <c r="Q25" s="587" t="s">
        <v>789</v>
      </c>
      <c r="R25" s="586" t="s">
        <v>18</v>
      </c>
      <c r="S25" s="586" t="s">
        <v>19</v>
      </c>
      <c r="T25" s="586" t="s">
        <v>20</v>
      </c>
      <c r="U25" s="586" t="s">
        <v>21</v>
      </c>
      <c r="V25" s="587">
        <v>21</v>
      </c>
      <c r="W25" s="587" t="s">
        <v>978</v>
      </c>
      <c r="X25" s="663">
        <v>2</v>
      </c>
      <c r="Y25" s="818">
        <v>2.11</v>
      </c>
      <c r="Z25" s="588">
        <v>41091</v>
      </c>
      <c r="AA25" s="589">
        <v>41426</v>
      </c>
      <c r="AB25" s="812">
        <v>25</v>
      </c>
      <c r="AC25" s="590"/>
      <c r="AD25" s="591">
        <v>400000</v>
      </c>
      <c r="AE25" s="591">
        <v>400000</v>
      </c>
      <c r="AF25" s="592"/>
      <c r="AG25" s="592"/>
      <c r="AH25" s="592"/>
      <c r="AI25" s="592">
        <v>200000</v>
      </c>
      <c r="AJ25" s="592">
        <v>200000</v>
      </c>
      <c r="AK25" s="592">
        <v>200000</v>
      </c>
      <c r="AL25" s="592">
        <v>200000</v>
      </c>
      <c r="AM25" s="592"/>
      <c r="AN25" s="592"/>
      <c r="AO25" s="592"/>
      <c r="AP25" s="592"/>
      <c r="AQ25" s="592"/>
      <c r="AR25" s="592">
        <f t="shared" si="0"/>
        <v>800000</v>
      </c>
      <c r="AS25" s="592">
        <f t="shared" si="1"/>
        <v>400000</v>
      </c>
      <c r="AT25" s="591"/>
      <c r="AU25" s="591"/>
    </row>
    <row r="26" spans="1:220" ht="23.1" customHeight="1" x14ac:dyDescent="0.25">
      <c r="A26" s="576">
        <v>107</v>
      </c>
      <c r="B26" s="603" t="s">
        <v>1112</v>
      </c>
      <c r="C26" s="604">
        <v>801</v>
      </c>
      <c r="D26" s="701" t="s">
        <v>16</v>
      </c>
      <c r="E26" s="702" t="s">
        <v>1045</v>
      </c>
      <c r="F26" s="702" t="s">
        <v>1045</v>
      </c>
      <c r="G26" s="605">
        <v>3120</v>
      </c>
      <c r="H26" s="606">
        <v>242</v>
      </c>
      <c r="I26" s="607">
        <v>532</v>
      </c>
      <c r="J26" s="581" t="s">
        <v>25</v>
      </c>
      <c r="K26" s="582" t="s">
        <v>14</v>
      </c>
      <c r="L26" s="582" t="s">
        <v>1113</v>
      </c>
      <c r="M26" s="584" t="s">
        <v>15</v>
      </c>
      <c r="N26" s="585" t="s">
        <v>17</v>
      </c>
      <c r="O26" s="638" t="s">
        <v>909</v>
      </c>
      <c r="P26" s="638" t="s">
        <v>803</v>
      </c>
      <c r="Q26" s="638" t="s">
        <v>805</v>
      </c>
      <c r="R26" s="586" t="s">
        <v>18</v>
      </c>
      <c r="S26" s="586" t="s">
        <v>19</v>
      </c>
      <c r="T26" s="586" t="s">
        <v>26</v>
      </c>
      <c r="U26" s="586" t="s">
        <v>1065</v>
      </c>
      <c r="V26" s="796" t="s">
        <v>1114</v>
      </c>
      <c r="W26" s="796" t="s">
        <v>1114</v>
      </c>
      <c r="X26" s="663">
        <v>2</v>
      </c>
      <c r="Y26" s="813">
        <v>2.11</v>
      </c>
      <c r="Z26" s="622">
        <v>41821</v>
      </c>
      <c r="AA26" s="588">
        <v>42156</v>
      </c>
      <c r="AB26" s="798">
        <v>25</v>
      </c>
      <c r="AC26" s="613"/>
      <c r="AD26" s="640"/>
      <c r="AE26" s="610">
        <v>0</v>
      </c>
      <c r="AF26" s="623"/>
      <c r="AG26" s="623"/>
      <c r="AH26" s="623"/>
      <c r="AI26" s="623"/>
      <c r="AJ26" s="623"/>
      <c r="AK26" s="623"/>
      <c r="AL26" s="623"/>
      <c r="AM26" s="623"/>
      <c r="AN26" s="623"/>
      <c r="AO26" s="623"/>
      <c r="AP26" s="623"/>
      <c r="AQ26" s="623"/>
      <c r="AR26" s="592">
        <f t="shared" si="0"/>
        <v>0</v>
      </c>
      <c r="AS26" s="592">
        <f t="shared" si="1"/>
        <v>0</v>
      </c>
      <c r="AT26" s="640"/>
      <c r="AU26" s="640">
        <v>150000</v>
      </c>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c r="BW26" s="593"/>
      <c r="BX26" s="593"/>
      <c r="BY26" s="593"/>
      <c r="BZ26" s="593"/>
      <c r="CA26" s="593"/>
      <c r="CB26" s="593"/>
      <c r="CC26" s="593"/>
      <c r="CD26" s="593"/>
      <c r="CE26" s="593"/>
      <c r="CF26" s="593"/>
      <c r="CG26" s="593"/>
      <c r="CH26" s="593"/>
      <c r="CI26" s="593"/>
      <c r="CJ26" s="593"/>
      <c r="CK26" s="593"/>
      <c r="CL26" s="593"/>
      <c r="CM26" s="593"/>
      <c r="CN26" s="593"/>
      <c r="CO26" s="593"/>
      <c r="CP26" s="593"/>
      <c r="CQ26" s="593"/>
      <c r="CR26" s="593"/>
      <c r="CS26" s="593"/>
      <c r="CT26" s="593"/>
      <c r="CU26" s="593"/>
      <c r="CV26" s="593"/>
      <c r="CW26" s="593"/>
      <c r="CX26" s="593"/>
      <c r="CY26" s="593"/>
      <c r="CZ26" s="593"/>
      <c r="DA26" s="593"/>
      <c r="DB26" s="593"/>
      <c r="DC26" s="593"/>
      <c r="DD26" s="593"/>
      <c r="DE26" s="593"/>
      <c r="DF26" s="593"/>
      <c r="DG26" s="593"/>
      <c r="DH26" s="593"/>
      <c r="DI26" s="593"/>
      <c r="DJ26" s="593"/>
      <c r="DK26" s="593"/>
      <c r="DL26" s="593"/>
      <c r="DM26" s="593"/>
      <c r="DN26" s="593"/>
      <c r="DO26" s="593"/>
      <c r="DP26" s="593"/>
      <c r="DQ26" s="593"/>
      <c r="DR26" s="593"/>
      <c r="DS26" s="593"/>
      <c r="DT26" s="593"/>
      <c r="DU26" s="593"/>
      <c r="DV26" s="593"/>
      <c r="DW26" s="593"/>
      <c r="DX26" s="593"/>
      <c r="DY26" s="593"/>
      <c r="DZ26" s="593"/>
      <c r="EA26" s="593"/>
      <c r="EB26" s="593"/>
      <c r="EC26" s="593"/>
      <c r="ED26" s="593"/>
      <c r="EE26" s="593"/>
      <c r="EF26" s="593"/>
      <c r="EG26" s="593"/>
      <c r="EH26" s="593"/>
      <c r="EI26" s="593"/>
      <c r="EJ26" s="593"/>
      <c r="EK26" s="593"/>
      <c r="EL26" s="593"/>
      <c r="EM26" s="593"/>
      <c r="EN26" s="593"/>
      <c r="EO26" s="593"/>
      <c r="EP26" s="593"/>
      <c r="EQ26" s="593"/>
      <c r="ER26" s="593"/>
      <c r="ES26" s="593"/>
      <c r="ET26" s="593"/>
      <c r="EU26" s="593"/>
      <c r="EV26" s="593"/>
      <c r="EW26" s="593"/>
      <c r="EX26" s="593"/>
      <c r="EY26" s="593"/>
      <c r="EZ26" s="593"/>
      <c r="FA26" s="593"/>
      <c r="FB26" s="593"/>
      <c r="FC26" s="593"/>
      <c r="FD26" s="593"/>
      <c r="FE26" s="593"/>
      <c r="FF26" s="593"/>
      <c r="FG26" s="593"/>
      <c r="FH26" s="593"/>
      <c r="FI26" s="593"/>
      <c r="FJ26" s="593"/>
      <c r="FK26" s="593"/>
      <c r="FL26" s="593"/>
      <c r="FM26" s="593"/>
      <c r="FN26" s="593"/>
      <c r="FO26" s="593"/>
      <c r="FP26" s="593"/>
      <c r="FQ26" s="593"/>
      <c r="FR26" s="593"/>
      <c r="FS26" s="593"/>
      <c r="FT26" s="593"/>
      <c r="FU26" s="593"/>
      <c r="FV26" s="593"/>
      <c r="FW26" s="593"/>
      <c r="FX26" s="593"/>
      <c r="FY26" s="593"/>
      <c r="FZ26" s="593"/>
      <c r="GA26" s="593"/>
      <c r="GB26" s="593"/>
      <c r="GC26" s="593"/>
      <c r="GD26" s="593"/>
      <c r="GE26" s="593"/>
      <c r="GF26" s="593"/>
      <c r="GG26" s="593"/>
      <c r="GH26" s="593"/>
      <c r="GI26" s="593"/>
      <c r="GJ26" s="593"/>
      <c r="GK26" s="593"/>
      <c r="GL26" s="593"/>
      <c r="GM26" s="593"/>
      <c r="GN26" s="593"/>
      <c r="GO26" s="593"/>
      <c r="GP26" s="593"/>
      <c r="GQ26" s="593"/>
      <c r="GR26" s="593"/>
      <c r="GS26" s="593"/>
      <c r="GT26" s="593"/>
      <c r="GU26" s="593"/>
      <c r="GV26" s="593"/>
      <c r="GW26" s="593"/>
      <c r="GX26" s="593"/>
      <c r="GY26" s="593"/>
      <c r="GZ26" s="593"/>
    </row>
    <row r="27" spans="1:220" ht="23.1" customHeight="1" x14ac:dyDescent="0.25">
      <c r="A27" s="576">
        <v>80</v>
      </c>
      <c r="B27" s="577" t="s">
        <v>966</v>
      </c>
      <c r="C27" s="604">
        <v>503</v>
      </c>
      <c r="D27" s="701" t="s">
        <v>16</v>
      </c>
      <c r="E27" s="702" t="s">
        <v>910</v>
      </c>
      <c r="F27" s="702" t="s">
        <v>967</v>
      </c>
      <c r="G27" s="605">
        <v>3120</v>
      </c>
      <c r="H27" s="606">
        <v>216</v>
      </c>
      <c r="I27" s="607">
        <v>632</v>
      </c>
      <c r="J27" s="581" t="s">
        <v>25</v>
      </c>
      <c r="K27" s="582" t="s">
        <v>14</v>
      </c>
      <c r="L27" s="583" t="s">
        <v>968</v>
      </c>
      <c r="M27" s="621" t="s">
        <v>31</v>
      </c>
      <c r="N27" s="585" t="s">
        <v>17</v>
      </c>
      <c r="O27" s="586" t="s">
        <v>909</v>
      </c>
      <c r="P27" s="587" t="s">
        <v>792</v>
      </c>
      <c r="Q27" s="587" t="s">
        <v>789</v>
      </c>
      <c r="R27" s="586" t="s">
        <v>18</v>
      </c>
      <c r="S27" s="586" t="s">
        <v>19</v>
      </c>
      <c r="T27" s="586" t="s">
        <v>20</v>
      </c>
      <c r="U27" s="586" t="s">
        <v>21</v>
      </c>
      <c r="V27" s="587">
        <v>24</v>
      </c>
      <c r="W27" s="587" t="s">
        <v>969</v>
      </c>
      <c r="X27" s="663">
        <v>2</v>
      </c>
      <c r="Y27" s="818">
        <v>2.11</v>
      </c>
      <c r="Z27" s="622">
        <v>41456</v>
      </c>
      <c r="AA27" s="622">
        <v>41791</v>
      </c>
      <c r="AB27" s="812">
        <v>25</v>
      </c>
      <c r="AC27" s="590"/>
      <c r="AD27" s="591"/>
      <c r="AE27" s="610">
        <v>0</v>
      </c>
      <c r="AF27" s="592"/>
      <c r="AG27" s="592"/>
      <c r="AH27" s="592"/>
      <c r="AI27" s="592"/>
      <c r="AJ27" s="592"/>
      <c r="AK27" s="592"/>
      <c r="AL27" s="592"/>
      <c r="AM27" s="592"/>
      <c r="AN27" s="592"/>
      <c r="AO27" s="592"/>
      <c r="AP27" s="592"/>
      <c r="AQ27" s="592"/>
      <c r="AR27" s="592">
        <f t="shared" si="0"/>
        <v>0</v>
      </c>
      <c r="AS27" s="592">
        <f t="shared" si="1"/>
        <v>0</v>
      </c>
      <c r="AT27" s="591">
        <v>1000000</v>
      </c>
      <c r="AU27" s="591"/>
      <c r="HA27" s="619"/>
      <c r="HB27" s="619"/>
      <c r="HC27" s="619"/>
      <c r="HD27" s="619"/>
      <c r="HE27" s="619"/>
      <c r="HF27" s="619"/>
      <c r="HG27" s="619"/>
      <c r="HH27" s="619"/>
      <c r="HI27" s="619"/>
      <c r="HJ27" s="619"/>
      <c r="HK27" s="619"/>
      <c r="HL27" s="619"/>
    </row>
    <row r="28" spans="1:220" s="593" customFormat="1" ht="23.1" customHeight="1" x14ac:dyDescent="0.25">
      <c r="A28" s="576">
        <v>92</v>
      </c>
      <c r="B28" s="645" t="s">
        <v>1061</v>
      </c>
      <c r="C28" s="637">
        <v>801</v>
      </c>
      <c r="D28" s="701" t="s">
        <v>16</v>
      </c>
      <c r="E28" s="702" t="s">
        <v>1045</v>
      </c>
      <c r="F28" s="702" t="s">
        <v>1045</v>
      </c>
      <c r="G28" s="605">
        <v>3120</v>
      </c>
      <c r="H28" s="645">
        <v>224</v>
      </c>
      <c r="I28" s="646">
        <v>532</v>
      </c>
      <c r="J28" s="595" t="s">
        <v>25</v>
      </c>
      <c r="K28" s="582" t="s">
        <v>14</v>
      </c>
      <c r="L28" s="651" t="s">
        <v>1062</v>
      </c>
      <c r="M28" s="584" t="s">
        <v>15</v>
      </c>
      <c r="N28" s="585" t="s">
        <v>17</v>
      </c>
      <c r="O28" s="638" t="s">
        <v>909</v>
      </c>
      <c r="P28" s="647" t="s">
        <v>792</v>
      </c>
      <c r="Q28" s="647" t="s">
        <v>789</v>
      </c>
      <c r="R28" s="586" t="s">
        <v>18</v>
      </c>
      <c r="S28" s="586" t="s">
        <v>19</v>
      </c>
      <c r="T28" s="586" t="s">
        <v>19</v>
      </c>
      <c r="U28" s="586" t="s">
        <v>26</v>
      </c>
      <c r="V28" s="647">
        <v>26</v>
      </c>
      <c r="W28" s="647" t="s">
        <v>1063</v>
      </c>
      <c r="X28" s="663">
        <v>2</v>
      </c>
      <c r="Y28" s="813">
        <v>2.11</v>
      </c>
      <c r="Z28" s="622">
        <v>41456</v>
      </c>
      <c r="AA28" s="622">
        <v>42156</v>
      </c>
      <c r="AB28" s="819">
        <v>15</v>
      </c>
      <c r="AC28" s="648"/>
      <c r="AD28" s="649"/>
      <c r="AE28" s="610">
        <v>0</v>
      </c>
      <c r="AF28" s="650"/>
      <c r="AG28" s="650"/>
      <c r="AH28" s="650"/>
      <c r="AI28" s="592"/>
      <c r="AJ28" s="592"/>
      <c r="AK28" s="592"/>
      <c r="AL28" s="592"/>
      <c r="AM28" s="592"/>
      <c r="AN28" s="592"/>
      <c r="AO28" s="592"/>
      <c r="AP28" s="592"/>
      <c r="AQ28" s="592"/>
      <c r="AR28" s="592">
        <f t="shared" si="0"/>
        <v>0</v>
      </c>
      <c r="AS28" s="592">
        <f t="shared" si="1"/>
        <v>0</v>
      </c>
      <c r="AT28" s="649">
        <v>1500000</v>
      </c>
      <c r="AU28" s="649">
        <v>2500000</v>
      </c>
      <c r="AX28" s="594"/>
      <c r="AY28" s="594"/>
      <c r="AZ28" s="594"/>
      <c r="BA28" s="594"/>
      <c r="BB28" s="594"/>
      <c r="BC28" s="594"/>
      <c r="BD28" s="594"/>
      <c r="BE28" s="594"/>
      <c r="BF28" s="594"/>
      <c r="BG28" s="594"/>
      <c r="BH28" s="594"/>
      <c r="BI28" s="594"/>
      <c r="BJ28" s="594"/>
      <c r="BK28" s="594"/>
      <c r="BL28" s="594"/>
      <c r="BM28" s="594"/>
      <c r="BN28" s="594"/>
      <c r="BO28" s="594"/>
      <c r="BP28" s="594"/>
      <c r="BQ28" s="594"/>
      <c r="BR28" s="594"/>
      <c r="BS28" s="594"/>
      <c r="BT28" s="594"/>
      <c r="BU28" s="594"/>
      <c r="BV28" s="594"/>
      <c r="BW28" s="594"/>
      <c r="BX28" s="594"/>
      <c r="BY28" s="594"/>
      <c r="BZ28" s="594"/>
      <c r="CA28" s="594"/>
      <c r="CB28" s="594"/>
      <c r="CC28" s="594"/>
      <c r="CD28" s="594"/>
      <c r="CE28" s="594"/>
      <c r="CF28" s="594"/>
      <c r="CG28" s="594"/>
      <c r="CH28" s="594"/>
      <c r="CI28" s="594"/>
      <c r="CJ28" s="594"/>
      <c r="CK28" s="594"/>
      <c r="CL28" s="594"/>
      <c r="CM28" s="594"/>
      <c r="CN28" s="594"/>
      <c r="CO28" s="594"/>
      <c r="CP28" s="594"/>
      <c r="CQ28" s="594"/>
      <c r="CR28" s="594"/>
      <c r="CS28" s="594"/>
      <c r="CT28" s="594"/>
      <c r="CU28" s="594"/>
      <c r="CV28" s="594"/>
      <c r="CW28" s="594"/>
      <c r="CX28" s="594"/>
      <c r="CY28" s="594"/>
      <c r="CZ28" s="594"/>
      <c r="DA28" s="594"/>
      <c r="DB28" s="594"/>
      <c r="DC28" s="594"/>
      <c r="DD28" s="594"/>
      <c r="DE28" s="594"/>
      <c r="DF28" s="594"/>
      <c r="DG28" s="594"/>
      <c r="DH28" s="594"/>
      <c r="DI28" s="594"/>
      <c r="DJ28" s="594"/>
      <c r="DK28" s="594"/>
      <c r="DL28" s="594"/>
      <c r="DM28" s="594"/>
      <c r="DN28" s="594"/>
      <c r="DO28" s="594"/>
      <c r="DP28" s="594"/>
      <c r="DQ28" s="594"/>
      <c r="DR28" s="594"/>
      <c r="DS28" s="594"/>
      <c r="DT28" s="594"/>
      <c r="DU28" s="594"/>
      <c r="DV28" s="594"/>
      <c r="DW28" s="594"/>
      <c r="DX28" s="594"/>
      <c r="DY28" s="594"/>
      <c r="DZ28" s="594"/>
      <c r="EA28" s="594"/>
      <c r="EB28" s="594"/>
      <c r="EC28" s="594"/>
      <c r="ED28" s="594"/>
      <c r="EE28" s="594"/>
      <c r="EF28" s="594"/>
      <c r="EG28" s="594"/>
      <c r="EH28" s="594"/>
      <c r="EI28" s="594"/>
      <c r="EJ28" s="594"/>
      <c r="EK28" s="594"/>
      <c r="EL28" s="594"/>
      <c r="EM28" s="594"/>
      <c r="EN28" s="594"/>
      <c r="EO28" s="594"/>
      <c r="EP28" s="594"/>
      <c r="EQ28" s="594"/>
      <c r="ER28" s="594"/>
      <c r="ES28" s="594"/>
      <c r="ET28" s="594"/>
      <c r="EU28" s="594"/>
      <c r="EV28" s="594"/>
      <c r="EW28" s="594"/>
      <c r="EX28" s="594"/>
      <c r="EY28" s="594"/>
      <c r="EZ28" s="594"/>
      <c r="FA28" s="594"/>
      <c r="FB28" s="594"/>
      <c r="FC28" s="594"/>
      <c r="FD28" s="594"/>
      <c r="FE28" s="594"/>
      <c r="FF28" s="594"/>
      <c r="FG28" s="594"/>
      <c r="FH28" s="594"/>
      <c r="FI28" s="594"/>
      <c r="FJ28" s="594"/>
      <c r="FK28" s="594"/>
      <c r="FL28" s="594"/>
      <c r="FM28" s="594"/>
      <c r="FN28" s="594"/>
      <c r="FO28" s="594"/>
      <c r="FP28" s="594"/>
      <c r="FQ28" s="594"/>
      <c r="FR28" s="594"/>
      <c r="FS28" s="594"/>
      <c r="FT28" s="594"/>
      <c r="FU28" s="594"/>
      <c r="FV28" s="594"/>
      <c r="FW28" s="594"/>
      <c r="FX28" s="594"/>
      <c r="FY28" s="594"/>
      <c r="FZ28" s="594"/>
      <c r="GA28" s="594"/>
      <c r="GB28" s="594"/>
      <c r="GC28" s="594"/>
      <c r="GD28" s="594"/>
      <c r="GE28" s="594"/>
      <c r="GF28" s="594"/>
      <c r="GG28" s="594"/>
      <c r="GH28" s="594"/>
      <c r="GI28" s="594"/>
      <c r="GJ28" s="594"/>
      <c r="GK28" s="594"/>
      <c r="GL28" s="594"/>
      <c r="GM28" s="594"/>
      <c r="GN28" s="594"/>
      <c r="GO28" s="594"/>
      <c r="GP28" s="594"/>
      <c r="GQ28" s="594"/>
      <c r="GR28" s="594"/>
      <c r="GS28" s="594"/>
      <c r="GT28" s="594"/>
      <c r="GU28" s="594"/>
      <c r="GV28" s="594"/>
      <c r="GW28" s="594"/>
      <c r="GX28" s="594"/>
      <c r="GY28" s="594"/>
      <c r="GZ28" s="594"/>
    </row>
    <row r="29" spans="1:220" s="593" customFormat="1" ht="23.1" customHeight="1" x14ac:dyDescent="0.25">
      <c r="A29" s="576">
        <v>152</v>
      </c>
      <c r="B29" s="596" t="s">
        <v>1023</v>
      </c>
      <c r="C29" s="637">
        <v>1101</v>
      </c>
      <c r="D29" s="701" t="s">
        <v>1019</v>
      </c>
      <c r="E29" s="702" t="s">
        <v>798</v>
      </c>
      <c r="F29" s="702" t="s">
        <v>827</v>
      </c>
      <c r="G29" s="637">
        <v>300</v>
      </c>
      <c r="H29" s="606">
        <v>222</v>
      </c>
      <c r="I29" s="607">
        <v>672</v>
      </c>
      <c r="J29" s="581">
        <v>67</v>
      </c>
      <c r="K29" s="582" t="s">
        <v>42</v>
      </c>
      <c r="L29" s="582" t="s">
        <v>1024</v>
      </c>
      <c r="M29" s="624" t="s">
        <v>31</v>
      </c>
      <c r="N29" s="585" t="s">
        <v>17</v>
      </c>
      <c r="O29" s="625" t="s">
        <v>1001</v>
      </c>
      <c r="P29" s="586" t="s">
        <v>792</v>
      </c>
      <c r="Q29" s="586" t="s">
        <v>805</v>
      </c>
      <c r="R29" s="586" t="s">
        <v>39</v>
      </c>
      <c r="S29" s="638" t="s">
        <v>20</v>
      </c>
      <c r="T29" s="586" t="s">
        <v>20</v>
      </c>
      <c r="U29" s="586" t="s">
        <v>21</v>
      </c>
      <c r="V29" s="796" t="s">
        <v>1025</v>
      </c>
      <c r="W29" s="796" t="s">
        <v>1025</v>
      </c>
      <c r="X29" s="663">
        <v>2</v>
      </c>
      <c r="Y29" s="800">
        <v>2.2999999999999998</v>
      </c>
      <c r="Z29" s="639">
        <v>41091</v>
      </c>
      <c r="AA29" s="622">
        <v>41426</v>
      </c>
      <c r="AB29" s="798">
        <v>20</v>
      </c>
      <c r="AC29" s="613">
        <v>6000000</v>
      </c>
      <c r="AD29" s="640"/>
      <c r="AE29" s="610">
        <v>6000000</v>
      </c>
      <c r="AF29" s="626">
        <v>0</v>
      </c>
      <c r="AG29" s="626">
        <v>0</v>
      </c>
      <c r="AH29" s="626">
        <v>1000000</v>
      </c>
      <c r="AI29" s="626">
        <v>1000000</v>
      </c>
      <c r="AJ29" s="626">
        <v>1000000</v>
      </c>
      <c r="AK29" s="626">
        <v>1000000</v>
      </c>
      <c r="AL29" s="626">
        <v>1000000</v>
      </c>
      <c r="AM29" s="626">
        <v>1000000</v>
      </c>
      <c r="AN29" s="626"/>
      <c r="AO29" s="626"/>
      <c r="AP29" s="626"/>
      <c r="AQ29" s="626"/>
      <c r="AR29" s="592">
        <f t="shared" si="0"/>
        <v>6000000</v>
      </c>
      <c r="AS29" s="592">
        <f t="shared" si="1"/>
        <v>0</v>
      </c>
      <c r="AT29" s="640"/>
      <c r="AU29" s="640"/>
      <c r="AX29" s="594"/>
      <c r="AY29" s="594"/>
      <c r="AZ29" s="594"/>
      <c r="BA29" s="594"/>
      <c r="BB29" s="594"/>
      <c r="BC29" s="594"/>
      <c r="BD29" s="594"/>
      <c r="BE29" s="594"/>
      <c r="BF29" s="594"/>
      <c r="BG29" s="594"/>
      <c r="BH29" s="594"/>
      <c r="BI29" s="594"/>
      <c r="BJ29" s="594"/>
      <c r="BK29" s="594"/>
      <c r="BL29" s="594"/>
      <c r="BM29" s="594"/>
      <c r="BN29" s="594"/>
      <c r="BO29" s="594"/>
      <c r="BP29" s="594"/>
      <c r="BQ29" s="594"/>
      <c r="BR29" s="594"/>
      <c r="BS29" s="594"/>
      <c r="BT29" s="594"/>
      <c r="BU29" s="594"/>
      <c r="BV29" s="594"/>
      <c r="BW29" s="594"/>
      <c r="BX29" s="594"/>
      <c r="BY29" s="594"/>
      <c r="BZ29" s="594"/>
      <c r="CA29" s="594"/>
      <c r="CB29" s="594"/>
      <c r="CC29" s="594"/>
      <c r="CD29" s="594"/>
      <c r="CE29" s="594"/>
      <c r="CF29" s="594"/>
      <c r="CG29" s="594"/>
      <c r="CH29" s="594"/>
      <c r="CI29" s="594"/>
      <c r="CJ29" s="594"/>
      <c r="CK29" s="594"/>
      <c r="CL29" s="594"/>
      <c r="CM29" s="594"/>
      <c r="CN29" s="594"/>
      <c r="CO29" s="594"/>
      <c r="CP29" s="594"/>
      <c r="CQ29" s="594"/>
      <c r="CR29" s="594"/>
      <c r="CS29" s="594"/>
      <c r="CT29" s="594"/>
      <c r="CU29" s="594"/>
      <c r="CV29" s="594"/>
      <c r="CW29" s="594"/>
      <c r="CX29" s="594"/>
      <c r="CY29" s="594"/>
      <c r="CZ29" s="594"/>
      <c r="DA29" s="594"/>
      <c r="DB29" s="594"/>
      <c r="DC29" s="594"/>
      <c r="DD29" s="594"/>
      <c r="DE29" s="594"/>
      <c r="DF29" s="594"/>
      <c r="DG29" s="594"/>
      <c r="DH29" s="594"/>
      <c r="DI29" s="594"/>
      <c r="DJ29" s="594"/>
      <c r="DK29" s="594"/>
      <c r="DL29" s="594"/>
      <c r="DM29" s="594"/>
      <c r="DN29" s="594"/>
      <c r="DO29" s="594"/>
      <c r="DP29" s="594"/>
      <c r="DQ29" s="594"/>
      <c r="DR29" s="594"/>
      <c r="DS29" s="594"/>
      <c r="DT29" s="594"/>
      <c r="DU29" s="594"/>
      <c r="DV29" s="594"/>
      <c r="DW29" s="594"/>
      <c r="DX29" s="594"/>
      <c r="DY29" s="594"/>
      <c r="DZ29" s="594"/>
      <c r="EA29" s="594"/>
      <c r="EB29" s="594"/>
      <c r="EC29" s="594"/>
      <c r="ED29" s="594"/>
      <c r="EE29" s="594"/>
      <c r="EF29" s="594"/>
      <c r="EG29" s="594"/>
      <c r="EH29" s="594"/>
      <c r="EI29" s="594"/>
      <c r="EJ29" s="594"/>
      <c r="EK29" s="594"/>
      <c r="EL29" s="594"/>
      <c r="EM29" s="594"/>
      <c r="EN29" s="594"/>
      <c r="EO29" s="594"/>
      <c r="EP29" s="594"/>
      <c r="EQ29" s="594"/>
      <c r="ER29" s="594"/>
      <c r="ES29" s="594"/>
      <c r="ET29" s="594"/>
      <c r="EU29" s="594"/>
      <c r="EV29" s="594"/>
      <c r="EW29" s="594"/>
      <c r="EX29" s="594"/>
      <c r="EY29" s="594"/>
      <c r="EZ29" s="594"/>
      <c r="FA29" s="594"/>
      <c r="FB29" s="594"/>
      <c r="FC29" s="594"/>
      <c r="FD29" s="594"/>
      <c r="FE29" s="594"/>
      <c r="FF29" s="594"/>
      <c r="FG29" s="594"/>
      <c r="FH29" s="594"/>
      <c r="FI29" s="594"/>
      <c r="FJ29" s="594"/>
      <c r="FK29" s="594"/>
      <c r="FL29" s="594"/>
      <c r="FM29" s="594"/>
      <c r="FN29" s="594"/>
      <c r="FO29" s="594"/>
      <c r="FP29" s="594"/>
      <c r="FQ29" s="594"/>
      <c r="FR29" s="594"/>
      <c r="FS29" s="594"/>
      <c r="FT29" s="594"/>
      <c r="FU29" s="594"/>
      <c r="FV29" s="594"/>
      <c r="FW29" s="594"/>
      <c r="FX29" s="594"/>
      <c r="FY29" s="594"/>
      <c r="FZ29" s="594"/>
      <c r="GA29" s="594"/>
      <c r="GB29" s="594"/>
      <c r="GC29" s="594"/>
      <c r="GD29" s="594"/>
      <c r="GE29" s="594"/>
      <c r="GF29" s="594"/>
      <c r="GG29" s="594"/>
      <c r="GH29" s="594"/>
      <c r="GI29" s="594"/>
      <c r="GJ29" s="594"/>
      <c r="GK29" s="594"/>
      <c r="GL29" s="594"/>
      <c r="GM29" s="594"/>
      <c r="GN29" s="594"/>
      <c r="GO29" s="594"/>
      <c r="GP29" s="594"/>
      <c r="GQ29" s="594"/>
      <c r="GR29" s="594"/>
      <c r="GS29" s="594"/>
      <c r="GT29" s="594"/>
      <c r="GU29" s="594"/>
      <c r="GV29" s="594"/>
      <c r="GW29" s="594"/>
      <c r="GX29" s="594"/>
      <c r="GY29" s="594"/>
      <c r="GZ29" s="594"/>
    </row>
    <row r="30" spans="1:220" ht="23.1" customHeight="1" x14ac:dyDescent="0.25">
      <c r="A30" s="576">
        <v>78</v>
      </c>
      <c r="B30" s="577" t="s">
        <v>986</v>
      </c>
      <c r="C30" s="604">
        <v>503</v>
      </c>
      <c r="D30" s="701" t="s">
        <v>16</v>
      </c>
      <c r="E30" s="702" t="s">
        <v>910</v>
      </c>
      <c r="F30" s="702" t="s">
        <v>967</v>
      </c>
      <c r="G30" s="605">
        <v>3120</v>
      </c>
      <c r="H30" s="606">
        <v>216</v>
      </c>
      <c r="I30" s="607">
        <v>532</v>
      </c>
      <c r="J30" s="581" t="s">
        <v>25</v>
      </c>
      <c r="K30" s="582" t="s">
        <v>14</v>
      </c>
      <c r="L30" s="583" t="s">
        <v>987</v>
      </c>
      <c r="M30" s="621" t="s">
        <v>15</v>
      </c>
      <c r="N30" s="585" t="s">
        <v>17</v>
      </c>
      <c r="O30" s="586" t="s">
        <v>909</v>
      </c>
      <c r="P30" s="587" t="s">
        <v>792</v>
      </c>
      <c r="Q30" s="587" t="s">
        <v>789</v>
      </c>
      <c r="R30" s="586" t="s">
        <v>18</v>
      </c>
      <c r="S30" s="586" t="s">
        <v>19</v>
      </c>
      <c r="T30" s="586" t="s">
        <v>20</v>
      </c>
      <c r="U30" s="586" t="s">
        <v>21</v>
      </c>
      <c r="V30" s="587">
        <v>28</v>
      </c>
      <c r="W30" s="587" t="s">
        <v>988</v>
      </c>
      <c r="X30" s="663">
        <v>2</v>
      </c>
      <c r="Y30" s="818">
        <v>2.11</v>
      </c>
      <c r="Z30" s="589">
        <v>41091</v>
      </c>
      <c r="AA30" s="589">
        <v>42156</v>
      </c>
      <c r="AB30" s="812">
        <v>25</v>
      </c>
      <c r="AC30" s="590"/>
      <c r="AD30" s="591"/>
      <c r="AE30" s="610">
        <v>0</v>
      </c>
      <c r="AF30" s="592"/>
      <c r="AG30" s="592"/>
      <c r="AH30" s="592"/>
      <c r="AI30" s="592"/>
      <c r="AJ30" s="592"/>
      <c r="AK30" s="592"/>
      <c r="AL30" s="592"/>
      <c r="AM30" s="592"/>
      <c r="AN30" s="592"/>
      <c r="AO30" s="592"/>
      <c r="AP30" s="592"/>
      <c r="AQ30" s="592"/>
      <c r="AR30" s="592">
        <f t="shared" si="0"/>
        <v>0</v>
      </c>
      <c r="AS30" s="592">
        <f t="shared" si="1"/>
        <v>0</v>
      </c>
      <c r="AT30" s="591">
        <v>400000</v>
      </c>
      <c r="AU30" s="591">
        <v>1000000</v>
      </c>
    </row>
    <row r="31" spans="1:220" ht="23.1" customHeight="1" x14ac:dyDescent="0.25">
      <c r="A31" s="576">
        <v>79</v>
      </c>
      <c r="B31" s="577" t="s">
        <v>997</v>
      </c>
      <c r="C31" s="604">
        <v>503</v>
      </c>
      <c r="D31" s="701" t="s">
        <v>16</v>
      </c>
      <c r="E31" s="702" t="s">
        <v>910</v>
      </c>
      <c r="F31" s="702" t="s">
        <v>967</v>
      </c>
      <c r="G31" s="605">
        <v>3120</v>
      </c>
      <c r="H31" s="606">
        <v>216</v>
      </c>
      <c r="I31" s="607">
        <v>532</v>
      </c>
      <c r="J31" s="581" t="s">
        <v>25</v>
      </c>
      <c r="K31" s="582" t="s">
        <v>14</v>
      </c>
      <c r="L31" s="583" t="s">
        <v>998</v>
      </c>
      <c r="M31" s="621" t="s">
        <v>15</v>
      </c>
      <c r="N31" s="585" t="s">
        <v>17</v>
      </c>
      <c r="O31" s="586" t="s">
        <v>909</v>
      </c>
      <c r="P31" s="587" t="s">
        <v>792</v>
      </c>
      <c r="Q31" s="587" t="s">
        <v>789</v>
      </c>
      <c r="R31" s="586" t="s">
        <v>18</v>
      </c>
      <c r="S31" s="586" t="s">
        <v>19</v>
      </c>
      <c r="T31" s="586" t="s">
        <v>20</v>
      </c>
      <c r="U31" s="586" t="s">
        <v>21</v>
      </c>
      <c r="V31" s="587">
        <v>30</v>
      </c>
      <c r="W31" s="587" t="s">
        <v>999</v>
      </c>
      <c r="X31" s="663">
        <v>2</v>
      </c>
      <c r="Y31" s="818">
        <v>2.11</v>
      </c>
      <c r="Z31" s="589">
        <v>41091</v>
      </c>
      <c r="AA31" s="589">
        <v>42156</v>
      </c>
      <c r="AB31" s="812">
        <v>25</v>
      </c>
      <c r="AC31" s="590"/>
      <c r="AD31" s="591"/>
      <c r="AE31" s="610">
        <v>0</v>
      </c>
      <c r="AF31" s="592"/>
      <c r="AG31" s="592"/>
      <c r="AH31" s="592"/>
      <c r="AI31" s="592"/>
      <c r="AJ31" s="592"/>
      <c r="AK31" s="592"/>
      <c r="AL31" s="592"/>
      <c r="AM31" s="592"/>
      <c r="AN31" s="592"/>
      <c r="AO31" s="592"/>
      <c r="AP31" s="592"/>
      <c r="AQ31" s="592"/>
      <c r="AR31" s="592">
        <f t="shared" si="0"/>
        <v>0</v>
      </c>
      <c r="AS31" s="592">
        <f t="shared" si="1"/>
        <v>0</v>
      </c>
      <c r="AT31" s="591"/>
      <c r="AU31" s="591">
        <v>1000000</v>
      </c>
    </row>
    <row r="32" spans="1:220" ht="23.1" customHeight="1" x14ac:dyDescent="0.25">
      <c r="A32" s="576">
        <v>146</v>
      </c>
      <c r="B32" s="596" t="s">
        <v>1022</v>
      </c>
      <c r="C32" s="637">
        <v>1101</v>
      </c>
      <c r="D32" s="701" t="s">
        <v>1019</v>
      </c>
      <c r="E32" s="702" t="s">
        <v>798</v>
      </c>
      <c r="F32" s="702" t="s">
        <v>827</v>
      </c>
      <c r="G32" s="637">
        <v>300</v>
      </c>
      <c r="H32" s="606">
        <v>222</v>
      </c>
      <c r="I32" s="607">
        <v>572</v>
      </c>
      <c r="J32" s="581">
        <v>77</v>
      </c>
      <c r="K32" s="582" t="s">
        <v>42</v>
      </c>
      <c r="L32" s="582" t="s">
        <v>1021</v>
      </c>
      <c r="M32" s="584" t="s">
        <v>15</v>
      </c>
      <c r="N32" s="585" t="s">
        <v>17</v>
      </c>
      <c r="O32" s="625" t="s">
        <v>1001</v>
      </c>
      <c r="P32" s="586" t="s">
        <v>792</v>
      </c>
      <c r="Q32" s="625" t="s">
        <v>789</v>
      </c>
      <c r="R32" s="586" t="s">
        <v>39</v>
      </c>
      <c r="S32" s="638" t="s">
        <v>20</v>
      </c>
      <c r="T32" s="586" t="s">
        <v>20</v>
      </c>
      <c r="U32" s="586" t="s">
        <v>21</v>
      </c>
      <c r="V32" s="586" t="s">
        <v>45</v>
      </c>
      <c r="W32" s="586" t="s">
        <v>45</v>
      </c>
      <c r="X32" s="663">
        <v>2</v>
      </c>
      <c r="Y32" s="800">
        <v>2.2999999999999998</v>
      </c>
      <c r="Z32" s="588">
        <v>41091</v>
      </c>
      <c r="AA32" s="589">
        <v>42156</v>
      </c>
      <c r="AB32" s="801">
        <v>20</v>
      </c>
      <c r="AC32" s="601"/>
      <c r="AD32" s="600">
        <v>1250000</v>
      </c>
      <c r="AE32" s="610">
        <v>1250000</v>
      </c>
      <c r="AF32" s="623"/>
      <c r="AG32" s="623"/>
      <c r="AH32" s="623"/>
      <c r="AI32" s="623"/>
      <c r="AJ32" s="623">
        <v>300000</v>
      </c>
      <c r="AK32" s="623">
        <v>300000</v>
      </c>
      <c r="AL32" s="623">
        <v>300000</v>
      </c>
      <c r="AM32" s="623">
        <v>350000</v>
      </c>
      <c r="AN32" s="623"/>
      <c r="AO32" s="623"/>
      <c r="AP32" s="623"/>
      <c r="AQ32" s="623"/>
      <c r="AR32" s="592">
        <f t="shared" si="0"/>
        <v>1250000</v>
      </c>
      <c r="AS32" s="592">
        <f t="shared" si="1"/>
        <v>0</v>
      </c>
      <c r="AT32" s="600">
        <v>1300000</v>
      </c>
      <c r="AU32" s="600">
        <v>1350000</v>
      </c>
    </row>
    <row r="33" spans="1:220" s="593" customFormat="1" ht="23.1" customHeight="1" x14ac:dyDescent="0.25">
      <c r="A33" s="576">
        <v>148</v>
      </c>
      <c r="B33" s="596" t="s">
        <v>1036</v>
      </c>
      <c r="C33" s="637">
        <v>1101</v>
      </c>
      <c r="D33" s="701" t="s">
        <v>1019</v>
      </c>
      <c r="E33" s="702" t="s">
        <v>798</v>
      </c>
      <c r="F33" s="702" t="s">
        <v>827</v>
      </c>
      <c r="G33" s="637">
        <v>300</v>
      </c>
      <c r="H33" s="606">
        <v>222</v>
      </c>
      <c r="I33" s="607">
        <v>672</v>
      </c>
      <c r="J33" s="581">
        <v>11</v>
      </c>
      <c r="K33" s="582" t="s">
        <v>42</v>
      </c>
      <c r="L33" s="644" t="s">
        <v>1037</v>
      </c>
      <c r="M33" s="584" t="s">
        <v>31</v>
      </c>
      <c r="N33" s="585" t="s">
        <v>17</v>
      </c>
      <c r="O33" s="625" t="s">
        <v>1001</v>
      </c>
      <c r="P33" s="586" t="s">
        <v>792</v>
      </c>
      <c r="Q33" s="586" t="s">
        <v>789</v>
      </c>
      <c r="R33" s="586" t="s">
        <v>39</v>
      </c>
      <c r="S33" s="638" t="s">
        <v>20</v>
      </c>
      <c r="T33" s="586" t="s">
        <v>20</v>
      </c>
      <c r="U33" s="586" t="s">
        <v>21</v>
      </c>
      <c r="V33" s="586" t="s">
        <v>45</v>
      </c>
      <c r="W33" s="586" t="s">
        <v>45</v>
      </c>
      <c r="X33" s="663">
        <v>2</v>
      </c>
      <c r="Y33" s="800">
        <v>2.2999999999999998</v>
      </c>
      <c r="Z33" s="588">
        <v>41456</v>
      </c>
      <c r="AA33" s="589">
        <v>42156</v>
      </c>
      <c r="AB33" s="801">
        <v>20</v>
      </c>
      <c r="AC33" s="601"/>
      <c r="AD33" s="600"/>
      <c r="AE33" s="610">
        <v>0</v>
      </c>
      <c r="AF33" s="623"/>
      <c r="AG33" s="623"/>
      <c r="AH33" s="623"/>
      <c r="AI33" s="623"/>
      <c r="AJ33" s="623"/>
      <c r="AK33" s="623"/>
      <c r="AL33" s="623"/>
      <c r="AM33" s="623"/>
      <c r="AN33" s="623"/>
      <c r="AO33" s="623"/>
      <c r="AP33" s="623"/>
      <c r="AQ33" s="623"/>
      <c r="AR33" s="592">
        <f t="shared" si="0"/>
        <v>0</v>
      </c>
      <c r="AS33" s="592">
        <f t="shared" si="1"/>
        <v>0</v>
      </c>
      <c r="AT33" s="600">
        <v>3750000</v>
      </c>
      <c r="AU33" s="600">
        <v>4000000</v>
      </c>
      <c r="AX33" s="594"/>
      <c r="AY33" s="594"/>
      <c r="AZ33" s="594"/>
      <c r="BA33" s="594"/>
      <c r="BB33" s="594"/>
      <c r="BC33" s="594"/>
      <c r="BD33" s="594"/>
      <c r="BE33" s="594"/>
      <c r="BF33" s="594"/>
      <c r="BG33" s="594"/>
      <c r="BH33" s="594"/>
      <c r="BI33" s="594"/>
      <c r="BJ33" s="594"/>
      <c r="BK33" s="594"/>
      <c r="BL33" s="594"/>
      <c r="BM33" s="594"/>
      <c r="BN33" s="594"/>
      <c r="BO33" s="594"/>
      <c r="BP33" s="594"/>
      <c r="BQ33" s="594"/>
      <c r="BR33" s="594"/>
      <c r="BS33" s="594"/>
      <c r="BT33" s="594"/>
      <c r="BU33" s="594"/>
      <c r="BV33" s="594"/>
      <c r="BW33" s="594"/>
      <c r="BX33" s="594"/>
      <c r="BY33" s="594"/>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4"/>
      <c r="DY33" s="594"/>
      <c r="DZ33" s="594"/>
      <c r="EA33" s="594"/>
      <c r="EB33" s="594"/>
      <c r="EC33" s="594"/>
      <c r="ED33" s="594"/>
      <c r="EE33" s="594"/>
      <c r="EF33" s="594"/>
      <c r="EG33" s="594"/>
      <c r="EH33" s="594"/>
      <c r="EI33" s="594"/>
      <c r="EJ33" s="594"/>
      <c r="EK33" s="594"/>
      <c r="EL33" s="594"/>
      <c r="EM33" s="594"/>
      <c r="EN33" s="594"/>
      <c r="EO33" s="594"/>
      <c r="EP33" s="594"/>
      <c r="EQ33" s="594"/>
      <c r="ER33" s="594"/>
      <c r="ES33" s="594"/>
      <c r="ET33" s="594"/>
      <c r="EU33" s="594"/>
      <c r="EV33" s="594"/>
      <c r="EW33" s="594"/>
      <c r="EX33" s="594"/>
      <c r="EY33" s="594"/>
      <c r="EZ33" s="594"/>
      <c r="FA33" s="594"/>
      <c r="FB33" s="594"/>
      <c r="FC33" s="594"/>
      <c r="FD33" s="594"/>
      <c r="FE33" s="594"/>
      <c r="FF33" s="594"/>
      <c r="FG33" s="594"/>
      <c r="FH33" s="594"/>
      <c r="FI33" s="594"/>
      <c r="FJ33" s="594"/>
      <c r="FK33" s="594"/>
      <c r="FL33" s="594"/>
      <c r="FM33" s="594"/>
      <c r="FN33" s="594"/>
      <c r="FO33" s="594"/>
      <c r="FP33" s="594"/>
      <c r="FQ33" s="594"/>
      <c r="FR33" s="594"/>
      <c r="FS33" s="594"/>
      <c r="FT33" s="594"/>
      <c r="FU33" s="594"/>
      <c r="FV33" s="594"/>
      <c r="FW33" s="594"/>
      <c r="FX33" s="594"/>
      <c r="FY33" s="594"/>
      <c r="FZ33" s="594"/>
      <c r="GA33" s="594"/>
      <c r="GB33" s="594"/>
      <c r="GC33" s="594"/>
      <c r="GD33" s="594"/>
      <c r="GE33" s="594"/>
      <c r="GF33" s="594"/>
      <c r="GG33" s="594"/>
      <c r="GH33" s="594"/>
      <c r="GI33" s="594"/>
      <c r="GJ33" s="594"/>
      <c r="GK33" s="594"/>
      <c r="GL33" s="594"/>
      <c r="GM33" s="594"/>
      <c r="GN33" s="594"/>
      <c r="GO33" s="594"/>
      <c r="GP33" s="594"/>
      <c r="GQ33" s="594"/>
      <c r="GR33" s="594"/>
      <c r="GS33" s="594"/>
      <c r="GT33" s="594"/>
      <c r="GU33" s="594"/>
      <c r="GV33" s="594"/>
      <c r="GW33" s="594"/>
      <c r="GX33" s="594"/>
      <c r="GY33" s="594"/>
      <c r="GZ33" s="594"/>
    </row>
    <row r="34" spans="1:220" s="593" customFormat="1" ht="23.1" customHeight="1" x14ac:dyDescent="0.25">
      <c r="A34" s="576">
        <v>153</v>
      </c>
      <c r="B34" s="596" t="s">
        <v>1026</v>
      </c>
      <c r="C34" s="637">
        <v>1101</v>
      </c>
      <c r="D34" s="701" t="s">
        <v>1019</v>
      </c>
      <c r="E34" s="702" t="s">
        <v>798</v>
      </c>
      <c r="F34" s="702" t="s">
        <v>827</v>
      </c>
      <c r="G34" s="637">
        <v>300</v>
      </c>
      <c r="H34" s="606">
        <v>222</v>
      </c>
      <c r="I34" s="607">
        <v>672</v>
      </c>
      <c r="J34" s="581">
        <v>68</v>
      </c>
      <c r="K34" s="582" t="s">
        <v>42</v>
      </c>
      <c r="L34" s="582" t="s">
        <v>1027</v>
      </c>
      <c r="M34" s="624" t="s">
        <v>31</v>
      </c>
      <c r="N34" s="585" t="s">
        <v>17</v>
      </c>
      <c r="O34" s="625" t="s">
        <v>1001</v>
      </c>
      <c r="P34" s="586" t="s">
        <v>792</v>
      </c>
      <c r="Q34" s="586" t="s">
        <v>805</v>
      </c>
      <c r="R34" s="586" t="s">
        <v>39</v>
      </c>
      <c r="S34" s="638" t="s">
        <v>20</v>
      </c>
      <c r="T34" s="586" t="s">
        <v>20</v>
      </c>
      <c r="U34" s="586" t="s">
        <v>21</v>
      </c>
      <c r="V34" s="586" t="s">
        <v>45</v>
      </c>
      <c r="W34" s="586" t="s">
        <v>45</v>
      </c>
      <c r="X34" s="663">
        <v>2</v>
      </c>
      <c r="Y34" s="800">
        <v>2.2999999999999998</v>
      </c>
      <c r="Z34" s="639">
        <v>41091</v>
      </c>
      <c r="AA34" s="622">
        <v>41426</v>
      </c>
      <c r="AB34" s="798">
        <v>20</v>
      </c>
      <c r="AC34" s="641">
        <v>8000000</v>
      </c>
      <c r="AD34" s="640"/>
      <c r="AE34" s="610">
        <v>8000000</v>
      </c>
      <c r="AF34" s="626"/>
      <c r="AG34" s="626"/>
      <c r="AH34" s="626"/>
      <c r="AI34" s="626">
        <v>2500000</v>
      </c>
      <c r="AJ34" s="626">
        <v>2500000</v>
      </c>
      <c r="AK34" s="626">
        <v>3000000</v>
      </c>
      <c r="AL34" s="626"/>
      <c r="AM34" s="626"/>
      <c r="AN34" s="626"/>
      <c r="AO34" s="626"/>
      <c r="AP34" s="626"/>
      <c r="AQ34" s="626"/>
      <c r="AR34" s="592">
        <f t="shared" si="0"/>
        <v>8000000</v>
      </c>
      <c r="AS34" s="592">
        <f t="shared" si="1"/>
        <v>0</v>
      </c>
      <c r="AT34" s="640"/>
      <c r="AU34" s="640"/>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4"/>
      <c r="DY34" s="594"/>
      <c r="DZ34" s="594"/>
      <c r="EA34" s="594"/>
      <c r="EB34" s="594"/>
      <c r="EC34" s="594"/>
      <c r="ED34" s="594"/>
      <c r="EE34" s="594"/>
      <c r="EF34" s="594"/>
      <c r="EG34" s="594"/>
      <c r="EH34" s="594"/>
      <c r="EI34" s="594"/>
      <c r="EJ34" s="594"/>
      <c r="EK34" s="594"/>
      <c r="EL34" s="594"/>
      <c r="EM34" s="594"/>
      <c r="EN34" s="594"/>
      <c r="EO34" s="594"/>
      <c r="EP34" s="594"/>
      <c r="EQ34" s="594"/>
      <c r="ER34" s="594"/>
      <c r="ES34" s="594"/>
      <c r="ET34" s="594"/>
      <c r="EU34" s="594"/>
      <c r="EV34" s="594"/>
      <c r="EW34" s="594"/>
      <c r="EX34" s="594"/>
      <c r="EY34" s="594"/>
      <c r="EZ34" s="594"/>
      <c r="FA34" s="594"/>
      <c r="FB34" s="594"/>
      <c r="FC34" s="594"/>
      <c r="FD34" s="594"/>
      <c r="FE34" s="594"/>
      <c r="FF34" s="594"/>
      <c r="FG34" s="594"/>
      <c r="FH34" s="594"/>
      <c r="FI34" s="594"/>
      <c r="FJ34" s="594"/>
      <c r="FK34" s="594"/>
      <c r="FL34" s="594"/>
      <c r="FM34" s="594"/>
      <c r="FN34" s="594"/>
      <c r="FO34" s="594"/>
      <c r="FP34" s="594"/>
      <c r="FQ34" s="594"/>
      <c r="FR34" s="594"/>
      <c r="FS34" s="594"/>
      <c r="FT34" s="594"/>
      <c r="FU34" s="594"/>
      <c r="FV34" s="594"/>
      <c r="FW34" s="594"/>
      <c r="FX34" s="594"/>
      <c r="FY34" s="594"/>
      <c r="FZ34" s="594"/>
      <c r="GA34" s="594"/>
      <c r="GB34" s="594"/>
      <c r="GC34" s="594"/>
      <c r="GD34" s="594"/>
      <c r="GE34" s="594"/>
      <c r="GF34" s="594"/>
      <c r="GG34" s="594"/>
      <c r="GH34" s="594"/>
      <c r="GI34" s="594"/>
      <c r="GJ34" s="594"/>
      <c r="GK34" s="594"/>
      <c r="GL34" s="594"/>
      <c r="GM34" s="594"/>
      <c r="GN34" s="594"/>
      <c r="GO34" s="594"/>
      <c r="GP34" s="594"/>
      <c r="GQ34" s="594"/>
      <c r="GR34" s="594"/>
      <c r="GS34" s="594"/>
      <c r="GT34" s="594"/>
      <c r="GU34" s="594"/>
      <c r="GV34" s="594"/>
      <c r="GW34" s="594"/>
      <c r="GX34" s="594"/>
      <c r="GY34" s="594"/>
      <c r="GZ34" s="594"/>
    </row>
    <row r="35" spans="1:220" ht="23.1" customHeight="1" x14ac:dyDescent="0.25">
      <c r="A35" s="576">
        <v>154</v>
      </c>
      <c r="B35" s="603"/>
      <c r="C35" s="637">
        <v>1101</v>
      </c>
      <c r="D35" s="701" t="s">
        <v>1019</v>
      </c>
      <c r="E35" s="702" t="s">
        <v>798</v>
      </c>
      <c r="F35" s="702" t="s">
        <v>827</v>
      </c>
      <c r="G35" s="637">
        <v>300</v>
      </c>
      <c r="H35" s="606">
        <v>222</v>
      </c>
      <c r="I35" s="607">
        <v>672</v>
      </c>
      <c r="J35" s="581">
        <v>29</v>
      </c>
      <c r="K35" s="582" t="s">
        <v>42</v>
      </c>
      <c r="L35" s="582" t="s">
        <v>1021</v>
      </c>
      <c r="M35" s="584" t="s">
        <v>31</v>
      </c>
      <c r="N35" s="585" t="s">
        <v>17</v>
      </c>
      <c r="O35" s="625" t="s">
        <v>1001</v>
      </c>
      <c r="P35" s="586" t="s">
        <v>792</v>
      </c>
      <c r="Q35" s="586" t="s">
        <v>789</v>
      </c>
      <c r="R35" s="586" t="s">
        <v>39</v>
      </c>
      <c r="S35" s="638" t="s">
        <v>20</v>
      </c>
      <c r="T35" s="586" t="s">
        <v>20</v>
      </c>
      <c r="U35" s="586" t="s">
        <v>21</v>
      </c>
      <c r="V35" s="586" t="s">
        <v>45</v>
      </c>
      <c r="W35" s="586" t="s">
        <v>45</v>
      </c>
      <c r="X35" s="663">
        <v>2</v>
      </c>
      <c r="Y35" s="800">
        <v>2.2999999999999998</v>
      </c>
      <c r="Z35" s="639">
        <v>41091</v>
      </c>
      <c r="AA35" s="622">
        <v>41426</v>
      </c>
      <c r="AB35" s="798">
        <v>20</v>
      </c>
      <c r="AC35" s="613">
        <v>60000</v>
      </c>
      <c r="AD35" s="600"/>
      <c r="AE35" s="610">
        <v>60000</v>
      </c>
      <c r="AF35" s="623"/>
      <c r="AG35" s="623"/>
      <c r="AH35" s="623"/>
      <c r="AI35" s="623"/>
      <c r="AJ35" s="623"/>
      <c r="AK35" s="623">
        <v>60000</v>
      </c>
      <c r="AL35" s="623"/>
      <c r="AM35" s="623"/>
      <c r="AN35" s="623"/>
      <c r="AO35" s="623"/>
      <c r="AP35" s="623"/>
      <c r="AQ35" s="626"/>
      <c r="AR35" s="592">
        <f t="shared" si="0"/>
        <v>60000</v>
      </c>
      <c r="AS35" s="592">
        <f t="shared" si="1"/>
        <v>0</v>
      </c>
      <c r="AT35" s="600"/>
      <c r="AU35" s="600"/>
    </row>
    <row r="36" spans="1:220" ht="23.1" customHeight="1" x14ac:dyDescent="0.25">
      <c r="A36" s="576">
        <v>174</v>
      </c>
      <c r="B36" s="603" t="s">
        <v>1128</v>
      </c>
      <c r="C36" s="604">
        <v>1001</v>
      </c>
      <c r="D36" s="701" t="s">
        <v>1019</v>
      </c>
      <c r="E36" s="702" t="s">
        <v>790</v>
      </c>
      <c r="F36" s="702" t="s">
        <v>791</v>
      </c>
      <c r="G36" s="605">
        <v>2600</v>
      </c>
      <c r="H36" s="606">
        <v>243</v>
      </c>
      <c r="I36" s="607">
        <v>536</v>
      </c>
      <c r="J36" s="581">
        <v>10</v>
      </c>
      <c r="K36" s="582" t="s">
        <v>907</v>
      </c>
      <c r="L36" s="582" t="s">
        <v>1129</v>
      </c>
      <c r="M36" s="624" t="s">
        <v>15</v>
      </c>
      <c r="N36" s="585" t="s">
        <v>17</v>
      </c>
      <c r="O36" s="625" t="s">
        <v>1001</v>
      </c>
      <c r="P36" s="586" t="s">
        <v>792</v>
      </c>
      <c r="Q36" s="586" t="s">
        <v>789</v>
      </c>
      <c r="R36" s="586" t="s">
        <v>39</v>
      </c>
      <c r="S36" s="638" t="s">
        <v>20</v>
      </c>
      <c r="T36" s="586" t="s">
        <v>20</v>
      </c>
      <c r="U36" s="586" t="s">
        <v>20</v>
      </c>
      <c r="V36" s="586" t="s">
        <v>45</v>
      </c>
      <c r="W36" s="586" t="s">
        <v>45</v>
      </c>
      <c r="X36" s="663">
        <v>2</v>
      </c>
      <c r="Y36" s="800">
        <v>2.1</v>
      </c>
      <c r="Z36" s="622">
        <v>41091</v>
      </c>
      <c r="AA36" s="622">
        <v>41426</v>
      </c>
      <c r="AB36" s="798">
        <v>10</v>
      </c>
      <c r="AC36" s="613"/>
      <c r="AD36" s="610">
        <v>766500</v>
      </c>
      <c r="AE36" s="610">
        <v>766500</v>
      </c>
      <c r="AF36" s="626"/>
      <c r="AG36" s="626"/>
      <c r="AH36" s="626"/>
      <c r="AI36" s="626"/>
      <c r="AJ36" s="626"/>
      <c r="AK36" s="626"/>
      <c r="AL36" s="626">
        <v>266500</v>
      </c>
      <c r="AM36" s="626">
        <v>500000</v>
      </c>
      <c r="AN36" s="626"/>
      <c r="AO36" s="626"/>
      <c r="AP36" s="626"/>
      <c r="AQ36" s="626"/>
      <c r="AR36" s="592">
        <f t="shared" si="0"/>
        <v>766500</v>
      </c>
      <c r="AS36" s="592">
        <f t="shared" si="1"/>
        <v>0</v>
      </c>
      <c r="AT36" s="610">
        <v>0</v>
      </c>
      <c r="AU36" s="610">
        <v>0</v>
      </c>
    </row>
    <row r="37" spans="1:220" ht="23.1" customHeight="1" x14ac:dyDescent="0.25">
      <c r="A37" s="576">
        <v>175</v>
      </c>
      <c r="B37" s="603" t="s">
        <v>1128</v>
      </c>
      <c r="C37" s="604">
        <v>1001</v>
      </c>
      <c r="D37" s="701" t="s">
        <v>1019</v>
      </c>
      <c r="E37" s="702" t="s">
        <v>790</v>
      </c>
      <c r="F37" s="702" t="s">
        <v>791</v>
      </c>
      <c r="G37" s="605">
        <v>2600</v>
      </c>
      <c r="H37" s="606">
        <v>243</v>
      </c>
      <c r="I37" s="607">
        <v>636</v>
      </c>
      <c r="J37" s="581">
        <v>4</v>
      </c>
      <c r="K37" s="582" t="s">
        <v>907</v>
      </c>
      <c r="L37" s="582" t="s">
        <v>1129</v>
      </c>
      <c r="M37" s="624" t="s">
        <v>31</v>
      </c>
      <c r="N37" s="585" t="s">
        <v>17</v>
      </c>
      <c r="O37" s="625" t="s">
        <v>1001</v>
      </c>
      <c r="P37" s="586" t="s">
        <v>792</v>
      </c>
      <c r="Q37" s="586" t="s">
        <v>789</v>
      </c>
      <c r="R37" s="586" t="s">
        <v>39</v>
      </c>
      <c r="S37" s="638" t="s">
        <v>20</v>
      </c>
      <c r="T37" s="586" t="s">
        <v>20</v>
      </c>
      <c r="U37" s="586" t="s">
        <v>20</v>
      </c>
      <c r="V37" s="586" t="s">
        <v>45</v>
      </c>
      <c r="W37" s="586" t="s">
        <v>45</v>
      </c>
      <c r="X37" s="663">
        <v>2</v>
      </c>
      <c r="Y37" s="800">
        <v>2.1</v>
      </c>
      <c r="Z37" s="622">
        <v>41456</v>
      </c>
      <c r="AA37" s="622">
        <v>42156</v>
      </c>
      <c r="AB37" s="798">
        <v>10</v>
      </c>
      <c r="AC37" s="613"/>
      <c r="AD37" s="610">
        <v>0</v>
      </c>
      <c r="AE37" s="610">
        <v>0</v>
      </c>
      <c r="AF37" s="626"/>
      <c r="AG37" s="626"/>
      <c r="AH37" s="626"/>
      <c r="AI37" s="626"/>
      <c r="AJ37" s="626"/>
      <c r="AK37" s="626"/>
      <c r="AL37" s="626"/>
      <c r="AM37" s="626"/>
      <c r="AN37" s="626"/>
      <c r="AO37" s="626"/>
      <c r="AP37" s="626"/>
      <c r="AQ37" s="626"/>
      <c r="AR37" s="592">
        <f t="shared" si="0"/>
        <v>0</v>
      </c>
      <c r="AS37" s="592">
        <f t="shared" si="1"/>
        <v>0</v>
      </c>
      <c r="AT37" s="610">
        <v>1000000</v>
      </c>
      <c r="AU37" s="610">
        <v>1000000</v>
      </c>
      <c r="HA37" s="593"/>
      <c r="HB37" s="593"/>
      <c r="HC37" s="593"/>
      <c r="HD37" s="593"/>
      <c r="HE37" s="593"/>
      <c r="HF37" s="593"/>
      <c r="HG37" s="593"/>
      <c r="HH37" s="593"/>
      <c r="HI37" s="593"/>
      <c r="HJ37" s="593"/>
      <c r="HK37" s="593"/>
      <c r="HL37" s="593"/>
    </row>
    <row r="38" spans="1:220" s="593" customFormat="1" ht="23.1" customHeight="1" x14ac:dyDescent="0.25">
      <c r="A38" s="576">
        <v>209</v>
      </c>
      <c r="B38" s="603" t="s">
        <v>1184</v>
      </c>
      <c r="C38" s="604">
        <v>1201</v>
      </c>
      <c r="D38" s="701" t="s">
        <v>1019</v>
      </c>
      <c r="E38" s="702" t="s">
        <v>830</v>
      </c>
      <c r="F38" s="702" t="s">
        <v>831</v>
      </c>
      <c r="G38" s="605">
        <v>2600</v>
      </c>
      <c r="H38" s="606">
        <v>259</v>
      </c>
      <c r="I38" s="607">
        <v>536</v>
      </c>
      <c r="J38" s="581">
        <v>14</v>
      </c>
      <c r="K38" s="582" t="s">
        <v>907</v>
      </c>
      <c r="L38" s="582" t="s">
        <v>1185</v>
      </c>
      <c r="M38" s="624" t="s">
        <v>15</v>
      </c>
      <c r="N38" s="585" t="s">
        <v>17</v>
      </c>
      <c r="O38" s="625" t="s">
        <v>1001</v>
      </c>
      <c r="P38" s="586" t="s">
        <v>792</v>
      </c>
      <c r="Q38" s="586" t="s">
        <v>789</v>
      </c>
      <c r="R38" s="586" t="s">
        <v>39</v>
      </c>
      <c r="S38" s="586" t="s">
        <v>20</v>
      </c>
      <c r="T38" s="586" t="s">
        <v>20</v>
      </c>
      <c r="U38" s="586" t="s">
        <v>20</v>
      </c>
      <c r="V38" s="586" t="s">
        <v>45</v>
      </c>
      <c r="W38" s="586" t="s">
        <v>45</v>
      </c>
      <c r="X38" s="663">
        <v>2</v>
      </c>
      <c r="Y38" s="803">
        <v>2.1</v>
      </c>
      <c r="Z38" s="622">
        <v>41091</v>
      </c>
      <c r="AA38" s="639">
        <v>41426</v>
      </c>
      <c r="AB38" s="798">
        <v>15</v>
      </c>
      <c r="AC38" s="613"/>
      <c r="AD38" s="610">
        <v>766500</v>
      </c>
      <c r="AE38" s="610">
        <v>766500</v>
      </c>
      <c r="AF38" s="626"/>
      <c r="AG38" s="626">
        <v>500000</v>
      </c>
      <c r="AH38" s="626">
        <f>250000+16500</f>
        <v>266500</v>
      </c>
      <c r="AI38" s="626"/>
      <c r="AJ38" s="626"/>
      <c r="AK38" s="626"/>
      <c r="AL38" s="626"/>
      <c r="AM38" s="626"/>
      <c r="AN38" s="626"/>
      <c r="AO38" s="626"/>
      <c r="AP38" s="626"/>
      <c r="AQ38" s="626"/>
      <c r="AR38" s="592">
        <f t="shared" si="0"/>
        <v>766500</v>
      </c>
      <c r="AS38" s="592">
        <f t="shared" si="1"/>
        <v>0</v>
      </c>
      <c r="AT38" s="610">
        <v>0</v>
      </c>
      <c r="AU38" s="610">
        <v>0</v>
      </c>
    </row>
    <row r="39" spans="1:220" s="593" customFormat="1" ht="23.1" customHeight="1" x14ac:dyDescent="0.25">
      <c r="A39" s="576">
        <v>210</v>
      </c>
      <c r="B39" s="603" t="s">
        <v>1184</v>
      </c>
      <c r="C39" s="604">
        <v>1201</v>
      </c>
      <c r="D39" s="701" t="s">
        <v>1019</v>
      </c>
      <c r="E39" s="702" t="s">
        <v>830</v>
      </c>
      <c r="F39" s="702" t="s">
        <v>831</v>
      </c>
      <c r="G39" s="605">
        <v>2600</v>
      </c>
      <c r="H39" s="606">
        <v>259</v>
      </c>
      <c r="I39" s="607">
        <v>636</v>
      </c>
      <c r="J39" s="581">
        <v>3</v>
      </c>
      <c r="K39" s="582" t="s">
        <v>907</v>
      </c>
      <c r="L39" s="582" t="s">
        <v>1185</v>
      </c>
      <c r="M39" s="624" t="s">
        <v>31</v>
      </c>
      <c r="N39" s="585" t="s">
        <v>17</v>
      </c>
      <c r="O39" s="625" t="s">
        <v>1001</v>
      </c>
      <c r="P39" s="586" t="s">
        <v>792</v>
      </c>
      <c r="Q39" s="586" t="s">
        <v>789</v>
      </c>
      <c r="R39" s="586" t="s">
        <v>39</v>
      </c>
      <c r="S39" s="586" t="s">
        <v>20</v>
      </c>
      <c r="T39" s="586" t="s">
        <v>20</v>
      </c>
      <c r="U39" s="586" t="s">
        <v>21</v>
      </c>
      <c r="V39" s="586" t="s">
        <v>45</v>
      </c>
      <c r="W39" s="586" t="s">
        <v>45</v>
      </c>
      <c r="X39" s="663">
        <v>2</v>
      </c>
      <c r="Y39" s="803">
        <v>2.1</v>
      </c>
      <c r="Z39" s="622">
        <v>41456</v>
      </c>
      <c r="AA39" s="639">
        <v>42156</v>
      </c>
      <c r="AB39" s="798">
        <v>15</v>
      </c>
      <c r="AC39" s="613"/>
      <c r="AD39" s="610">
        <v>0</v>
      </c>
      <c r="AE39" s="610">
        <v>0</v>
      </c>
      <c r="AF39" s="626"/>
      <c r="AG39" s="626"/>
      <c r="AH39" s="626"/>
      <c r="AI39" s="626"/>
      <c r="AJ39" s="626"/>
      <c r="AK39" s="626"/>
      <c r="AL39" s="626"/>
      <c r="AM39" s="626"/>
      <c r="AN39" s="626"/>
      <c r="AO39" s="626"/>
      <c r="AP39" s="626"/>
      <c r="AQ39" s="626"/>
      <c r="AR39" s="592">
        <f t="shared" si="0"/>
        <v>0</v>
      </c>
      <c r="AS39" s="592">
        <f t="shared" si="1"/>
        <v>0</v>
      </c>
      <c r="AT39" s="610">
        <v>1000000</v>
      </c>
      <c r="AU39" s="610">
        <v>1000000</v>
      </c>
    </row>
    <row r="40" spans="1:220" s="593" customFormat="1" ht="23.1" customHeight="1" x14ac:dyDescent="0.25">
      <c r="A40" s="576">
        <v>211</v>
      </c>
      <c r="B40" s="603"/>
      <c r="C40" s="637">
        <v>1201</v>
      </c>
      <c r="D40" s="701" t="s">
        <v>1019</v>
      </c>
      <c r="E40" s="702" t="s">
        <v>830</v>
      </c>
      <c r="F40" s="702" t="s">
        <v>831</v>
      </c>
      <c r="G40" s="597">
        <v>400</v>
      </c>
      <c r="H40" s="607">
        <v>260</v>
      </c>
      <c r="I40" s="607">
        <v>684</v>
      </c>
      <c r="J40" s="595">
        <v>17</v>
      </c>
      <c r="K40" s="658" t="s">
        <v>65</v>
      </c>
      <c r="L40" s="632" t="s">
        <v>1186</v>
      </c>
      <c r="M40" s="584" t="s">
        <v>31</v>
      </c>
      <c r="N40" s="585" t="s">
        <v>17</v>
      </c>
      <c r="O40" s="625" t="s">
        <v>1001</v>
      </c>
      <c r="P40" s="586" t="s">
        <v>803</v>
      </c>
      <c r="Q40" s="586" t="s">
        <v>789</v>
      </c>
      <c r="R40" s="586" t="s">
        <v>39</v>
      </c>
      <c r="S40" s="638" t="s">
        <v>52</v>
      </c>
      <c r="T40" s="586" t="s">
        <v>20</v>
      </c>
      <c r="U40" s="586" t="s">
        <v>21</v>
      </c>
      <c r="V40" s="586" t="s">
        <v>45</v>
      </c>
      <c r="W40" s="586" t="s">
        <v>45</v>
      </c>
      <c r="X40" s="663">
        <v>2</v>
      </c>
      <c r="Y40" s="803">
        <v>2.1</v>
      </c>
      <c r="Z40" s="622">
        <v>41091</v>
      </c>
      <c r="AA40" s="639">
        <v>41426</v>
      </c>
      <c r="AB40" s="798">
        <v>20</v>
      </c>
      <c r="AC40" s="613">
        <v>125300</v>
      </c>
      <c r="AD40" s="610"/>
      <c r="AE40" s="610">
        <v>125300</v>
      </c>
      <c r="AF40" s="626"/>
      <c r="AG40" s="626"/>
      <c r="AH40" s="626">
        <v>100000</v>
      </c>
      <c r="AI40" s="626">
        <v>25300</v>
      </c>
      <c r="AJ40" s="626"/>
      <c r="AK40" s="626"/>
      <c r="AL40" s="626"/>
      <c r="AM40" s="626"/>
      <c r="AN40" s="626"/>
      <c r="AO40" s="626"/>
      <c r="AP40" s="626"/>
      <c r="AQ40" s="626"/>
      <c r="AR40" s="592">
        <f t="shared" si="0"/>
        <v>125300</v>
      </c>
      <c r="AS40" s="592">
        <f t="shared" si="1"/>
        <v>0</v>
      </c>
      <c r="AT40" s="610"/>
      <c r="AU40" s="610"/>
    </row>
    <row r="41" spans="1:220" s="593" customFormat="1" ht="23.1" customHeight="1" x14ac:dyDescent="0.25">
      <c r="A41" s="576">
        <v>212</v>
      </c>
      <c r="B41" s="603"/>
      <c r="C41" s="637">
        <v>1201</v>
      </c>
      <c r="D41" s="701" t="s">
        <v>1019</v>
      </c>
      <c r="E41" s="702" t="s">
        <v>830</v>
      </c>
      <c r="F41" s="702" t="s">
        <v>831</v>
      </c>
      <c r="G41" s="597">
        <v>400</v>
      </c>
      <c r="H41" s="606">
        <v>260</v>
      </c>
      <c r="I41" s="607">
        <v>684</v>
      </c>
      <c r="J41" s="607" t="s">
        <v>25</v>
      </c>
      <c r="K41" s="582" t="s">
        <v>65</v>
      </c>
      <c r="L41" s="582" t="s">
        <v>70</v>
      </c>
      <c r="M41" s="624" t="s">
        <v>31</v>
      </c>
      <c r="N41" s="585" t="s">
        <v>17</v>
      </c>
      <c r="O41" s="625" t="s">
        <v>1001</v>
      </c>
      <c r="P41" s="586" t="s">
        <v>792</v>
      </c>
      <c r="Q41" s="586" t="s">
        <v>789</v>
      </c>
      <c r="R41" s="586" t="s">
        <v>39</v>
      </c>
      <c r="S41" s="638" t="s">
        <v>52</v>
      </c>
      <c r="T41" s="586" t="s">
        <v>20</v>
      </c>
      <c r="U41" s="586" t="s">
        <v>21</v>
      </c>
      <c r="V41" s="586" t="s">
        <v>45</v>
      </c>
      <c r="W41" s="586" t="s">
        <v>45</v>
      </c>
      <c r="X41" s="663">
        <v>2</v>
      </c>
      <c r="Y41" s="803">
        <v>2.1</v>
      </c>
      <c r="Z41" s="622">
        <v>41456</v>
      </c>
      <c r="AA41" s="639">
        <v>42156</v>
      </c>
      <c r="AB41" s="801">
        <v>20</v>
      </c>
      <c r="AC41" s="613"/>
      <c r="AD41" s="609"/>
      <c r="AE41" s="610">
        <v>0</v>
      </c>
      <c r="AF41" s="610"/>
      <c r="AG41" s="610"/>
      <c r="AH41" s="610"/>
      <c r="AI41" s="610"/>
      <c r="AJ41" s="610"/>
      <c r="AK41" s="610"/>
      <c r="AL41" s="610"/>
      <c r="AM41" s="610"/>
      <c r="AN41" s="640"/>
      <c r="AO41" s="640"/>
      <c r="AP41" s="610"/>
      <c r="AQ41" s="610"/>
      <c r="AR41" s="592">
        <f t="shared" si="0"/>
        <v>0</v>
      </c>
      <c r="AS41" s="592">
        <f t="shared" si="1"/>
        <v>0</v>
      </c>
      <c r="AT41" s="609">
        <v>13675000</v>
      </c>
      <c r="AU41" s="609">
        <v>15145000</v>
      </c>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4"/>
      <c r="CM41" s="594"/>
      <c r="CN41" s="594"/>
      <c r="CO41" s="594"/>
      <c r="CP41" s="594"/>
      <c r="CQ41" s="594"/>
      <c r="CR41" s="594"/>
      <c r="CS41" s="594"/>
      <c r="CT41" s="594"/>
      <c r="CU41" s="594"/>
      <c r="CV41" s="594"/>
      <c r="CW41" s="594"/>
      <c r="CX41" s="594"/>
      <c r="CY41" s="594"/>
      <c r="CZ41" s="594"/>
      <c r="DA41" s="594"/>
      <c r="DB41" s="594"/>
      <c r="DC41" s="594"/>
      <c r="DD41" s="594"/>
      <c r="DE41" s="594"/>
      <c r="DF41" s="594"/>
      <c r="DG41" s="594"/>
      <c r="DH41" s="594"/>
      <c r="DI41" s="594"/>
      <c r="DJ41" s="594"/>
      <c r="DK41" s="594"/>
      <c r="DL41" s="594"/>
      <c r="DM41" s="594"/>
      <c r="DN41" s="594"/>
      <c r="DO41" s="594"/>
      <c r="DP41" s="594"/>
      <c r="DQ41" s="594"/>
      <c r="DR41" s="594"/>
      <c r="DS41" s="594"/>
      <c r="DT41" s="594"/>
      <c r="DU41" s="594"/>
      <c r="DV41" s="594"/>
      <c r="DW41" s="594"/>
      <c r="DX41" s="594"/>
      <c r="DY41" s="594"/>
      <c r="DZ41" s="594"/>
      <c r="EA41" s="594"/>
      <c r="EB41" s="594"/>
      <c r="EC41" s="594"/>
      <c r="ED41" s="594"/>
      <c r="EE41" s="594"/>
      <c r="EF41" s="594"/>
      <c r="EG41" s="594"/>
      <c r="EH41" s="594"/>
      <c r="EI41" s="594"/>
      <c r="EJ41" s="594"/>
      <c r="EK41" s="594"/>
      <c r="EL41" s="594"/>
      <c r="EM41" s="594"/>
      <c r="EN41" s="594"/>
      <c r="EO41" s="594"/>
      <c r="EP41" s="594"/>
      <c r="EQ41" s="594"/>
      <c r="ER41" s="594"/>
      <c r="ES41" s="594"/>
      <c r="ET41" s="594"/>
      <c r="EU41" s="594"/>
      <c r="EV41" s="594"/>
      <c r="EW41" s="594"/>
      <c r="EX41" s="594"/>
      <c r="EY41" s="594"/>
      <c r="EZ41" s="594"/>
      <c r="FA41" s="594"/>
      <c r="FB41" s="594"/>
      <c r="FC41" s="594"/>
      <c r="FD41" s="594"/>
      <c r="FE41" s="594"/>
      <c r="FF41" s="594"/>
      <c r="FG41" s="594"/>
      <c r="FH41" s="594"/>
      <c r="FI41" s="594"/>
      <c r="FJ41" s="594"/>
      <c r="FK41" s="594"/>
      <c r="FL41" s="594"/>
      <c r="FM41" s="594"/>
      <c r="FN41" s="594"/>
      <c r="FO41" s="594"/>
      <c r="FP41" s="594"/>
      <c r="FQ41" s="594"/>
      <c r="FR41" s="594"/>
      <c r="FS41" s="594"/>
      <c r="FT41" s="594"/>
      <c r="FU41" s="594"/>
      <c r="FV41" s="594"/>
      <c r="FW41" s="594"/>
      <c r="FX41" s="594"/>
      <c r="FY41" s="594"/>
      <c r="FZ41" s="594"/>
      <c r="GA41" s="594"/>
      <c r="GB41" s="594"/>
      <c r="GC41" s="594"/>
      <c r="GD41" s="594"/>
      <c r="GE41" s="594"/>
      <c r="GF41" s="594"/>
      <c r="GG41" s="594"/>
      <c r="GH41" s="594"/>
      <c r="GI41" s="594"/>
      <c r="GJ41" s="594"/>
      <c r="GK41" s="594"/>
      <c r="GL41" s="594"/>
      <c r="GM41" s="594"/>
      <c r="GN41" s="594"/>
      <c r="GO41" s="594"/>
      <c r="GP41" s="594"/>
      <c r="GQ41" s="594"/>
      <c r="GR41" s="594"/>
      <c r="GS41" s="594"/>
      <c r="GT41" s="594"/>
      <c r="GU41" s="594"/>
      <c r="GV41" s="594"/>
      <c r="GW41" s="594"/>
      <c r="GX41" s="594"/>
      <c r="GY41" s="594"/>
      <c r="GZ41" s="594"/>
      <c r="HA41" s="594"/>
      <c r="HB41" s="594"/>
      <c r="HC41" s="594"/>
      <c r="HD41" s="594"/>
      <c r="HE41" s="594"/>
      <c r="HF41" s="594"/>
      <c r="HG41" s="594"/>
      <c r="HH41" s="594"/>
      <c r="HI41" s="594"/>
      <c r="HJ41" s="594"/>
      <c r="HK41" s="594"/>
      <c r="HL41" s="594"/>
    </row>
    <row r="42" spans="1:220" ht="23.1" customHeight="1" x14ac:dyDescent="0.25">
      <c r="A42" s="576">
        <v>213</v>
      </c>
      <c r="B42" s="603" t="s">
        <v>1187</v>
      </c>
      <c r="C42" s="637">
        <v>1201</v>
      </c>
      <c r="D42" s="701" t="s">
        <v>1019</v>
      </c>
      <c r="E42" s="702" t="s">
        <v>830</v>
      </c>
      <c r="F42" s="702" t="s">
        <v>831</v>
      </c>
      <c r="G42" s="605">
        <v>400</v>
      </c>
      <c r="H42" s="606">
        <v>260</v>
      </c>
      <c r="I42" s="607">
        <v>908</v>
      </c>
      <c r="J42" s="581">
        <v>3</v>
      </c>
      <c r="K42" s="582" t="s">
        <v>1136</v>
      </c>
      <c r="L42" s="582" t="s">
        <v>1181</v>
      </c>
      <c r="M42" s="584" t="s">
        <v>1151</v>
      </c>
      <c r="N42" s="656" t="s">
        <v>17</v>
      </c>
      <c r="O42" s="625" t="s">
        <v>1001</v>
      </c>
      <c r="P42" s="586" t="s">
        <v>792</v>
      </c>
      <c r="Q42" s="586" t="s">
        <v>789</v>
      </c>
      <c r="R42" s="586" t="s">
        <v>39</v>
      </c>
      <c r="S42" s="638" t="s">
        <v>52</v>
      </c>
      <c r="T42" s="586" t="s">
        <v>20</v>
      </c>
      <c r="U42" s="586" t="s">
        <v>1137</v>
      </c>
      <c r="V42" s="586" t="s">
        <v>45</v>
      </c>
      <c r="W42" s="586" t="s">
        <v>45</v>
      </c>
      <c r="X42" s="663">
        <v>2</v>
      </c>
      <c r="Y42" s="803">
        <v>2.1</v>
      </c>
      <c r="Z42" s="588">
        <v>40725</v>
      </c>
      <c r="AA42" s="589">
        <v>41091</v>
      </c>
      <c r="AB42" s="828">
        <v>20</v>
      </c>
      <c r="AC42" s="641">
        <v>0</v>
      </c>
      <c r="AD42" s="610"/>
      <c r="AE42" s="610">
        <v>0</v>
      </c>
      <c r="AF42" s="626"/>
      <c r="AG42" s="626"/>
      <c r="AH42" s="626"/>
      <c r="AI42" s="626"/>
      <c r="AJ42" s="626"/>
      <c r="AK42" s="626"/>
      <c r="AL42" s="626"/>
      <c r="AM42" s="626"/>
      <c r="AN42" s="626"/>
      <c r="AO42" s="626"/>
      <c r="AP42" s="626"/>
      <c r="AQ42" s="626"/>
      <c r="AR42" s="592">
        <f t="shared" si="0"/>
        <v>0</v>
      </c>
      <c r="AS42" s="592">
        <f t="shared" si="1"/>
        <v>0</v>
      </c>
      <c r="AT42" s="610"/>
      <c r="AU42" s="610"/>
      <c r="AX42" s="593"/>
      <c r="AY42" s="593"/>
      <c r="AZ42" s="593"/>
      <c r="BA42" s="593"/>
      <c r="BB42" s="593"/>
      <c r="BC42" s="593"/>
      <c r="BD42" s="593"/>
      <c r="BE42" s="593"/>
      <c r="BF42" s="593"/>
      <c r="BG42" s="593"/>
      <c r="BH42" s="593"/>
      <c r="BI42" s="593"/>
      <c r="BJ42" s="593"/>
      <c r="BK42" s="593"/>
      <c r="BL42" s="593"/>
      <c r="BM42" s="593"/>
      <c r="BN42" s="593"/>
      <c r="BO42" s="593"/>
      <c r="BP42" s="593"/>
      <c r="BQ42" s="593"/>
      <c r="BR42" s="593"/>
      <c r="BS42" s="593"/>
      <c r="BT42" s="593"/>
      <c r="BU42" s="593"/>
      <c r="BV42" s="593"/>
      <c r="BW42" s="593"/>
      <c r="BX42" s="593"/>
      <c r="BY42" s="593"/>
      <c r="BZ42" s="593"/>
      <c r="CA42" s="593"/>
      <c r="CB42" s="593"/>
      <c r="CC42" s="593"/>
      <c r="CD42" s="593"/>
      <c r="CE42" s="593"/>
      <c r="CF42" s="593"/>
      <c r="CG42" s="593"/>
      <c r="CH42" s="593"/>
      <c r="CI42" s="593"/>
      <c r="CJ42" s="593"/>
      <c r="CK42" s="593"/>
      <c r="CL42" s="593"/>
      <c r="CM42" s="593"/>
      <c r="CN42" s="593"/>
      <c r="CO42" s="593"/>
      <c r="CP42" s="593"/>
      <c r="CQ42" s="593"/>
      <c r="CR42" s="593"/>
      <c r="CS42" s="593"/>
      <c r="CT42" s="593"/>
      <c r="CU42" s="593"/>
      <c r="CV42" s="593"/>
      <c r="CW42" s="593"/>
      <c r="CX42" s="593"/>
      <c r="CY42" s="593"/>
      <c r="CZ42" s="593"/>
      <c r="DA42" s="593"/>
      <c r="DB42" s="593"/>
      <c r="DC42" s="593"/>
      <c r="DD42" s="593"/>
      <c r="DE42" s="593"/>
      <c r="DF42" s="593"/>
      <c r="DG42" s="593"/>
      <c r="DH42" s="593"/>
      <c r="DI42" s="593"/>
      <c r="DJ42" s="593"/>
      <c r="DK42" s="593"/>
      <c r="DL42" s="593"/>
      <c r="DM42" s="593"/>
      <c r="DN42" s="593"/>
      <c r="DO42" s="593"/>
      <c r="DP42" s="593"/>
      <c r="DQ42" s="593"/>
      <c r="DR42" s="593"/>
      <c r="DS42" s="593"/>
      <c r="DT42" s="593"/>
      <c r="DU42" s="593"/>
      <c r="DV42" s="593"/>
      <c r="DW42" s="593"/>
      <c r="DX42" s="593"/>
      <c r="DY42" s="593"/>
      <c r="DZ42" s="593"/>
      <c r="EA42" s="593"/>
      <c r="EB42" s="593"/>
      <c r="EC42" s="593"/>
      <c r="ED42" s="593"/>
      <c r="EE42" s="593"/>
      <c r="EF42" s="593"/>
      <c r="EG42" s="593"/>
      <c r="EH42" s="593"/>
      <c r="EI42" s="593"/>
      <c r="EJ42" s="593"/>
      <c r="EK42" s="593"/>
      <c r="EL42" s="593"/>
      <c r="EM42" s="593"/>
      <c r="EN42" s="593"/>
      <c r="EO42" s="593"/>
      <c r="EP42" s="593"/>
      <c r="EQ42" s="593"/>
      <c r="ER42" s="593"/>
      <c r="ES42" s="593"/>
      <c r="ET42" s="593"/>
      <c r="EU42" s="593"/>
      <c r="EV42" s="593"/>
      <c r="EW42" s="593"/>
      <c r="EX42" s="593"/>
      <c r="EY42" s="593"/>
      <c r="EZ42" s="593"/>
      <c r="FA42" s="593"/>
      <c r="FB42" s="593"/>
      <c r="FC42" s="593"/>
      <c r="FD42" s="593"/>
      <c r="FE42" s="593"/>
      <c r="FF42" s="593"/>
      <c r="FG42" s="593"/>
      <c r="FH42" s="593"/>
      <c r="FI42" s="593"/>
      <c r="FJ42" s="593"/>
      <c r="FK42" s="593"/>
      <c r="FL42" s="593"/>
      <c r="FM42" s="593"/>
      <c r="FN42" s="593"/>
      <c r="FO42" s="593"/>
      <c r="FP42" s="593"/>
      <c r="FQ42" s="593"/>
      <c r="FR42" s="593"/>
      <c r="FS42" s="593"/>
      <c r="FT42" s="593"/>
      <c r="FU42" s="593"/>
      <c r="FV42" s="593"/>
      <c r="FW42" s="593"/>
      <c r="FX42" s="593"/>
      <c r="FY42" s="593"/>
      <c r="FZ42" s="593"/>
      <c r="GA42" s="593"/>
      <c r="GB42" s="593"/>
      <c r="GC42" s="593"/>
      <c r="GD42" s="593"/>
      <c r="GE42" s="593"/>
      <c r="GF42" s="593"/>
      <c r="GG42" s="593"/>
      <c r="GH42" s="593"/>
      <c r="GI42" s="593"/>
      <c r="GJ42" s="593"/>
      <c r="GK42" s="593"/>
      <c r="GL42" s="593"/>
      <c r="GM42" s="593"/>
      <c r="GN42" s="593"/>
      <c r="GO42" s="593"/>
      <c r="GP42" s="593"/>
      <c r="GQ42" s="593"/>
      <c r="GR42" s="593"/>
      <c r="GS42" s="593"/>
      <c r="GT42" s="593"/>
      <c r="GU42" s="593"/>
      <c r="GV42" s="593"/>
      <c r="GW42" s="593"/>
      <c r="GX42" s="593"/>
      <c r="GY42" s="593"/>
      <c r="GZ42" s="593"/>
      <c r="HA42" s="593"/>
      <c r="HB42" s="593"/>
      <c r="HC42" s="593"/>
      <c r="HD42" s="593"/>
      <c r="HE42" s="593"/>
      <c r="HF42" s="593"/>
      <c r="HG42" s="593"/>
      <c r="HH42" s="593"/>
      <c r="HI42" s="593"/>
      <c r="HJ42" s="593"/>
      <c r="HK42" s="593"/>
      <c r="HL42" s="593"/>
    </row>
    <row r="43" spans="1:220" s="593" customFormat="1" ht="23.1" customHeight="1" x14ac:dyDescent="0.25">
      <c r="A43" s="576">
        <v>214</v>
      </c>
      <c r="B43" s="603" t="s">
        <v>1191</v>
      </c>
      <c r="C43" s="637">
        <v>1201</v>
      </c>
      <c r="D43" s="701" t="s">
        <v>1019</v>
      </c>
      <c r="E43" s="702" t="s">
        <v>830</v>
      </c>
      <c r="F43" s="702" t="s">
        <v>831</v>
      </c>
      <c r="G43" s="597">
        <v>400</v>
      </c>
      <c r="H43" s="606">
        <v>262</v>
      </c>
      <c r="I43" s="607">
        <v>536</v>
      </c>
      <c r="J43" s="595">
        <v>0</v>
      </c>
      <c r="K43" s="582" t="s">
        <v>907</v>
      </c>
      <c r="L43" s="582" t="s">
        <v>965</v>
      </c>
      <c r="M43" s="584" t="s">
        <v>15</v>
      </c>
      <c r="N43" s="585" t="s">
        <v>17</v>
      </c>
      <c r="O43" s="625" t="s">
        <v>1001</v>
      </c>
      <c r="P43" s="586" t="s">
        <v>803</v>
      </c>
      <c r="Q43" s="586" t="s">
        <v>789</v>
      </c>
      <c r="R43" s="586" t="s">
        <v>39</v>
      </c>
      <c r="S43" s="638" t="s">
        <v>52</v>
      </c>
      <c r="T43" s="586" t="s">
        <v>20</v>
      </c>
      <c r="U43" s="586" t="s">
        <v>1137</v>
      </c>
      <c r="V43" s="586" t="s">
        <v>45</v>
      </c>
      <c r="W43" s="586" t="s">
        <v>45</v>
      </c>
      <c r="X43" s="663">
        <v>2</v>
      </c>
      <c r="Y43" s="803">
        <v>2.1</v>
      </c>
      <c r="Z43" s="588">
        <v>40725</v>
      </c>
      <c r="AA43" s="589">
        <v>41091</v>
      </c>
      <c r="AB43" s="798">
        <v>5</v>
      </c>
      <c r="AC43" s="613"/>
      <c r="AD43" s="610"/>
      <c r="AE43" s="610">
        <v>0</v>
      </c>
      <c r="AF43" s="626"/>
      <c r="AG43" s="626"/>
      <c r="AH43" s="626"/>
      <c r="AI43" s="626"/>
      <c r="AJ43" s="626"/>
      <c r="AK43" s="626"/>
      <c r="AL43" s="626"/>
      <c r="AM43" s="626"/>
      <c r="AN43" s="626"/>
      <c r="AO43" s="626"/>
      <c r="AP43" s="626"/>
      <c r="AQ43" s="626"/>
      <c r="AR43" s="592">
        <f t="shared" si="0"/>
        <v>0</v>
      </c>
      <c r="AS43" s="592">
        <f t="shared" si="1"/>
        <v>0</v>
      </c>
      <c r="AT43" s="610"/>
      <c r="AU43" s="610"/>
    </row>
    <row r="44" spans="1:220" s="593" customFormat="1" ht="23.1" customHeight="1" x14ac:dyDescent="0.25">
      <c r="A44" s="576">
        <v>215</v>
      </c>
      <c r="B44" s="603"/>
      <c r="C44" s="637">
        <v>1201</v>
      </c>
      <c r="D44" s="701" t="s">
        <v>1019</v>
      </c>
      <c r="E44" s="702" t="s">
        <v>830</v>
      </c>
      <c r="F44" s="702" t="s">
        <v>831</v>
      </c>
      <c r="G44" s="597">
        <v>400</v>
      </c>
      <c r="H44" s="606">
        <v>262</v>
      </c>
      <c r="I44" s="607">
        <v>536</v>
      </c>
      <c r="J44" s="581">
        <v>7</v>
      </c>
      <c r="K44" s="582" t="s">
        <v>907</v>
      </c>
      <c r="L44" s="582" t="s">
        <v>1192</v>
      </c>
      <c r="M44" s="584" t="s">
        <v>15</v>
      </c>
      <c r="N44" s="585" t="s">
        <v>17</v>
      </c>
      <c r="O44" s="625" t="s">
        <v>1001</v>
      </c>
      <c r="P44" s="654" t="s">
        <v>792</v>
      </c>
      <c r="Q44" s="654" t="s">
        <v>789</v>
      </c>
      <c r="R44" s="586" t="s">
        <v>39</v>
      </c>
      <c r="S44" s="638" t="s">
        <v>20</v>
      </c>
      <c r="T44" s="586" t="s">
        <v>20</v>
      </c>
      <c r="U44" s="586" t="s">
        <v>1137</v>
      </c>
      <c r="V44" s="586" t="s">
        <v>45</v>
      </c>
      <c r="W44" s="586" t="s">
        <v>45</v>
      </c>
      <c r="X44" s="663">
        <v>2</v>
      </c>
      <c r="Y44" s="803">
        <v>2.1</v>
      </c>
      <c r="Z44" s="622">
        <v>41091</v>
      </c>
      <c r="AA44" s="639">
        <v>42156</v>
      </c>
      <c r="AB44" s="798">
        <v>5</v>
      </c>
      <c r="AC44" s="613"/>
      <c r="AD44" s="610">
        <v>387000</v>
      </c>
      <c r="AE44" s="610">
        <v>387000</v>
      </c>
      <c r="AF44" s="623"/>
      <c r="AG44" s="623"/>
      <c r="AH44" s="623"/>
      <c r="AI44" s="623"/>
      <c r="AJ44" s="623">
        <v>87000</v>
      </c>
      <c r="AK44" s="623">
        <v>150000</v>
      </c>
      <c r="AL44" s="623">
        <v>150000</v>
      </c>
      <c r="AM44" s="623"/>
      <c r="AN44" s="623"/>
      <c r="AO44" s="623"/>
      <c r="AP44" s="613"/>
      <c r="AQ44" s="613"/>
      <c r="AR44" s="592">
        <f t="shared" si="0"/>
        <v>387000</v>
      </c>
      <c r="AS44" s="592">
        <f t="shared" si="1"/>
        <v>0</v>
      </c>
      <c r="AT44" s="610">
        <v>600000</v>
      </c>
      <c r="AU44" s="610">
        <v>600000</v>
      </c>
    </row>
    <row r="45" spans="1:220" ht="23.1" customHeight="1" x14ac:dyDescent="0.25">
      <c r="A45" s="576">
        <v>166</v>
      </c>
      <c r="B45" s="603" t="s">
        <v>1104</v>
      </c>
      <c r="C45" s="604">
        <v>1303</v>
      </c>
      <c r="D45" s="701" t="s">
        <v>1098</v>
      </c>
      <c r="E45" s="702" t="s">
        <v>784</v>
      </c>
      <c r="F45" s="702" t="s">
        <v>326</v>
      </c>
      <c r="G45" s="604">
        <v>900</v>
      </c>
      <c r="H45" s="606">
        <v>241</v>
      </c>
      <c r="I45" s="607">
        <v>576</v>
      </c>
      <c r="J45" s="581">
        <v>20</v>
      </c>
      <c r="K45" s="582" t="s">
        <v>1099</v>
      </c>
      <c r="L45" s="582" t="s">
        <v>1105</v>
      </c>
      <c r="M45" s="584" t="s">
        <v>15</v>
      </c>
      <c r="N45" s="585" t="s">
        <v>17</v>
      </c>
      <c r="O45" s="625" t="s">
        <v>1001</v>
      </c>
      <c r="P45" s="654" t="s">
        <v>792</v>
      </c>
      <c r="Q45" s="654" t="s">
        <v>789</v>
      </c>
      <c r="R45" s="586" t="s">
        <v>39</v>
      </c>
      <c r="S45" s="586" t="s">
        <v>20</v>
      </c>
      <c r="T45" s="586" t="s">
        <v>20</v>
      </c>
      <c r="U45" s="586" t="s">
        <v>1101</v>
      </c>
      <c r="V45" s="827" t="s">
        <v>1106</v>
      </c>
      <c r="W45" s="827" t="s">
        <v>1106</v>
      </c>
      <c r="X45" s="663">
        <v>2</v>
      </c>
      <c r="Y45" s="803">
        <v>2.2000000000000002</v>
      </c>
      <c r="Z45" s="622">
        <v>41091</v>
      </c>
      <c r="AA45" s="622">
        <v>42156</v>
      </c>
      <c r="AB45" s="798">
        <v>15</v>
      </c>
      <c r="AC45" s="613"/>
      <c r="AD45" s="640">
        <v>2300000</v>
      </c>
      <c r="AE45" s="610">
        <v>2300000</v>
      </c>
      <c r="AF45" s="623"/>
      <c r="AG45" s="623"/>
      <c r="AH45" s="623"/>
      <c r="AI45" s="623">
        <v>500000</v>
      </c>
      <c r="AJ45" s="623">
        <v>750000</v>
      </c>
      <c r="AK45" s="623">
        <v>550000</v>
      </c>
      <c r="AL45" s="623">
        <v>500000</v>
      </c>
      <c r="AM45" s="623"/>
      <c r="AN45" s="613"/>
      <c r="AO45" s="613"/>
      <c r="AP45" s="613"/>
      <c r="AQ45" s="613"/>
      <c r="AR45" s="592">
        <f t="shared" si="0"/>
        <v>2300000</v>
      </c>
      <c r="AS45" s="592">
        <f t="shared" si="1"/>
        <v>0</v>
      </c>
      <c r="AT45" s="640">
        <v>0</v>
      </c>
      <c r="AU45" s="640">
        <v>0</v>
      </c>
    </row>
    <row r="46" spans="1:220" s="593" customFormat="1" ht="23.1" customHeight="1" x14ac:dyDescent="0.25">
      <c r="A46" s="576">
        <v>6</v>
      </c>
      <c r="B46" s="603" t="s">
        <v>1073</v>
      </c>
      <c r="C46" s="604">
        <v>601</v>
      </c>
      <c r="D46" s="701" t="s">
        <v>1074</v>
      </c>
      <c r="E46" s="702" t="s">
        <v>850</v>
      </c>
      <c r="F46" s="702" t="s">
        <v>850</v>
      </c>
      <c r="G46" s="605">
        <v>3120</v>
      </c>
      <c r="H46" s="606">
        <v>228</v>
      </c>
      <c r="I46" s="607">
        <v>832</v>
      </c>
      <c r="J46" s="595">
        <v>0</v>
      </c>
      <c r="K46" s="582" t="s">
        <v>14</v>
      </c>
      <c r="L46" s="582" t="s">
        <v>50</v>
      </c>
      <c r="M46" s="627" t="s">
        <v>27</v>
      </c>
      <c r="N46" s="642" t="s">
        <v>24</v>
      </c>
      <c r="O46" s="586" t="s">
        <v>960</v>
      </c>
      <c r="P46" s="586" t="s">
        <v>792</v>
      </c>
      <c r="Q46" s="586" t="s">
        <v>789</v>
      </c>
      <c r="R46" s="586" t="s">
        <v>34</v>
      </c>
      <c r="S46" s="586" t="s">
        <v>34</v>
      </c>
      <c r="T46" s="586" t="s">
        <v>34</v>
      </c>
      <c r="U46" s="586" t="s">
        <v>48</v>
      </c>
      <c r="V46" s="586" t="s">
        <v>49</v>
      </c>
      <c r="W46" s="586" t="s">
        <v>22</v>
      </c>
      <c r="X46" s="663">
        <v>2</v>
      </c>
      <c r="Y46" s="802">
        <v>2.1</v>
      </c>
      <c r="Z46" s="622">
        <v>41091</v>
      </c>
      <c r="AA46" s="622">
        <v>42156</v>
      </c>
      <c r="AB46" s="798">
        <v>25</v>
      </c>
      <c r="AC46" s="613">
        <v>0</v>
      </c>
      <c r="AD46" s="643">
        <v>8925000</v>
      </c>
      <c r="AE46" s="610">
        <v>8925000</v>
      </c>
      <c r="AF46" s="626">
        <v>0</v>
      </c>
      <c r="AG46" s="626">
        <v>0</v>
      </c>
      <c r="AH46" s="626"/>
      <c r="AI46" s="626">
        <v>1500000</v>
      </c>
      <c r="AJ46" s="626">
        <v>1500000</v>
      </c>
      <c r="AK46" s="626">
        <v>1500000</v>
      </c>
      <c r="AL46" s="626">
        <v>1500000</v>
      </c>
      <c r="AM46" s="626">
        <v>1500000</v>
      </c>
      <c r="AN46" s="626"/>
      <c r="AO46" s="626">
        <v>1425000</v>
      </c>
      <c r="AP46" s="626"/>
      <c r="AQ46" s="626"/>
      <c r="AR46" s="592">
        <f t="shared" si="0"/>
        <v>8925000</v>
      </c>
      <c r="AS46" s="592">
        <f t="shared" si="1"/>
        <v>0</v>
      </c>
      <c r="AT46" s="643">
        <v>15000000</v>
      </c>
      <c r="AU46" s="643">
        <v>15000000</v>
      </c>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c r="DJ46" s="594"/>
      <c r="DK46" s="594"/>
      <c r="DL46" s="594"/>
      <c r="DM46" s="594"/>
      <c r="DN46" s="594"/>
      <c r="DO46" s="594"/>
      <c r="DP46" s="594"/>
      <c r="DQ46" s="594"/>
      <c r="DR46" s="594"/>
      <c r="DS46" s="594"/>
      <c r="DT46" s="594"/>
      <c r="DU46" s="594"/>
      <c r="DV46" s="594"/>
      <c r="DW46" s="594"/>
      <c r="DX46" s="594"/>
      <c r="DY46" s="594"/>
      <c r="DZ46" s="594"/>
      <c r="EA46" s="594"/>
      <c r="EB46" s="594"/>
      <c r="EC46" s="594"/>
      <c r="ED46" s="594"/>
      <c r="EE46" s="594"/>
      <c r="EF46" s="594"/>
      <c r="EG46" s="594"/>
      <c r="EH46" s="594"/>
      <c r="EI46" s="594"/>
      <c r="EJ46" s="594"/>
      <c r="EK46" s="594"/>
      <c r="EL46" s="594"/>
      <c r="EM46" s="594"/>
      <c r="EN46" s="594"/>
      <c r="EO46" s="594"/>
      <c r="EP46" s="594"/>
      <c r="EQ46" s="594"/>
      <c r="ER46" s="594"/>
      <c r="ES46" s="594"/>
      <c r="ET46" s="594"/>
      <c r="EU46" s="594"/>
      <c r="EV46" s="594"/>
      <c r="EW46" s="594"/>
      <c r="EX46" s="594"/>
      <c r="EY46" s="594"/>
      <c r="EZ46" s="594"/>
      <c r="FA46" s="594"/>
      <c r="FB46" s="594"/>
      <c r="FC46" s="594"/>
      <c r="FD46" s="594"/>
      <c r="FE46" s="594"/>
      <c r="FF46" s="594"/>
      <c r="FG46" s="594"/>
      <c r="FH46" s="594"/>
      <c r="FI46" s="594"/>
      <c r="FJ46" s="594"/>
      <c r="FK46" s="594"/>
      <c r="FL46" s="594"/>
      <c r="FM46" s="594"/>
      <c r="FN46" s="594"/>
      <c r="FO46" s="594"/>
      <c r="FP46" s="594"/>
      <c r="FQ46" s="594"/>
      <c r="FR46" s="594"/>
      <c r="FS46" s="594"/>
      <c r="FT46" s="594"/>
      <c r="FU46" s="594"/>
      <c r="FV46" s="594"/>
      <c r="FW46" s="594"/>
      <c r="FX46" s="594"/>
      <c r="FY46" s="594"/>
      <c r="FZ46" s="594"/>
      <c r="GA46" s="594"/>
      <c r="GB46" s="594"/>
      <c r="GC46" s="594"/>
      <c r="GD46" s="594"/>
      <c r="GE46" s="594"/>
      <c r="GF46" s="594"/>
      <c r="GG46" s="594"/>
      <c r="GH46" s="594"/>
      <c r="GI46" s="594"/>
      <c r="GJ46" s="594"/>
      <c r="GK46" s="594"/>
      <c r="GL46" s="594"/>
      <c r="GM46" s="594"/>
      <c r="GN46" s="594"/>
      <c r="GO46" s="594"/>
      <c r="GP46" s="594"/>
      <c r="GQ46" s="594"/>
      <c r="GR46" s="594"/>
      <c r="GS46" s="594"/>
      <c r="GT46" s="594"/>
      <c r="GU46" s="594"/>
      <c r="GV46" s="594"/>
      <c r="GW46" s="594"/>
      <c r="GX46" s="594"/>
      <c r="GY46" s="594"/>
      <c r="GZ46" s="594"/>
    </row>
    <row r="47" spans="1:220" s="593" customFormat="1" ht="23.1" customHeight="1" x14ac:dyDescent="0.25">
      <c r="A47" s="576">
        <v>33</v>
      </c>
      <c r="B47" s="603"/>
      <c r="C47" s="604">
        <v>1011</v>
      </c>
      <c r="D47" s="701" t="s">
        <v>28</v>
      </c>
      <c r="E47" s="702" t="s">
        <v>1077</v>
      </c>
      <c r="F47" s="702" t="s">
        <v>796</v>
      </c>
      <c r="G47" s="605">
        <v>3120</v>
      </c>
      <c r="H47" s="606">
        <v>233</v>
      </c>
      <c r="I47" s="607">
        <v>532</v>
      </c>
      <c r="J47" s="581">
        <v>7</v>
      </c>
      <c r="K47" s="582" t="s">
        <v>14</v>
      </c>
      <c r="L47" s="582" t="s">
        <v>1087</v>
      </c>
      <c r="M47" s="584" t="s">
        <v>15</v>
      </c>
      <c r="N47" s="585" t="s">
        <v>17</v>
      </c>
      <c r="O47" s="652" t="s">
        <v>909</v>
      </c>
      <c r="P47" s="652" t="s">
        <v>792</v>
      </c>
      <c r="Q47" s="652" t="s">
        <v>805</v>
      </c>
      <c r="R47" s="586" t="s">
        <v>18</v>
      </c>
      <c r="S47" s="586" t="s">
        <v>29</v>
      </c>
      <c r="T47" s="586" t="s">
        <v>20</v>
      </c>
      <c r="U47" s="586" t="s">
        <v>21</v>
      </c>
      <c r="V47" s="586" t="s">
        <v>49</v>
      </c>
      <c r="W47" s="586" t="s">
        <v>22</v>
      </c>
      <c r="X47" s="663">
        <v>2</v>
      </c>
      <c r="Y47" s="800">
        <v>2.4</v>
      </c>
      <c r="Z47" s="622">
        <v>41091</v>
      </c>
      <c r="AA47" s="622">
        <v>41426</v>
      </c>
      <c r="AB47" s="798">
        <v>25</v>
      </c>
      <c r="AC47" s="613"/>
      <c r="AD47" s="601">
        <v>1200000</v>
      </c>
      <c r="AE47" s="610">
        <v>1200000</v>
      </c>
      <c r="AF47" s="623"/>
      <c r="AG47" s="623"/>
      <c r="AH47" s="623"/>
      <c r="AI47" s="623"/>
      <c r="AJ47" s="623"/>
      <c r="AK47" s="623">
        <v>250000</v>
      </c>
      <c r="AL47" s="623">
        <v>250000</v>
      </c>
      <c r="AM47" s="623">
        <v>250000</v>
      </c>
      <c r="AN47" s="623">
        <v>250000</v>
      </c>
      <c r="AO47" s="623">
        <v>200000</v>
      </c>
      <c r="AP47" s="623"/>
      <c r="AQ47" s="623"/>
      <c r="AR47" s="592">
        <f t="shared" si="0"/>
        <v>1200000</v>
      </c>
      <c r="AS47" s="592">
        <f t="shared" si="1"/>
        <v>0</v>
      </c>
      <c r="AT47" s="601"/>
      <c r="AU47" s="601"/>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c r="DJ47" s="594"/>
      <c r="DK47" s="594"/>
      <c r="DL47" s="594"/>
      <c r="DM47" s="594"/>
      <c r="DN47" s="594"/>
      <c r="DO47" s="594"/>
      <c r="DP47" s="594"/>
      <c r="DQ47" s="594"/>
      <c r="DR47" s="594"/>
      <c r="DS47" s="594"/>
      <c r="DT47" s="594"/>
      <c r="DU47" s="594"/>
      <c r="DV47" s="594"/>
      <c r="DW47" s="594"/>
      <c r="DX47" s="594"/>
      <c r="DY47" s="594"/>
      <c r="DZ47" s="594"/>
      <c r="EA47" s="594"/>
      <c r="EB47" s="594"/>
      <c r="EC47" s="594"/>
      <c r="ED47" s="594"/>
      <c r="EE47" s="594"/>
      <c r="EF47" s="594"/>
      <c r="EG47" s="594"/>
      <c r="EH47" s="594"/>
      <c r="EI47" s="594"/>
      <c r="EJ47" s="594"/>
      <c r="EK47" s="594"/>
      <c r="EL47" s="594"/>
      <c r="EM47" s="594"/>
      <c r="EN47" s="594"/>
      <c r="EO47" s="594"/>
      <c r="EP47" s="594"/>
      <c r="EQ47" s="594"/>
      <c r="ER47" s="594"/>
      <c r="ES47" s="594"/>
      <c r="ET47" s="594"/>
      <c r="EU47" s="594"/>
      <c r="EV47" s="594"/>
      <c r="EW47" s="594"/>
      <c r="EX47" s="594"/>
      <c r="EY47" s="594"/>
      <c r="EZ47" s="594"/>
      <c r="FA47" s="594"/>
      <c r="FB47" s="594"/>
      <c r="FC47" s="594"/>
      <c r="FD47" s="594"/>
      <c r="FE47" s="594"/>
      <c r="FF47" s="594"/>
      <c r="FG47" s="594"/>
      <c r="FH47" s="594"/>
      <c r="FI47" s="594"/>
      <c r="FJ47" s="594"/>
      <c r="FK47" s="594"/>
      <c r="FL47" s="594"/>
      <c r="FM47" s="594"/>
      <c r="FN47" s="594"/>
      <c r="FO47" s="594"/>
      <c r="FP47" s="594"/>
      <c r="FQ47" s="594"/>
      <c r="FR47" s="594"/>
      <c r="FS47" s="594"/>
      <c r="FT47" s="594"/>
      <c r="FU47" s="594"/>
      <c r="FV47" s="594"/>
      <c r="FW47" s="594"/>
      <c r="FX47" s="594"/>
      <c r="FY47" s="594"/>
      <c r="FZ47" s="594"/>
      <c r="GA47" s="594"/>
      <c r="GB47" s="594"/>
      <c r="GC47" s="594"/>
      <c r="GD47" s="594"/>
      <c r="GE47" s="594"/>
      <c r="GF47" s="594"/>
      <c r="GG47" s="594"/>
      <c r="GH47" s="594"/>
      <c r="GI47" s="594"/>
      <c r="GJ47" s="594"/>
      <c r="GK47" s="594"/>
      <c r="GL47" s="594"/>
      <c r="GM47" s="594"/>
      <c r="GN47" s="594"/>
      <c r="GO47" s="594"/>
      <c r="GP47" s="594"/>
      <c r="GQ47" s="594"/>
      <c r="GR47" s="594"/>
      <c r="GS47" s="594"/>
      <c r="GT47" s="594"/>
      <c r="GU47" s="594"/>
      <c r="GV47" s="594"/>
      <c r="GW47" s="594"/>
      <c r="GX47" s="594"/>
      <c r="GY47" s="594"/>
      <c r="GZ47" s="594"/>
    </row>
    <row r="48" spans="1:220" ht="23.1" customHeight="1" x14ac:dyDescent="0.25">
      <c r="A48" s="576">
        <v>187</v>
      </c>
      <c r="B48" s="603" t="s">
        <v>1156</v>
      </c>
      <c r="C48" s="604">
        <v>1301</v>
      </c>
      <c r="D48" s="701" t="s">
        <v>1098</v>
      </c>
      <c r="E48" s="702" t="s">
        <v>839</v>
      </c>
      <c r="F48" s="702" t="s">
        <v>840</v>
      </c>
      <c r="G48" s="605">
        <v>3120</v>
      </c>
      <c r="H48" s="606">
        <v>255</v>
      </c>
      <c r="I48" s="607">
        <v>632</v>
      </c>
      <c r="J48" s="581">
        <v>27</v>
      </c>
      <c r="K48" s="582" t="s">
        <v>14</v>
      </c>
      <c r="L48" s="582" t="s">
        <v>1157</v>
      </c>
      <c r="M48" s="624" t="s">
        <v>31</v>
      </c>
      <c r="N48" s="585" t="s">
        <v>17</v>
      </c>
      <c r="O48" s="625" t="s">
        <v>1001</v>
      </c>
      <c r="P48" s="586" t="s">
        <v>803</v>
      </c>
      <c r="Q48" s="586" t="s">
        <v>789</v>
      </c>
      <c r="R48" s="586" t="s">
        <v>39</v>
      </c>
      <c r="S48" s="586" t="s">
        <v>40</v>
      </c>
      <c r="T48" s="586" t="s">
        <v>40</v>
      </c>
      <c r="U48" s="586" t="s">
        <v>1149</v>
      </c>
      <c r="V48" s="586" t="s">
        <v>49</v>
      </c>
      <c r="W48" s="586" t="s">
        <v>49</v>
      </c>
      <c r="X48" s="663">
        <v>2</v>
      </c>
      <c r="Y48" s="803">
        <v>2.2000000000000002</v>
      </c>
      <c r="Z48" s="622">
        <v>41456</v>
      </c>
      <c r="AA48" s="622">
        <v>42156</v>
      </c>
      <c r="AB48" s="801">
        <v>25</v>
      </c>
      <c r="AC48" s="613"/>
      <c r="AD48" s="610"/>
      <c r="AE48" s="610">
        <v>0</v>
      </c>
      <c r="AF48" s="626"/>
      <c r="AG48" s="626"/>
      <c r="AH48" s="626"/>
      <c r="AI48" s="626"/>
      <c r="AJ48" s="626"/>
      <c r="AK48" s="626"/>
      <c r="AL48" s="626"/>
      <c r="AM48" s="626"/>
      <c r="AN48" s="626"/>
      <c r="AO48" s="626"/>
      <c r="AP48" s="626"/>
      <c r="AQ48" s="626"/>
      <c r="AR48" s="592">
        <f t="shared" si="0"/>
        <v>0</v>
      </c>
      <c r="AS48" s="592">
        <f t="shared" si="1"/>
        <v>0</v>
      </c>
      <c r="AT48" s="610">
        <v>800000</v>
      </c>
      <c r="AU48" s="610">
        <v>800000</v>
      </c>
    </row>
    <row r="49" spans="1:49" ht="23.1" customHeight="1" x14ac:dyDescent="0.25">
      <c r="A49" s="576">
        <v>46</v>
      </c>
      <c r="B49" s="577"/>
      <c r="C49" s="578">
        <v>504</v>
      </c>
      <c r="D49" s="701" t="s">
        <v>16</v>
      </c>
      <c r="E49" s="702" t="s">
        <v>910</v>
      </c>
      <c r="F49" s="702" t="s">
        <v>911</v>
      </c>
      <c r="G49" s="579">
        <v>3120</v>
      </c>
      <c r="H49" s="580">
        <v>202</v>
      </c>
      <c r="I49" s="579">
        <v>532</v>
      </c>
      <c r="J49" s="581">
        <v>4</v>
      </c>
      <c r="K49" s="582" t="s">
        <v>14</v>
      </c>
      <c r="L49" s="583" t="s">
        <v>913</v>
      </c>
      <c r="M49" s="584" t="s">
        <v>15</v>
      </c>
      <c r="N49" s="585" t="s">
        <v>17</v>
      </c>
      <c r="O49" s="586" t="s">
        <v>909</v>
      </c>
      <c r="P49" s="587" t="s">
        <v>792</v>
      </c>
      <c r="Q49" s="587" t="s">
        <v>789</v>
      </c>
      <c r="R49" s="586" t="s">
        <v>18</v>
      </c>
      <c r="S49" s="586" t="s">
        <v>19</v>
      </c>
      <c r="T49" s="586" t="s">
        <v>20</v>
      </c>
      <c r="U49" s="586" t="s">
        <v>21</v>
      </c>
      <c r="V49" s="586" t="s">
        <v>22</v>
      </c>
      <c r="W49" s="586" t="s">
        <v>22</v>
      </c>
      <c r="X49" s="663">
        <v>2</v>
      </c>
      <c r="Y49" s="814">
        <v>2.5</v>
      </c>
      <c r="Z49" s="588">
        <v>41091</v>
      </c>
      <c r="AA49" s="589">
        <v>41426</v>
      </c>
      <c r="AB49" s="812">
        <v>25</v>
      </c>
      <c r="AC49" s="590"/>
      <c r="AD49" s="591">
        <v>600000</v>
      </c>
      <c r="AE49" s="610">
        <v>600000</v>
      </c>
      <c r="AF49" s="592"/>
      <c r="AG49" s="592"/>
      <c r="AH49" s="592"/>
      <c r="AI49" s="592">
        <v>500000</v>
      </c>
      <c r="AJ49" s="592">
        <v>100000</v>
      </c>
      <c r="AK49" s="592"/>
      <c r="AL49" s="592"/>
      <c r="AM49" s="592"/>
      <c r="AN49" s="592"/>
      <c r="AO49" s="592"/>
      <c r="AP49" s="592"/>
      <c r="AQ49" s="592"/>
      <c r="AR49" s="592">
        <f t="shared" si="0"/>
        <v>600000</v>
      </c>
      <c r="AS49" s="592">
        <f t="shared" si="1"/>
        <v>0</v>
      </c>
      <c r="AT49" s="591">
        <v>0</v>
      </c>
      <c r="AU49" s="591">
        <v>0</v>
      </c>
    </row>
    <row r="50" spans="1:49" ht="23.1" customHeight="1" x14ac:dyDescent="0.25">
      <c r="A50" s="576">
        <v>47</v>
      </c>
      <c r="B50" s="577"/>
      <c r="C50" s="578">
        <v>504</v>
      </c>
      <c r="D50" s="701" t="s">
        <v>16</v>
      </c>
      <c r="E50" s="702" t="s">
        <v>910</v>
      </c>
      <c r="F50" s="702" t="s">
        <v>911</v>
      </c>
      <c r="G50" s="579">
        <v>3120</v>
      </c>
      <c r="H50" s="580">
        <v>202</v>
      </c>
      <c r="I50" s="579">
        <v>532</v>
      </c>
      <c r="J50" s="581">
        <v>5</v>
      </c>
      <c r="K50" s="582" t="s">
        <v>14</v>
      </c>
      <c r="L50" s="583" t="s">
        <v>912</v>
      </c>
      <c r="M50" s="584" t="s">
        <v>15</v>
      </c>
      <c r="N50" s="585" t="s">
        <v>17</v>
      </c>
      <c r="O50" s="586" t="s">
        <v>909</v>
      </c>
      <c r="P50" s="587" t="s">
        <v>792</v>
      </c>
      <c r="Q50" s="587" t="s">
        <v>789</v>
      </c>
      <c r="R50" s="586" t="s">
        <v>18</v>
      </c>
      <c r="S50" s="586" t="s">
        <v>19</v>
      </c>
      <c r="T50" s="586" t="s">
        <v>20</v>
      </c>
      <c r="U50" s="586" t="s">
        <v>21</v>
      </c>
      <c r="V50" s="586" t="s">
        <v>22</v>
      </c>
      <c r="W50" s="586" t="s">
        <v>22</v>
      </c>
      <c r="X50" s="663">
        <v>2</v>
      </c>
      <c r="Y50" s="814">
        <v>2.5</v>
      </c>
      <c r="Z50" s="588">
        <v>41091</v>
      </c>
      <c r="AA50" s="589">
        <v>41426</v>
      </c>
      <c r="AB50" s="812">
        <v>25</v>
      </c>
      <c r="AC50" s="590"/>
      <c r="AD50" s="591">
        <v>300000</v>
      </c>
      <c r="AE50" s="610">
        <v>300000</v>
      </c>
      <c r="AF50" s="592"/>
      <c r="AG50" s="592"/>
      <c r="AH50" s="592"/>
      <c r="AI50" s="592"/>
      <c r="AJ50" s="592">
        <v>200000</v>
      </c>
      <c r="AK50" s="592">
        <v>100000</v>
      </c>
      <c r="AL50" s="592"/>
      <c r="AM50" s="592"/>
      <c r="AN50" s="592"/>
      <c r="AO50" s="592"/>
      <c r="AP50" s="592"/>
      <c r="AQ50" s="592"/>
      <c r="AR50" s="592">
        <f t="shared" si="0"/>
        <v>300000</v>
      </c>
      <c r="AS50" s="592">
        <f t="shared" si="1"/>
        <v>0</v>
      </c>
      <c r="AT50" s="591">
        <v>0</v>
      </c>
      <c r="AU50" s="591">
        <v>0</v>
      </c>
    </row>
    <row r="51" spans="1:49" ht="23.1" customHeight="1" x14ac:dyDescent="0.25">
      <c r="A51" s="576">
        <v>48</v>
      </c>
      <c r="B51" s="577"/>
      <c r="C51" s="578">
        <v>504</v>
      </c>
      <c r="D51" s="701" t="s">
        <v>16</v>
      </c>
      <c r="E51" s="702" t="s">
        <v>910</v>
      </c>
      <c r="F51" s="702" t="s">
        <v>911</v>
      </c>
      <c r="G51" s="579">
        <v>3120</v>
      </c>
      <c r="H51" s="580">
        <v>202</v>
      </c>
      <c r="I51" s="579">
        <v>632</v>
      </c>
      <c r="J51" s="581">
        <v>2</v>
      </c>
      <c r="K51" s="582" t="s">
        <v>14</v>
      </c>
      <c r="L51" s="583" t="s">
        <v>913</v>
      </c>
      <c r="M51" s="584" t="s">
        <v>31</v>
      </c>
      <c r="N51" s="585" t="s">
        <v>17</v>
      </c>
      <c r="O51" s="586" t="s">
        <v>909</v>
      </c>
      <c r="P51" s="587" t="s">
        <v>792</v>
      </c>
      <c r="Q51" s="587" t="s">
        <v>789</v>
      </c>
      <c r="R51" s="586" t="s">
        <v>18</v>
      </c>
      <c r="S51" s="586" t="s">
        <v>19</v>
      </c>
      <c r="T51" s="586" t="s">
        <v>20</v>
      </c>
      <c r="U51" s="586" t="s">
        <v>21</v>
      </c>
      <c r="V51" s="586" t="s">
        <v>22</v>
      </c>
      <c r="W51" s="586" t="s">
        <v>22</v>
      </c>
      <c r="X51" s="663">
        <v>2</v>
      </c>
      <c r="Y51" s="814">
        <v>2.5</v>
      </c>
      <c r="Z51" s="588">
        <v>41456</v>
      </c>
      <c r="AA51" s="589">
        <v>42156</v>
      </c>
      <c r="AB51" s="812">
        <v>25</v>
      </c>
      <c r="AC51" s="590"/>
      <c r="AD51" s="591">
        <v>0</v>
      </c>
      <c r="AE51" s="610">
        <v>0</v>
      </c>
      <c r="AF51" s="592"/>
      <c r="AG51" s="592"/>
      <c r="AH51" s="592"/>
      <c r="AI51" s="592"/>
      <c r="AJ51" s="592"/>
      <c r="AK51" s="592"/>
      <c r="AL51" s="592"/>
      <c r="AM51" s="592"/>
      <c r="AN51" s="592"/>
      <c r="AO51" s="592"/>
      <c r="AP51" s="592"/>
      <c r="AQ51" s="592"/>
      <c r="AR51" s="592">
        <f t="shared" si="0"/>
        <v>0</v>
      </c>
      <c r="AS51" s="592">
        <f t="shared" si="1"/>
        <v>0</v>
      </c>
      <c r="AT51" s="591">
        <v>1000000</v>
      </c>
      <c r="AU51" s="591">
        <v>1500000</v>
      </c>
    </row>
    <row r="52" spans="1:49" ht="23.1" customHeight="1" x14ac:dyDescent="0.25">
      <c r="A52" s="576">
        <v>49</v>
      </c>
      <c r="B52" s="577"/>
      <c r="C52" s="578">
        <v>504</v>
      </c>
      <c r="D52" s="701" t="s">
        <v>16</v>
      </c>
      <c r="E52" s="702" t="s">
        <v>910</v>
      </c>
      <c r="F52" s="702" t="s">
        <v>911</v>
      </c>
      <c r="G52" s="579">
        <v>3120</v>
      </c>
      <c r="H52" s="580">
        <v>202</v>
      </c>
      <c r="I52" s="579">
        <v>632</v>
      </c>
      <c r="J52" s="581">
        <v>3</v>
      </c>
      <c r="K52" s="582" t="s">
        <v>14</v>
      </c>
      <c r="L52" s="583" t="s">
        <v>912</v>
      </c>
      <c r="M52" s="584" t="s">
        <v>31</v>
      </c>
      <c r="N52" s="585" t="s">
        <v>17</v>
      </c>
      <c r="O52" s="586" t="s">
        <v>909</v>
      </c>
      <c r="P52" s="587" t="s">
        <v>792</v>
      </c>
      <c r="Q52" s="587" t="s">
        <v>789</v>
      </c>
      <c r="R52" s="586" t="s">
        <v>18</v>
      </c>
      <c r="S52" s="586" t="s">
        <v>19</v>
      </c>
      <c r="T52" s="586" t="s">
        <v>20</v>
      </c>
      <c r="U52" s="586" t="s">
        <v>21</v>
      </c>
      <c r="V52" s="586" t="s">
        <v>22</v>
      </c>
      <c r="W52" s="586" t="s">
        <v>22</v>
      </c>
      <c r="X52" s="663">
        <v>2</v>
      </c>
      <c r="Y52" s="814">
        <v>2.5</v>
      </c>
      <c r="Z52" s="588">
        <v>41456</v>
      </c>
      <c r="AA52" s="589">
        <v>42156</v>
      </c>
      <c r="AB52" s="812">
        <v>25</v>
      </c>
      <c r="AC52" s="590"/>
      <c r="AD52" s="591">
        <v>0</v>
      </c>
      <c r="AE52" s="610">
        <v>0</v>
      </c>
      <c r="AF52" s="592"/>
      <c r="AG52" s="592"/>
      <c r="AH52" s="592"/>
      <c r="AI52" s="592"/>
      <c r="AJ52" s="592"/>
      <c r="AK52" s="592"/>
      <c r="AL52" s="592"/>
      <c r="AM52" s="592"/>
      <c r="AN52" s="592"/>
      <c r="AO52" s="592"/>
      <c r="AP52" s="592"/>
      <c r="AQ52" s="592"/>
      <c r="AR52" s="592">
        <f t="shared" si="0"/>
        <v>0</v>
      </c>
      <c r="AS52" s="592">
        <f t="shared" si="1"/>
        <v>0</v>
      </c>
      <c r="AT52" s="591">
        <v>700000</v>
      </c>
      <c r="AU52" s="591">
        <v>1000000</v>
      </c>
    </row>
    <row r="53" spans="1:49" ht="23.1" customHeight="1" x14ac:dyDescent="0.25">
      <c r="A53" s="576">
        <v>50</v>
      </c>
      <c r="B53" s="577"/>
      <c r="C53" s="578">
        <v>504</v>
      </c>
      <c r="D53" s="701" t="s">
        <v>16</v>
      </c>
      <c r="E53" s="702" t="s">
        <v>910</v>
      </c>
      <c r="F53" s="702" t="s">
        <v>911</v>
      </c>
      <c r="G53" s="579">
        <v>2600</v>
      </c>
      <c r="H53" s="580">
        <v>202</v>
      </c>
      <c r="I53" s="579">
        <v>636</v>
      </c>
      <c r="J53" s="581">
        <v>3</v>
      </c>
      <c r="K53" s="582" t="s">
        <v>907</v>
      </c>
      <c r="L53" s="583" t="s">
        <v>908</v>
      </c>
      <c r="M53" s="584" t="s">
        <v>31</v>
      </c>
      <c r="N53" s="585" t="s">
        <v>17</v>
      </c>
      <c r="O53" s="586" t="s">
        <v>909</v>
      </c>
      <c r="P53" s="587" t="s">
        <v>792</v>
      </c>
      <c r="Q53" s="587" t="s">
        <v>805</v>
      </c>
      <c r="R53" s="586" t="s">
        <v>18</v>
      </c>
      <c r="S53" s="586" t="s">
        <v>19</v>
      </c>
      <c r="T53" s="586" t="s">
        <v>19</v>
      </c>
      <c r="U53" s="586" t="s">
        <v>23</v>
      </c>
      <c r="V53" s="586" t="s">
        <v>22</v>
      </c>
      <c r="W53" s="586" t="s">
        <v>22</v>
      </c>
      <c r="X53" s="663">
        <v>2</v>
      </c>
      <c r="Y53" s="814">
        <v>2.5</v>
      </c>
      <c r="Z53" s="588">
        <v>41091</v>
      </c>
      <c r="AA53" s="589">
        <v>41426</v>
      </c>
      <c r="AB53" s="812">
        <v>5</v>
      </c>
      <c r="AC53" s="590">
        <v>3000</v>
      </c>
      <c r="AD53" s="591"/>
      <c r="AE53" s="610">
        <v>3000</v>
      </c>
      <c r="AF53" s="592"/>
      <c r="AG53" s="592">
        <v>0</v>
      </c>
      <c r="AH53" s="592">
        <v>3000</v>
      </c>
      <c r="AI53" s="592"/>
      <c r="AJ53" s="592"/>
      <c r="AK53" s="592"/>
      <c r="AL53" s="592"/>
      <c r="AM53" s="592"/>
      <c r="AN53" s="592"/>
      <c r="AO53" s="592"/>
      <c r="AP53" s="592"/>
      <c r="AQ53" s="592"/>
      <c r="AR53" s="592">
        <f t="shared" si="0"/>
        <v>3000</v>
      </c>
      <c r="AS53" s="592">
        <f t="shared" si="1"/>
        <v>0</v>
      </c>
      <c r="AT53" s="591"/>
      <c r="AU53" s="591"/>
    </row>
    <row r="54" spans="1:49" ht="23.1" customHeight="1" x14ac:dyDescent="0.2">
      <c r="A54" s="576">
        <v>51</v>
      </c>
      <c r="B54" s="577"/>
      <c r="C54" s="706">
        <v>501</v>
      </c>
      <c r="D54" s="707" t="s">
        <v>1244</v>
      </c>
      <c r="E54" s="703" t="s">
        <v>910</v>
      </c>
      <c r="F54" s="703" t="s">
        <v>1245</v>
      </c>
      <c r="G54" s="579"/>
      <c r="H54" s="580">
        <v>204</v>
      </c>
      <c r="I54" s="579">
        <v>532</v>
      </c>
      <c r="J54" s="581">
        <v>19</v>
      </c>
      <c r="K54" s="582" t="s">
        <v>14</v>
      </c>
      <c r="L54" s="583" t="s">
        <v>933</v>
      </c>
      <c r="M54" s="584" t="s">
        <v>15</v>
      </c>
      <c r="N54" s="585" t="s">
        <v>17</v>
      </c>
      <c r="O54" s="586" t="s">
        <v>909</v>
      </c>
      <c r="P54" s="587" t="s">
        <v>792</v>
      </c>
      <c r="Q54" s="587" t="s">
        <v>805</v>
      </c>
      <c r="R54" s="586" t="s">
        <v>18</v>
      </c>
      <c r="S54" s="586" t="s">
        <v>19</v>
      </c>
      <c r="T54" s="586" t="s">
        <v>20</v>
      </c>
      <c r="U54" s="586" t="s">
        <v>21</v>
      </c>
      <c r="V54" s="586" t="s">
        <v>22</v>
      </c>
      <c r="W54" s="586" t="s">
        <v>22</v>
      </c>
      <c r="X54" s="663">
        <v>2</v>
      </c>
      <c r="Y54" s="818">
        <v>2.11</v>
      </c>
      <c r="Z54" s="588">
        <v>41091</v>
      </c>
      <c r="AA54" s="589">
        <v>41426</v>
      </c>
      <c r="AB54" s="812">
        <v>25</v>
      </c>
      <c r="AC54" s="590"/>
      <c r="AD54" s="591">
        <v>40000</v>
      </c>
      <c r="AE54" s="610">
        <v>40000</v>
      </c>
      <c r="AF54" s="592"/>
      <c r="AG54" s="592">
        <v>0</v>
      </c>
      <c r="AH54" s="592">
        <v>40000</v>
      </c>
      <c r="AI54" s="592"/>
      <c r="AJ54" s="592"/>
      <c r="AK54" s="592"/>
      <c r="AL54" s="592"/>
      <c r="AM54" s="592"/>
      <c r="AN54" s="592"/>
      <c r="AO54" s="592"/>
      <c r="AP54" s="592"/>
      <c r="AQ54" s="592"/>
      <c r="AR54" s="592">
        <f t="shared" si="0"/>
        <v>40000</v>
      </c>
      <c r="AS54" s="592">
        <f t="shared" si="1"/>
        <v>0</v>
      </c>
      <c r="AT54" s="591"/>
      <c r="AU54" s="591"/>
    </row>
    <row r="55" spans="1:49" ht="23.1" customHeight="1" x14ac:dyDescent="0.2">
      <c r="A55" s="576">
        <v>52</v>
      </c>
      <c r="B55" s="577"/>
      <c r="C55" s="706">
        <v>501</v>
      </c>
      <c r="D55" s="707" t="s">
        <v>1244</v>
      </c>
      <c r="E55" s="703" t="s">
        <v>910</v>
      </c>
      <c r="F55" s="703" t="s">
        <v>1245</v>
      </c>
      <c r="G55" s="579"/>
      <c r="H55" s="580">
        <v>204</v>
      </c>
      <c r="I55" s="579">
        <v>532</v>
      </c>
      <c r="J55" s="581">
        <v>20</v>
      </c>
      <c r="K55" s="582" t="s">
        <v>14</v>
      </c>
      <c r="L55" s="583" t="s">
        <v>936</v>
      </c>
      <c r="M55" s="584" t="s">
        <v>15</v>
      </c>
      <c r="N55" s="585" t="s">
        <v>17</v>
      </c>
      <c r="O55" s="586" t="s">
        <v>909</v>
      </c>
      <c r="P55" s="587" t="s">
        <v>792</v>
      </c>
      <c r="Q55" s="587" t="s">
        <v>805</v>
      </c>
      <c r="R55" s="586" t="s">
        <v>18</v>
      </c>
      <c r="S55" s="586" t="s">
        <v>19</v>
      </c>
      <c r="T55" s="586" t="s">
        <v>20</v>
      </c>
      <c r="U55" s="586" t="s">
        <v>21</v>
      </c>
      <c r="V55" s="586" t="s">
        <v>22</v>
      </c>
      <c r="W55" s="586" t="s">
        <v>22</v>
      </c>
      <c r="X55" s="663">
        <v>2</v>
      </c>
      <c r="Y55" s="818">
        <v>2.11</v>
      </c>
      <c r="Z55" s="588">
        <v>41091</v>
      </c>
      <c r="AA55" s="589">
        <v>41426</v>
      </c>
      <c r="AB55" s="812">
        <v>3</v>
      </c>
      <c r="AC55" s="590"/>
      <c r="AD55" s="591">
        <v>60000</v>
      </c>
      <c r="AE55" s="610">
        <v>60000</v>
      </c>
      <c r="AF55" s="592"/>
      <c r="AG55" s="592"/>
      <c r="AH55" s="592">
        <v>60000</v>
      </c>
      <c r="AI55" s="592"/>
      <c r="AJ55" s="592"/>
      <c r="AK55" s="592"/>
      <c r="AL55" s="592"/>
      <c r="AM55" s="592"/>
      <c r="AN55" s="592"/>
      <c r="AO55" s="592"/>
      <c r="AP55" s="592"/>
      <c r="AQ55" s="592"/>
      <c r="AR55" s="592">
        <f t="shared" si="0"/>
        <v>60000</v>
      </c>
      <c r="AS55" s="592">
        <f t="shared" si="1"/>
        <v>0</v>
      </c>
      <c r="AT55" s="591"/>
      <c r="AU55" s="591"/>
    </row>
    <row r="56" spans="1:49" ht="23.1" customHeight="1" x14ac:dyDescent="0.2">
      <c r="A56" s="576">
        <v>53</v>
      </c>
      <c r="B56" s="577"/>
      <c r="C56" s="706">
        <v>501</v>
      </c>
      <c r="D56" s="707" t="s">
        <v>1244</v>
      </c>
      <c r="E56" s="703" t="s">
        <v>910</v>
      </c>
      <c r="F56" s="703" t="s">
        <v>1245</v>
      </c>
      <c r="G56" s="579"/>
      <c r="H56" s="580">
        <v>204</v>
      </c>
      <c r="I56" s="580">
        <v>532</v>
      </c>
      <c r="J56" s="581">
        <v>21</v>
      </c>
      <c r="K56" s="582" t="s">
        <v>14</v>
      </c>
      <c r="L56" s="583" t="s">
        <v>924</v>
      </c>
      <c r="M56" s="584" t="s">
        <v>15</v>
      </c>
      <c r="N56" s="585" t="s">
        <v>17</v>
      </c>
      <c r="O56" s="586" t="s">
        <v>909</v>
      </c>
      <c r="P56" s="587" t="s">
        <v>792</v>
      </c>
      <c r="Q56" s="587" t="s">
        <v>805</v>
      </c>
      <c r="R56" s="586" t="s">
        <v>18</v>
      </c>
      <c r="S56" s="586" t="s">
        <v>19</v>
      </c>
      <c r="T56" s="586" t="s">
        <v>20</v>
      </c>
      <c r="U56" s="586" t="s">
        <v>21</v>
      </c>
      <c r="V56" s="586" t="s">
        <v>22</v>
      </c>
      <c r="W56" s="586" t="s">
        <v>22</v>
      </c>
      <c r="X56" s="663">
        <v>2</v>
      </c>
      <c r="Y56" s="818">
        <v>2.11</v>
      </c>
      <c r="Z56" s="588">
        <v>41091</v>
      </c>
      <c r="AA56" s="589">
        <v>41426</v>
      </c>
      <c r="AB56" s="812">
        <v>3</v>
      </c>
      <c r="AC56" s="590"/>
      <c r="AD56" s="591">
        <v>127500</v>
      </c>
      <c r="AE56" s="610">
        <v>127500</v>
      </c>
      <c r="AF56" s="592"/>
      <c r="AG56" s="592"/>
      <c r="AH56" s="592"/>
      <c r="AI56" s="592"/>
      <c r="AJ56" s="592"/>
      <c r="AK56" s="592">
        <v>127500</v>
      </c>
      <c r="AL56" s="592"/>
      <c r="AM56" s="592"/>
      <c r="AN56" s="592"/>
      <c r="AO56" s="592"/>
      <c r="AP56" s="592"/>
      <c r="AQ56" s="592"/>
      <c r="AR56" s="592">
        <f t="shared" si="0"/>
        <v>127500</v>
      </c>
      <c r="AS56" s="592">
        <f t="shared" si="1"/>
        <v>0</v>
      </c>
      <c r="AT56" s="591"/>
      <c r="AU56" s="591"/>
    </row>
    <row r="57" spans="1:49" ht="23.1" customHeight="1" x14ac:dyDescent="0.2">
      <c r="A57" s="576">
        <v>54</v>
      </c>
      <c r="B57" s="577"/>
      <c r="C57" s="706">
        <v>501</v>
      </c>
      <c r="D57" s="707" t="s">
        <v>1244</v>
      </c>
      <c r="E57" s="703" t="s">
        <v>910</v>
      </c>
      <c r="F57" s="703" t="s">
        <v>1245</v>
      </c>
      <c r="G57" s="579"/>
      <c r="H57" s="580">
        <v>204</v>
      </c>
      <c r="I57" s="580">
        <v>532</v>
      </c>
      <c r="J57" s="581">
        <v>22</v>
      </c>
      <c r="K57" s="582" t="s">
        <v>14</v>
      </c>
      <c r="L57" s="583" t="s">
        <v>921</v>
      </c>
      <c r="M57" s="584" t="s">
        <v>15</v>
      </c>
      <c r="N57" s="585" t="s">
        <v>17</v>
      </c>
      <c r="O57" s="586" t="s">
        <v>909</v>
      </c>
      <c r="P57" s="587" t="s">
        <v>792</v>
      </c>
      <c r="Q57" s="587" t="s">
        <v>805</v>
      </c>
      <c r="R57" s="586" t="s">
        <v>18</v>
      </c>
      <c r="S57" s="586" t="s">
        <v>19</v>
      </c>
      <c r="T57" s="586" t="s">
        <v>20</v>
      </c>
      <c r="U57" s="586" t="s">
        <v>21</v>
      </c>
      <c r="V57" s="586" t="s">
        <v>22</v>
      </c>
      <c r="W57" s="586" t="s">
        <v>22</v>
      </c>
      <c r="X57" s="663">
        <v>2</v>
      </c>
      <c r="Y57" s="818">
        <v>2.11</v>
      </c>
      <c r="Z57" s="588">
        <v>41091</v>
      </c>
      <c r="AA57" s="589">
        <v>41791</v>
      </c>
      <c r="AB57" s="812">
        <v>3</v>
      </c>
      <c r="AC57" s="590"/>
      <c r="AD57" s="591">
        <v>150000</v>
      </c>
      <c r="AE57" s="610">
        <v>150000</v>
      </c>
      <c r="AF57" s="592"/>
      <c r="AG57" s="592"/>
      <c r="AH57" s="592"/>
      <c r="AI57" s="592"/>
      <c r="AJ57" s="592"/>
      <c r="AK57" s="592"/>
      <c r="AL57" s="592">
        <v>150000</v>
      </c>
      <c r="AM57" s="592"/>
      <c r="AN57" s="592"/>
      <c r="AO57" s="592"/>
      <c r="AP57" s="592"/>
      <c r="AQ57" s="592"/>
      <c r="AR57" s="592">
        <f t="shared" si="0"/>
        <v>150000</v>
      </c>
      <c r="AS57" s="592">
        <f t="shared" si="1"/>
        <v>0</v>
      </c>
      <c r="AT57" s="591">
        <v>150000</v>
      </c>
      <c r="AU57" s="591"/>
    </row>
    <row r="58" spans="1:49" ht="23.1" customHeight="1" x14ac:dyDescent="0.2">
      <c r="A58" s="576">
        <v>55</v>
      </c>
      <c r="B58" s="577"/>
      <c r="C58" s="706">
        <v>501</v>
      </c>
      <c r="D58" s="707" t="s">
        <v>1244</v>
      </c>
      <c r="E58" s="703" t="s">
        <v>910</v>
      </c>
      <c r="F58" s="703" t="s">
        <v>1245</v>
      </c>
      <c r="G58" s="579"/>
      <c r="H58" s="580">
        <v>204</v>
      </c>
      <c r="I58" s="579">
        <v>532</v>
      </c>
      <c r="J58" s="581">
        <v>23</v>
      </c>
      <c r="K58" s="582" t="s">
        <v>14</v>
      </c>
      <c r="L58" s="583" t="s">
        <v>923</v>
      </c>
      <c r="M58" s="584" t="s">
        <v>15</v>
      </c>
      <c r="N58" s="585" t="s">
        <v>17</v>
      </c>
      <c r="O58" s="586" t="s">
        <v>909</v>
      </c>
      <c r="P58" s="587" t="s">
        <v>792</v>
      </c>
      <c r="Q58" s="587" t="s">
        <v>789</v>
      </c>
      <c r="R58" s="586" t="s">
        <v>18</v>
      </c>
      <c r="S58" s="586" t="s">
        <v>19</v>
      </c>
      <c r="T58" s="586" t="s">
        <v>20</v>
      </c>
      <c r="U58" s="586" t="s">
        <v>21</v>
      </c>
      <c r="V58" s="586" t="s">
        <v>22</v>
      </c>
      <c r="W58" s="586" t="s">
        <v>22</v>
      </c>
      <c r="X58" s="663">
        <v>2</v>
      </c>
      <c r="Y58" s="818">
        <v>2.11</v>
      </c>
      <c r="Z58" s="588">
        <v>41091</v>
      </c>
      <c r="AA58" s="589">
        <v>41426</v>
      </c>
      <c r="AB58" s="812">
        <v>25</v>
      </c>
      <c r="AC58" s="590"/>
      <c r="AD58" s="591">
        <v>150000</v>
      </c>
      <c r="AE58" s="610">
        <v>150000</v>
      </c>
      <c r="AF58" s="592"/>
      <c r="AG58" s="592"/>
      <c r="AH58" s="592"/>
      <c r="AI58" s="592"/>
      <c r="AJ58" s="592"/>
      <c r="AK58" s="592">
        <v>150000</v>
      </c>
      <c r="AL58" s="592"/>
      <c r="AM58" s="592"/>
      <c r="AN58" s="592"/>
      <c r="AO58" s="592"/>
      <c r="AP58" s="592"/>
      <c r="AQ58" s="592"/>
      <c r="AR58" s="592">
        <f t="shared" si="0"/>
        <v>150000</v>
      </c>
      <c r="AS58" s="592">
        <f t="shared" si="1"/>
        <v>0</v>
      </c>
      <c r="AT58" s="591"/>
      <c r="AU58" s="591">
        <v>200000</v>
      </c>
    </row>
    <row r="59" spans="1:49" ht="23.1" customHeight="1" x14ac:dyDescent="0.2">
      <c r="A59" s="576">
        <v>56</v>
      </c>
      <c r="B59" s="577"/>
      <c r="C59" s="706">
        <v>501</v>
      </c>
      <c r="D59" s="707" t="s">
        <v>1244</v>
      </c>
      <c r="E59" s="703" t="s">
        <v>910</v>
      </c>
      <c r="F59" s="703" t="s">
        <v>1245</v>
      </c>
      <c r="G59" s="579"/>
      <c r="H59" s="580">
        <v>204</v>
      </c>
      <c r="I59" s="580">
        <v>532</v>
      </c>
      <c r="J59" s="581">
        <v>24</v>
      </c>
      <c r="K59" s="582" t="s">
        <v>14</v>
      </c>
      <c r="L59" s="583" t="s">
        <v>935</v>
      </c>
      <c r="M59" s="584" t="s">
        <v>15</v>
      </c>
      <c r="N59" s="585" t="s">
        <v>17</v>
      </c>
      <c r="O59" s="586" t="s">
        <v>909</v>
      </c>
      <c r="P59" s="587" t="s">
        <v>792</v>
      </c>
      <c r="Q59" s="587" t="s">
        <v>789</v>
      </c>
      <c r="R59" s="586" t="s">
        <v>18</v>
      </c>
      <c r="S59" s="586" t="s">
        <v>19</v>
      </c>
      <c r="T59" s="586" t="s">
        <v>20</v>
      </c>
      <c r="U59" s="586" t="s">
        <v>21</v>
      </c>
      <c r="V59" s="586" t="s">
        <v>22</v>
      </c>
      <c r="W59" s="586" t="s">
        <v>22</v>
      </c>
      <c r="X59" s="663">
        <v>2</v>
      </c>
      <c r="Y59" s="818">
        <v>2.11</v>
      </c>
      <c r="Z59" s="588">
        <v>41091</v>
      </c>
      <c r="AA59" s="589">
        <v>42156</v>
      </c>
      <c r="AB59" s="812">
        <v>25</v>
      </c>
      <c r="AC59" s="590"/>
      <c r="AD59" s="591">
        <v>127500</v>
      </c>
      <c r="AE59" s="610">
        <v>127500</v>
      </c>
      <c r="AF59" s="592"/>
      <c r="AG59" s="592"/>
      <c r="AH59" s="592"/>
      <c r="AI59" s="592"/>
      <c r="AJ59" s="592">
        <v>127500</v>
      </c>
      <c r="AK59" s="592"/>
      <c r="AL59" s="592"/>
      <c r="AM59" s="592"/>
      <c r="AN59" s="592"/>
      <c r="AO59" s="592"/>
      <c r="AP59" s="592"/>
      <c r="AQ59" s="592"/>
      <c r="AR59" s="592">
        <f t="shared" si="0"/>
        <v>127500</v>
      </c>
      <c r="AS59" s="592">
        <f t="shared" si="1"/>
        <v>0</v>
      </c>
      <c r="AT59" s="591">
        <v>150000</v>
      </c>
      <c r="AU59" s="591">
        <v>450000</v>
      </c>
      <c r="AV59" s="594"/>
      <c r="AW59" s="594"/>
    </row>
    <row r="60" spans="1:49" ht="23.1" customHeight="1" x14ac:dyDescent="0.2">
      <c r="A60" s="576">
        <v>57</v>
      </c>
      <c r="B60" s="577"/>
      <c r="C60" s="706">
        <v>501</v>
      </c>
      <c r="D60" s="707" t="s">
        <v>1244</v>
      </c>
      <c r="E60" s="703" t="s">
        <v>910</v>
      </c>
      <c r="F60" s="703" t="s">
        <v>1245</v>
      </c>
      <c r="G60" s="579"/>
      <c r="H60" s="580">
        <v>204</v>
      </c>
      <c r="I60" s="580">
        <v>532</v>
      </c>
      <c r="J60" s="581" t="s">
        <v>25</v>
      </c>
      <c r="K60" s="582" t="s">
        <v>14</v>
      </c>
      <c r="L60" s="583" t="s">
        <v>917</v>
      </c>
      <c r="M60" s="584" t="s">
        <v>15</v>
      </c>
      <c r="N60" s="585" t="s">
        <v>17</v>
      </c>
      <c r="O60" s="586" t="s">
        <v>909</v>
      </c>
      <c r="P60" s="587" t="s">
        <v>792</v>
      </c>
      <c r="Q60" s="587" t="s">
        <v>805</v>
      </c>
      <c r="R60" s="586" t="s">
        <v>18</v>
      </c>
      <c r="S60" s="586" t="s">
        <v>19</v>
      </c>
      <c r="T60" s="586" t="s">
        <v>19</v>
      </c>
      <c r="U60" s="587" t="s">
        <v>916</v>
      </c>
      <c r="V60" s="586" t="s">
        <v>22</v>
      </c>
      <c r="W60" s="586" t="s">
        <v>22</v>
      </c>
      <c r="X60" s="663">
        <v>2</v>
      </c>
      <c r="Y60" s="818">
        <v>2.11</v>
      </c>
      <c r="Z60" s="588">
        <v>41821</v>
      </c>
      <c r="AA60" s="589">
        <v>42156</v>
      </c>
      <c r="AB60" s="812">
        <v>25</v>
      </c>
      <c r="AC60" s="590"/>
      <c r="AD60" s="591"/>
      <c r="AE60" s="610">
        <v>0</v>
      </c>
      <c r="AF60" s="592"/>
      <c r="AG60" s="592"/>
      <c r="AH60" s="592"/>
      <c r="AI60" s="592"/>
      <c r="AJ60" s="592"/>
      <c r="AK60" s="592"/>
      <c r="AL60" s="592"/>
      <c r="AM60" s="592"/>
      <c r="AN60" s="592"/>
      <c r="AO60" s="592"/>
      <c r="AP60" s="592"/>
      <c r="AQ60" s="592"/>
      <c r="AR60" s="592">
        <f t="shared" si="0"/>
        <v>0</v>
      </c>
      <c r="AS60" s="592">
        <f t="shared" si="1"/>
        <v>0</v>
      </c>
      <c r="AT60" s="591"/>
      <c r="AU60" s="591">
        <v>656000</v>
      </c>
      <c r="AV60" s="594"/>
      <c r="AW60" s="594"/>
    </row>
    <row r="61" spans="1:49" ht="23.1" customHeight="1" x14ac:dyDescent="0.2">
      <c r="A61" s="576">
        <v>58</v>
      </c>
      <c r="B61" s="577"/>
      <c r="C61" s="706">
        <v>501</v>
      </c>
      <c r="D61" s="707" t="s">
        <v>1244</v>
      </c>
      <c r="E61" s="703" t="s">
        <v>910</v>
      </c>
      <c r="F61" s="703" t="s">
        <v>1245</v>
      </c>
      <c r="G61" s="579"/>
      <c r="H61" s="580">
        <v>204</v>
      </c>
      <c r="I61" s="580">
        <v>532</v>
      </c>
      <c r="J61" s="581" t="s">
        <v>25</v>
      </c>
      <c r="K61" s="582" t="s">
        <v>14</v>
      </c>
      <c r="L61" s="583" t="s">
        <v>919</v>
      </c>
      <c r="M61" s="584" t="s">
        <v>15</v>
      </c>
      <c r="N61" s="585" t="s">
        <v>17</v>
      </c>
      <c r="O61" s="586" t="s">
        <v>909</v>
      </c>
      <c r="P61" s="587" t="s">
        <v>792</v>
      </c>
      <c r="Q61" s="587" t="s">
        <v>805</v>
      </c>
      <c r="R61" s="586" t="s">
        <v>18</v>
      </c>
      <c r="S61" s="586" t="s">
        <v>19</v>
      </c>
      <c r="T61" s="586" t="s">
        <v>20</v>
      </c>
      <c r="U61" s="586" t="s">
        <v>21</v>
      </c>
      <c r="V61" s="586" t="s">
        <v>22</v>
      </c>
      <c r="W61" s="586" t="s">
        <v>22</v>
      </c>
      <c r="X61" s="663">
        <v>2</v>
      </c>
      <c r="Y61" s="818">
        <v>2.11</v>
      </c>
      <c r="Z61" s="588">
        <v>41821</v>
      </c>
      <c r="AA61" s="589">
        <v>42156</v>
      </c>
      <c r="AB61" s="812">
        <v>25</v>
      </c>
      <c r="AC61" s="590"/>
      <c r="AD61" s="591"/>
      <c r="AE61" s="610">
        <v>0</v>
      </c>
      <c r="AF61" s="592"/>
      <c r="AG61" s="592"/>
      <c r="AH61" s="592"/>
      <c r="AI61" s="592"/>
      <c r="AJ61" s="592"/>
      <c r="AK61" s="592"/>
      <c r="AL61" s="592"/>
      <c r="AM61" s="592"/>
      <c r="AN61" s="592"/>
      <c r="AO61" s="592"/>
      <c r="AP61" s="592"/>
      <c r="AQ61" s="592"/>
      <c r="AR61" s="592">
        <f t="shared" si="0"/>
        <v>0</v>
      </c>
      <c r="AS61" s="592">
        <f t="shared" si="1"/>
        <v>0</v>
      </c>
      <c r="AT61" s="591"/>
      <c r="AU61" s="591">
        <v>90000</v>
      </c>
    </row>
    <row r="62" spans="1:49" ht="23.1" customHeight="1" x14ac:dyDescent="0.2">
      <c r="A62" s="576">
        <v>59</v>
      </c>
      <c r="B62" s="577"/>
      <c r="C62" s="706">
        <v>501</v>
      </c>
      <c r="D62" s="707" t="s">
        <v>1244</v>
      </c>
      <c r="E62" s="703" t="s">
        <v>910</v>
      </c>
      <c r="F62" s="703" t="s">
        <v>1245</v>
      </c>
      <c r="G62" s="579"/>
      <c r="H62" s="580">
        <v>204</v>
      </c>
      <c r="I62" s="580">
        <v>532</v>
      </c>
      <c r="J62" s="581" t="s">
        <v>25</v>
      </c>
      <c r="K62" s="582" t="s">
        <v>14</v>
      </c>
      <c r="L62" s="583" t="s">
        <v>925</v>
      </c>
      <c r="M62" s="584" t="s">
        <v>15</v>
      </c>
      <c r="N62" s="585" t="s">
        <v>17</v>
      </c>
      <c r="O62" s="586" t="s">
        <v>909</v>
      </c>
      <c r="P62" s="587" t="s">
        <v>792</v>
      </c>
      <c r="Q62" s="587" t="s">
        <v>805</v>
      </c>
      <c r="R62" s="586" t="s">
        <v>18</v>
      </c>
      <c r="S62" s="586" t="s">
        <v>19</v>
      </c>
      <c r="T62" s="586" t="s">
        <v>20</v>
      </c>
      <c r="U62" s="586" t="s">
        <v>21</v>
      </c>
      <c r="V62" s="586" t="s">
        <v>22</v>
      </c>
      <c r="W62" s="586" t="s">
        <v>22</v>
      </c>
      <c r="X62" s="663">
        <v>2</v>
      </c>
      <c r="Y62" s="818">
        <v>2.11</v>
      </c>
      <c r="Z62" s="588">
        <v>41821</v>
      </c>
      <c r="AA62" s="589">
        <v>42156</v>
      </c>
      <c r="AB62" s="812">
        <v>25</v>
      </c>
      <c r="AC62" s="590"/>
      <c r="AD62" s="591"/>
      <c r="AE62" s="610">
        <v>0</v>
      </c>
      <c r="AF62" s="592"/>
      <c r="AG62" s="592"/>
      <c r="AH62" s="592"/>
      <c r="AI62" s="592"/>
      <c r="AJ62" s="592"/>
      <c r="AK62" s="592"/>
      <c r="AL62" s="592"/>
      <c r="AM62" s="592"/>
      <c r="AN62" s="592"/>
      <c r="AO62" s="592"/>
      <c r="AP62" s="592"/>
      <c r="AQ62" s="592"/>
      <c r="AR62" s="592">
        <f t="shared" si="0"/>
        <v>0</v>
      </c>
      <c r="AS62" s="592">
        <f t="shared" si="1"/>
        <v>0</v>
      </c>
      <c r="AT62" s="591"/>
      <c r="AU62" s="591">
        <v>120000</v>
      </c>
    </row>
    <row r="63" spans="1:49" ht="23.1" customHeight="1" x14ac:dyDescent="0.2">
      <c r="A63" s="576">
        <v>60</v>
      </c>
      <c r="B63" s="577"/>
      <c r="C63" s="706">
        <v>501</v>
      </c>
      <c r="D63" s="707" t="s">
        <v>1244</v>
      </c>
      <c r="E63" s="703" t="s">
        <v>910</v>
      </c>
      <c r="F63" s="703" t="s">
        <v>1245</v>
      </c>
      <c r="G63" s="579"/>
      <c r="H63" s="580">
        <v>204</v>
      </c>
      <c r="I63" s="580">
        <v>532</v>
      </c>
      <c r="J63" s="581" t="s">
        <v>25</v>
      </c>
      <c r="K63" s="582" t="s">
        <v>14</v>
      </c>
      <c r="L63" s="583" t="s">
        <v>928</v>
      </c>
      <c r="M63" s="584" t="s">
        <v>15</v>
      </c>
      <c r="N63" s="585" t="s">
        <v>17</v>
      </c>
      <c r="O63" s="586" t="s">
        <v>909</v>
      </c>
      <c r="P63" s="587" t="s">
        <v>792</v>
      </c>
      <c r="Q63" s="587" t="s">
        <v>805</v>
      </c>
      <c r="R63" s="586" t="s">
        <v>18</v>
      </c>
      <c r="S63" s="586" t="s">
        <v>19</v>
      </c>
      <c r="T63" s="586" t="s">
        <v>20</v>
      </c>
      <c r="U63" s="586" t="s">
        <v>21</v>
      </c>
      <c r="V63" s="586" t="s">
        <v>22</v>
      </c>
      <c r="W63" s="586" t="s">
        <v>22</v>
      </c>
      <c r="X63" s="663">
        <v>2</v>
      </c>
      <c r="Y63" s="818">
        <v>2.11</v>
      </c>
      <c r="Z63" s="588">
        <v>41821</v>
      </c>
      <c r="AA63" s="589">
        <v>42156</v>
      </c>
      <c r="AB63" s="812">
        <v>3</v>
      </c>
      <c r="AC63" s="590"/>
      <c r="AD63" s="591"/>
      <c r="AE63" s="610">
        <v>0</v>
      </c>
      <c r="AF63" s="592"/>
      <c r="AG63" s="592"/>
      <c r="AH63" s="592"/>
      <c r="AI63" s="592"/>
      <c r="AJ63" s="592"/>
      <c r="AK63" s="592"/>
      <c r="AL63" s="592"/>
      <c r="AM63" s="592"/>
      <c r="AN63" s="592"/>
      <c r="AO63" s="592"/>
      <c r="AP63" s="592"/>
      <c r="AQ63" s="592"/>
      <c r="AR63" s="592">
        <f t="shared" si="0"/>
        <v>0</v>
      </c>
      <c r="AS63" s="592">
        <f t="shared" si="1"/>
        <v>0</v>
      </c>
      <c r="AT63" s="591"/>
      <c r="AU63" s="591">
        <v>90000</v>
      </c>
    </row>
    <row r="64" spans="1:49" ht="23.1" customHeight="1" x14ac:dyDescent="0.2">
      <c r="A64" s="576">
        <v>61</v>
      </c>
      <c r="B64" s="577"/>
      <c r="C64" s="706">
        <v>501</v>
      </c>
      <c r="D64" s="707" t="s">
        <v>1244</v>
      </c>
      <c r="E64" s="703" t="s">
        <v>910</v>
      </c>
      <c r="F64" s="703" t="s">
        <v>1245</v>
      </c>
      <c r="G64" s="579"/>
      <c r="H64" s="580">
        <v>204</v>
      </c>
      <c r="I64" s="580">
        <v>532</v>
      </c>
      <c r="J64" s="581" t="s">
        <v>25</v>
      </c>
      <c r="K64" s="582" t="s">
        <v>14</v>
      </c>
      <c r="L64" s="583" t="s">
        <v>930</v>
      </c>
      <c r="M64" s="584" t="s">
        <v>15</v>
      </c>
      <c r="N64" s="585" t="s">
        <v>17</v>
      </c>
      <c r="O64" s="586" t="s">
        <v>909</v>
      </c>
      <c r="P64" s="587" t="s">
        <v>792</v>
      </c>
      <c r="Q64" s="587" t="s">
        <v>805</v>
      </c>
      <c r="R64" s="586" t="s">
        <v>18</v>
      </c>
      <c r="S64" s="586" t="s">
        <v>19</v>
      </c>
      <c r="T64" s="586" t="s">
        <v>20</v>
      </c>
      <c r="U64" s="586" t="s">
        <v>21</v>
      </c>
      <c r="V64" s="586" t="s">
        <v>22</v>
      </c>
      <c r="W64" s="586" t="s">
        <v>22</v>
      </c>
      <c r="X64" s="663">
        <v>2</v>
      </c>
      <c r="Y64" s="818">
        <v>2.11</v>
      </c>
      <c r="Z64" s="588">
        <v>41821</v>
      </c>
      <c r="AA64" s="589">
        <v>42156</v>
      </c>
      <c r="AB64" s="812">
        <v>25</v>
      </c>
      <c r="AC64" s="590"/>
      <c r="AD64" s="591"/>
      <c r="AE64" s="610">
        <v>0</v>
      </c>
      <c r="AF64" s="592"/>
      <c r="AG64" s="592"/>
      <c r="AH64" s="592"/>
      <c r="AI64" s="592"/>
      <c r="AJ64" s="592"/>
      <c r="AK64" s="592"/>
      <c r="AL64" s="592"/>
      <c r="AM64" s="592"/>
      <c r="AN64" s="592"/>
      <c r="AO64" s="592"/>
      <c r="AP64" s="592"/>
      <c r="AQ64" s="592"/>
      <c r="AR64" s="592">
        <f t="shared" si="0"/>
        <v>0</v>
      </c>
      <c r="AS64" s="592">
        <f t="shared" si="1"/>
        <v>0</v>
      </c>
      <c r="AT64" s="591"/>
      <c r="AU64" s="591">
        <v>230000</v>
      </c>
    </row>
    <row r="65" spans="1:207" ht="23.1" customHeight="1" x14ac:dyDescent="0.2">
      <c r="A65" s="576">
        <v>62</v>
      </c>
      <c r="B65" s="577"/>
      <c r="C65" s="706">
        <v>501</v>
      </c>
      <c r="D65" s="707" t="s">
        <v>1244</v>
      </c>
      <c r="E65" s="703" t="s">
        <v>910</v>
      </c>
      <c r="F65" s="703" t="s">
        <v>1245</v>
      </c>
      <c r="G65" s="579"/>
      <c r="H65" s="580">
        <v>204</v>
      </c>
      <c r="I65" s="580">
        <v>532</v>
      </c>
      <c r="J65" s="581" t="s">
        <v>25</v>
      </c>
      <c r="K65" s="582" t="s">
        <v>14</v>
      </c>
      <c r="L65" s="583" t="s">
        <v>931</v>
      </c>
      <c r="M65" s="584" t="s">
        <v>15</v>
      </c>
      <c r="N65" s="585" t="s">
        <v>17</v>
      </c>
      <c r="O65" s="586" t="s">
        <v>909</v>
      </c>
      <c r="P65" s="587" t="s">
        <v>792</v>
      </c>
      <c r="Q65" s="587" t="s">
        <v>805</v>
      </c>
      <c r="R65" s="586" t="s">
        <v>18</v>
      </c>
      <c r="S65" s="586" t="s">
        <v>19</v>
      </c>
      <c r="T65" s="586" t="s">
        <v>20</v>
      </c>
      <c r="U65" s="586" t="s">
        <v>21</v>
      </c>
      <c r="V65" s="586" t="s">
        <v>22</v>
      </c>
      <c r="W65" s="586" t="s">
        <v>22</v>
      </c>
      <c r="X65" s="663">
        <v>2</v>
      </c>
      <c r="Y65" s="818">
        <v>2.11</v>
      </c>
      <c r="Z65" s="588">
        <v>41821</v>
      </c>
      <c r="AA65" s="589">
        <v>42156</v>
      </c>
      <c r="AB65" s="812">
        <v>3</v>
      </c>
      <c r="AC65" s="590"/>
      <c r="AD65" s="591"/>
      <c r="AE65" s="610">
        <v>0</v>
      </c>
      <c r="AF65" s="592"/>
      <c r="AG65" s="592"/>
      <c r="AH65" s="592"/>
      <c r="AI65" s="592"/>
      <c r="AJ65" s="592"/>
      <c r="AK65" s="592"/>
      <c r="AL65" s="592"/>
      <c r="AM65" s="592"/>
      <c r="AN65" s="592"/>
      <c r="AO65" s="592"/>
      <c r="AP65" s="592"/>
      <c r="AQ65" s="592"/>
      <c r="AR65" s="592">
        <f t="shared" si="0"/>
        <v>0</v>
      </c>
      <c r="AS65" s="592">
        <f t="shared" si="1"/>
        <v>0</v>
      </c>
      <c r="AT65" s="591"/>
      <c r="AU65" s="591">
        <v>400000</v>
      </c>
      <c r="AV65" s="594"/>
      <c r="AW65" s="594"/>
    </row>
    <row r="66" spans="1:207" ht="23.1" customHeight="1" x14ac:dyDescent="0.2">
      <c r="A66" s="576">
        <v>63</v>
      </c>
      <c r="B66" s="577"/>
      <c r="C66" s="706">
        <v>501</v>
      </c>
      <c r="D66" s="707" t="s">
        <v>1244</v>
      </c>
      <c r="E66" s="703" t="s">
        <v>910</v>
      </c>
      <c r="F66" s="703" t="s">
        <v>1245</v>
      </c>
      <c r="G66" s="579"/>
      <c r="H66" s="580">
        <v>204</v>
      </c>
      <c r="I66" s="579">
        <v>536</v>
      </c>
      <c r="J66" s="581" t="s">
        <v>25</v>
      </c>
      <c r="K66" s="582" t="s">
        <v>14</v>
      </c>
      <c r="L66" s="583" t="s">
        <v>918</v>
      </c>
      <c r="M66" s="584" t="s">
        <v>15</v>
      </c>
      <c r="N66" s="585" t="s">
        <v>17</v>
      </c>
      <c r="O66" s="586" t="s">
        <v>909</v>
      </c>
      <c r="P66" s="587" t="s">
        <v>792</v>
      </c>
      <c r="Q66" s="587" t="s">
        <v>805</v>
      </c>
      <c r="R66" s="586" t="s">
        <v>18</v>
      </c>
      <c r="S66" s="586" t="s">
        <v>19</v>
      </c>
      <c r="T66" s="586" t="s">
        <v>20</v>
      </c>
      <c r="U66" s="586" t="s">
        <v>21</v>
      </c>
      <c r="V66" s="586" t="s">
        <v>22</v>
      </c>
      <c r="W66" s="586" t="s">
        <v>22</v>
      </c>
      <c r="X66" s="663">
        <v>2</v>
      </c>
      <c r="Y66" s="818">
        <v>2.11</v>
      </c>
      <c r="Z66" s="588">
        <v>41456</v>
      </c>
      <c r="AA66" s="589">
        <v>41791</v>
      </c>
      <c r="AB66" s="812">
        <v>5</v>
      </c>
      <c r="AC66" s="590"/>
      <c r="AD66" s="591"/>
      <c r="AE66" s="610">
        <v>0</v>
      </c>
      <c r="AF66" s="592"/>
      <c r="AG66" s="592"/>
      <c r="AH66" s="592"/>
      <c r="AI66" s="592"/>
      <c r="AJ66" s="592"/>
      <c r="AK66" s="592"/>
      <c r="AL66" s="592"/>
      <c r="AM66" s="592"/>
      <c r="AN66" s="592"/>
      <c r="AO66" s="592"/>
      <c r="AP66" s="592"/>
      <c r="AQ66" s="592"/>
      <c r="AR66" s="592">
        <f t="shared" si="0"/>
        <v>0</v>
      </c>
      <c r="AS66" s="592">
        <f t="shared" si="1"/>
        <v>0</v>
      </c>
      <c r="AT66" s="591">
        <v>280000</v>
      </c>
      <c r="AU66" s="591"/>
      <c r="AV66" s="594"/>
      <c r="AW66" s="594"/>
    </row>
    <row r="67" spans="1:207" ht="23.1" customHeight="1" x14ac:dyDescent="0.2">
      <c r="A67" s="576">
        <v>64</v>
      </c>
      <c r="B67" s="577"/>
      <c r="C67" s="706">
        <v>501</v>
      </c>
      <c r="D67" s="707" t="s">
        <v>1244</v>
      </c>
      <c r="E67" s="703" t="s">
        <v>910</v>
      </c>
      <c r="F67" s="703" t="s">
        <v>1245</v>
      </c>
      <c r="G67" s="579"/>
      <c r="H67" s="580">
        <v>204</v>
      </c>
      <c r="I67" s="580">
        <v>544</v>
      </c>
      <c r="J67" s="581">
        <v>5</v>
      </c>
      <c r="K67" s="582" t="s">
        <v>914</v>
      </c>
      <c r="L67" s="583" t="s">
        <v>927</v>
      </c>
      <c r="M67" s="584" t="s">
        <v>15</v>
      </c>
      <c r="N67" s="585" t="s">
        <v>17</v>
      </c>
      <c r="O67" s="586" t="s">
        <v>909</v>
      </c>
      <c r="P67" s="587" t="s">
        <v>792</v>
      </c>
      <c r="Q67" s="587" t="s">
        <v>789</v>
      </c>
      <c r="R67" s="586" t="s">
        <v>18</v>
      </c>
      <c r="S67" s="586" t="s">
        <v>19</v>
      </c>
      <c r="T67" s="586" t="s">
        <v>19</v>
      </c>
      <c r="U67" s="587" t="s">
        <v>916</v>
      </c>
      <c r="V67" s="586" t="s">
        <v>22</v>
      </c>
      <c r="W67" s="586" t="s">
        <v>22</v>
      </c>
      <c r="X67" s="663">
        <v>2</v>
      </c>
      <c r="Y67" s="818">
        <v>2.11</v>
      </c>
      <c r="Z67" s="588">
        <v>41091</v>
      </c>
      <c r="AA67" s="589">
        <v>41426</v>
      </c>
      <c r="AB67" s="812">
        <v>7</v>
      </c>
      <c r="AC67" s="590"/>
      <c r="AD67" s="591">
        <v>7500</v>
      </c>
      <c r="AE67" s="610">
        <v>7500</v>
      </c>
      <c r="AF67" s="592"/>
      <c r="AG67" s="592"/>
      <c r="AH67" s="592"/>
      <c r="AI67" s="592"/>
      <c r="AJ67" s="592">
        <v>7500</v>
      </c>
      <c r="AK67" s="592"/>
      <c r="AL67" s="592"/>
      <c r="AM67" s="592"/>
      <c r="AN67" s="592"/>
      <c r="AO67" s="592"/>
      <c r="AP67" s="592"/>
      <c r="AQ67" s="592"/>
      <c r="AR67" s="592">
        <f t="shared" ref="AR67:AR131" si="2">SUM(AF67:AQ67)</f>
        <v>7500</v>
      </c>
      <c r="AS67" s="592">
        <f t="shared" ref="AS67:AS131" si="3">AR67-(AD67+AC67)</f>
        <v>0</v>
      </c>
      <c r="AT67" s="591"/>
      <c r="AU67" s="591">
        <v>17000</v>
      </c>
      <c r="AV67" s="594"/>
      <c r="AW67" s="594"/>
    </row>
    <row r="68" spans="1:207" ht="23.1" customHeight="1" x14ac:dyDescent="0.2">
      <c r="A68" s="576">
        <v>65</v>
      </c>
      <c r="B68" s="577"/>
      <c r="C68" s="706">
        <v>501</v>
      </c>
      <c r="D68" s="707" t="s">
        <v>1244</v>
      </c>
      <c r="E68" s="703" t="s">
        <v>910</v>
      </c>
      <c r="F68" s="703" t="s">
        <v>1245</v>
      </c>
      <c r="G68" s="579"/>
      <c r="H68" s="580">
        <v>204</v>
      </c>
      <c r="I68" s="580">
        <v>544</v>
      </c>
      <c r="J68" s="581">
        <v>6</v>
      </c>
      <c r="K68" s="582" t="s">
        <v>914</v>
      </c>
      <c r="L68" s="583" t="s">
        <v>934</v>
      </c>
      <c r="M68" s="584" t="s">
        <v>15</v>
      </c>
      <c r="N68" s="585" t="s">
        <v>17</v>
      </c>
      <c r="O68" s="586" t="s">
        <v>909</v>
      </c>
      <c r="P68" s="587" t="s">
        <v>792</v>
      </c>
      <c r="Q68" s="587" t="s">
        <v>789</v>
      </c>
      <c r="R68" s="586" t="s">
        <v>18</v>
      </c>
      <c r="S68" s="586" t="s">
        <v>19</v>
      </c>
      <c r="T68" s="586" t="s">
        <v>19</v>
      </c>
      <c r="U68" s="587" t="s">
        <v>916</v>
      </c>
      <c r="V68" s="586" t="s">
        <v>22</v>
      </c>
      <c r="W68" s="586" t="s">
        <v>22</v>
      </c>
      <c r="X68" s="663">
        <v>2</v>
      </c>
      <c r="Y68" s="818">
        <v>2.11</v>
      </c>
      <c r="Z68" s="588">
        <v>41091</v>
      </c>
      <c r="AA68" s="589">
        <v>42156</v>
      </c>
      <c r="AB68" s="812">
        <v>7</v>
      </c>
      <c r="AC68" s="590"/>
      <c r="AD68" s="591">
        <v>27000</v>
      </c>
      <c r="AE68" s="610">
        <v>27000</v>
      </c>
      <c r="AF68" s="592"/>
      <c r="AG68" s="592"/>
      <c r="AH68" s="592"/>
      <c r="AI68" s="592"/>
      <c r="AJ68" s="592"/>
      <c r="AK68" s="592">
        <v>27000</v>
      </c>
      <c r="AL68" s="592"/>
      <c r="AM68" s="592"/>
      <c r="AN68" s="592"/>
      <c r="AO68" s="592"/>
      <c r="AP68" s="592"/>
      <c r="AQ68" s="592"/>
      <c r="AR68" s="592">
        <f t="shared" si="2"/>
        <v>27000</v>
      </c>
      <c r="AS68" s="592">
        <f t="shared" si="3"/>
        <v>0</v>
      </c>
      <c r="AT68" s="591">
        <v>27000</v>
      </c>
      <c r="AU68" s="591">
        <v>16000</v>
      </c>
      <c r="AV68" s="594"/>
      <c r="AW68" s="594"/>
    </row>
    <row r="69" spans="1:207" ht="23.1" customHeight="1" x14ac:dyDescent="0.2">
      <c r="A69" s="576">
        <v>66</v>
      </c>
      <c r="B69" s="577"/>
      <c r="C69" s="706">
        <v>501</v>
      </c>
      <c r="D69" s="707" t="s">
        <v>1244</v>
      </c>
      <c r="E69" s="703" t="s">
        <v>910</v>
      </c>
      <c r="F69" s="703" t="s">
        <v>1245</v>
      </c>
      <c r="G69" s="579"/>
      <c r="H69" s="580">
        <v>204</v>
      </c>
      <c r="I69" s="580">
        <v>544</v>
      </c>
      <c r="J69" s="581">
        <v>7</v>
      </c>
      <c r="K69" s="582" t="s">
        <v>914</v>
      </c>
      <c r="L69" s="583" t="s">
        <v>922</v>
      </c>
      <c r="M69" s="584" t="s">
        <v>15</v>
      </c>
      <c r="N69" s="585" t="s">
        <v>17</v>
      </c>
      <c r="O69" s="586" t="s">
        <v>909</v>
      </c>
      <c r="P69" s="587" t="s">
        <v>792</v>
      </c>
      <c r="Q69" s="587" t="s">
        <v>805</v>
      </c>
      <c r="R69" s="586" t="s">
        <v>18</v>
      </c>
      <c r="S69" s="586" t="s">
        <v>19</v>
      </c>
      <c r="T69" s="586" t="s">
        <v>19</v>
      </c>
      <c r="U69" s="587" t="s">
        <v>916</v>
      </c>
      <c r="V69" s="586" t="s">
        <v>22</v>
      </c>
      <c r="W69" s="586" t="s">
        <v>22</v>
      </c>
      <c r="X69" s="663">
        <v>2</v>
      </c>
      <c r="Y69" s="818">
        <v>2.11</v>
      </c>
      <c r="Z69" s="588">
        <v>41091</v>
      </c>
      <c r="AA69" s="589">
        <v>41426</v>
      </c>
      <c r="AB69" s="812">
        <v>7</v>
      </c>
      <c r="AC69" s="590"/>
      <c r="AD69" s="591">
        <v>310500</v>
      </c>
      <c r="AE69" s="610">
        <v>310500</v>
      </c>
      <c r="AF69" s="592"/>
      <c r="AG69" s="592"/>
      <c r="AH69" s="592"/>
      <c r="AI69" s="592"/>
      <c r="AJ69" s="592"/>
      <c r="AK69" s="592"/>
      <c r="AL69" s="592">
        <v>310500</v>
      </c>
      <c r="AM69" s="592"/>
      <c r="AN69" s="592"/>
      <c r="AO69" s="592"/>
      <c r="AP69" s="592"/>
      <c r="AQ69" s="592"/>
      <c r="AR69" s="592">
        <f t="shared" si="2"/>
        <v>310500</v>
      </c>
      <c r="AS69" s="592">
        <f t="shared" si="3"/>
        <v>0</v>
      </c>
      <c r="AT69" s="591"/>
      <c r="AU69" s="591">
        <v>3000</v>
      </c>
      <c r="AV69" s="594"/>
      <c r="AW69" s="594"/>
    </row>
    <row r="70" spans="1:207" ht="23.1" customHeight="1" x14ac:dyDescent="0.2">
      <c r="A70" s="576">
        <v>67</v>
      </c>
      <c r="B70" s="577"/>
      <c r="C70" s="706">
        <v>501</v>
      </c>
      <c r="D70" s="707" t="s">
        <v>1244</v>
      </c>
      <c r="E70" s="703" t="s">
        <v>910</v>
      </c>
      <c r="F70" s="703" t="s">
        <v>1245</v>
      </c>
      <c r="G70" s="579"/>
      <c r="H70" s="580">
        <v>204</v>
      </c>
      <c r="I70" s="580">
        <v>544</v>
      </c>
      <c r="J70" s="581" t="s">
        <v>25</v>
      </c>
      <c r="K70" s="582" t="s">
        <v>914</v>
      </c>
      <c r="L70" s="583" t="s">
        <v>915</v>
      </c>
      <c r="M70" s="584" t="s">
        <v>15</v>
      </c>
      <c r="N70" s="585" t="s">
        <v>17</v>
      </c>
      <c r="O70" s="586" t="s">
        <v>909</v>
      </c>
      <c r="P70" s="587" t="s">
        <v>792</v>
      </c>
      <c r="Q70" s="587" t="s">
        <v>805</v>
      </c>
      <c r="R70" s="586" t="s">
        <v>18</v>
      </c>
      <c r="S70" s="586" t="s">
        <v>19</v>
      </c>
      <c r="T70" s="586" t="s">
        <v>19</v>
      </c>
      <c r="U70" s="587" t="s">
        <v>916</v>
      </c>
      <c r="V70" s="586" t="s">
        <v>22</v>
      </c>
      <c r="W70" s="586" t="s">
        <v>22</v>
      </c>
      <c r="X70" s="663">
        <v>2</v>
      </c>
      <c r="Y70" s="818">
        <v>2.11</v>
      </c>
      <c r="Z70" s="588">
        <v>41821</v>
      </c>
      <c r="AA70" s="589">
        <v>42156</v>
      </c>
      <c r="AB70" s="812">
        <v>7</v>
      </c>
      <c r="AC70" s="590"/>
      <c r="AD70" s="591"/>
      <c r="AE70" s="610">
        <v>0</v>
      </c>
      <c r="AF70" s="592"/>
      <c r="AG70" s="592"/>
      <c r="AH70" s="592"/>
      <c r="AI70" s="592"/>
      <c r="AJ70" s="592"/>
      <c r="AK70" s="592"/>
      <c r="AL70" s="592"/>
      <c r="AM70" s="592"/>
      <c r="AN70" s="592"/>
      <c r="AO70" s="592"/>
      <c r="AP70" s="592"/>
      <c r="AQ70" s="592"/>
      <c r="AR70" s="592">
        <f t="shared" si="2"/>
        <v>0</v>
      </c>
      <c r="AS70" s="592">
        <f t="shared" si="3"/>
        <v>0</v>
      </c>
      <c r="AT70" s="591"/>
      <c r="AU70" s="591">
        <v>60000</v>
      </c>
      <c r="AV70" s="594"/>
      <c r="AW70" s="594"/>
    </row>
    <row r="71" spans="1:207" ht="23.1" customHeight="1" x14ac:dyDescent="0.2">
      <c r="A71" s="576">
        <v>68</v>
      </c>
      <c r="B71" s="577"/>
      <c r="C71" s="706">
        <v>501</v>
      </c>
      <c r="D71" s="707" t="s">
        <v>1244</v>
      </c>
      <c r="E71" s="703" t="s">
        <v>910</v>
      </c>
      <c r="F71" s="703" t="s">
        <v>1245</v>
      </c>
      <c r="G71" s="579"/>
      <c r="H71" s="580">
        <v>204</v>
      </c>
      <c r="I71" s="580">
        <v>544</v>
      </c>
      <c r="J71" s="581" t="s">
        <v>25</v>
      </c>
      <c r="K71" s="582" t="s">
        <v>914</v>
      </c>
      <c r="L71" s="583" t="s">
        <v>920</v>
      </c>
      <c r="M71" s="584" t="s">
        <v>15</v>
      </c>
      <c r="N71" s="585" t="s">
        <v>17</v>
      </c>
      <c r="O71" s="586" t="s">
        <v>909</v>
      </c>
      <c r="P71" s="587" t="s">
        <v>792</v>
      </c>
      <c r="Q71" s="587" t="s">
        <v>805</v>
      </c>
      <c r="R71" s="586" t="s">
        <v>18</v>
      </c>
      <c r="S71" s="586" t="s">
        <v>19</v>
      </c>
      <c r="T71" s="586" t="s">
        <v>20</v>
      </c>
      <c r="U71" s="586" t="s">
        <v>21</v>
      </c>
      <c r="V71" s="586" t="s">
        <v>22</v>
      </c>
      <c r="W71" s="586" t="s">
        <v>22</v>
      </c>
      <c r="X71" s="663">
        <v>2</v>
      </c>
      <c r="Y71" s="818">
        <v>2.11</v>
      </c>
      <c r="Z71" s="588">
        <v>41821</v>
      </c>
      <c r="AA71" s="589">
        <v>42156</v>
      </c>
      <c r="AB71" s="812">
        <v>7</v>
      </c>
      <c r="AC71" s="590"/>
      <c r="AD71" s="591"/>
      <c r="AE71" s="610">
        <v>0</v>
      </c>
      <c r="AF71" s="592"/>
      <c r="AG71" s="592"/>
      <c r="AH71" s="592"/>
      <c r="AI71" s="592"/>
      <c r="AJ71" s="592"/>
      <c r="AK71" s="592"/>
      <c r="AL71" s="592"/>
      <c r="AM71" s="592"/>
      <c r="AN71" s="592"/>
      <c r="AO71" s="592"/>
      <c r="AP71" s="592"/>
      <c r="AQ71" s="592"/>
      <c r="AR71" s="592">
        <f t="shared" si="2"/>
        <v>0</v>
      </c>
      <c r="AS71" s="592">
        <f t="shared" si="3"/>
        <v>0</v>
      </c>
      <c r="AT71" s="591"/>
      <c r="AU71" s="591">
        <v>6000</v>
      </c>
      <c r="AV71" s="594"/>
      <c r="AW71" s="594"/>
    </row>
    <row r="72" spans="1:207" ht="23.1" customHeight="1" x14ac:dyDescent="0.2">
      <c r="A72" s="576">
        <v>69</v>
      </c>
      <c r="B72" s="577"/>
      <c r="C72" s="706">
        <v>501</v>
      </c>
      <c r="D72" s="707" t="s">
        <v>1244</v>
      </c>
      <c r="E72" s="703" t="s">
        <v>910</v>
      </c>
      <c r="F72" s="703" t="s">
        <v>1245</v>
      </c>
      <c r="G72" s="579"/>
      <c r="H72" s="580">
        <v>204</v>
      </c>
      <c r="I72" s="580">
        <v>632</v>
      </c>
      <c r="J72" s="581" t="s">
        <v>25</v>
      </c>
      <c r="K72" s="582" t="s">
        <v>14</v>
      </c>
      <c r="L72" s="583" t="s">
        <v>926</v>
      </c>
      <c r="M72" s="584" t="s">
        <v>31</v>
      </c>
      <c r="N72" s="585" t="s">
        <v>17</v>
      </c>
      <c r="O72" s="586" t="s">
        <v>909</v>
      </c>
      <c r="P72" s="587" t="s">
        <v>792</v>
      </c>
      <c r="Q72" s="587" t="s">
        <v>805</v>
      </c>
      <c r="R72" s="586" t="s">
        <v>18</v>
      </c>
      <c r="S72" s="586" t="s">
        <v>19</v>
      </c>
      <c r="T72" s="586" t="s">
        <v>20</v>
      </c>
      <c r="U72" s="586" t="s">
        <v>21</v>
      </c>
      <c r="V72" s="586" t="s">
        <v>22</v>
      </c>
      <c r="W72" s="586" t="s">
        <v>22</v>
      </c>
      <c r="X72" s="663">
        <v>2</v>
      </c>
      <c r="Y72" s="818">
        <v>2.11</v>
      </c>
      <c r="Z72" s="588">
        <v>41456</v>
      </c>
      <c r="AA72" s="589">
        <v>41791</v>
      </c>
      <c r="AB72" s="812">
        <v>25</v>
      </c>
      <c r="AC72" s="590"/>
      <c r="AD72" s="591"/>
      <c r="AE72" s="610">
        <v>0</v>
      </c>
      <c r="AF72" s="592"/>
      <c r="AG72" s="592"/>
      <c r="AH72" s="592"/>
      <c r="AI72" s="592"/>
      <c r="AJ72" s="592"/>
      <c r="AK72" s="592"/>
      <c r="AL72" s="592"/>
      <c r="AM72" s="592"/>
      <c r="AN72" s="592"/>
      <c r="AO72" s="592"/>
      <c r="AP72" s="592"/>
      <c r="AQ72" s="592"/>
      <c r="AR72" s="592">
        <f t="shared" si="2"/>
        <v>0</v>
      </c>
      <c r="AS72" s="592">
        <f t="shared" si="3"/>
        <v>0</v>
      </c>
      <c r="AT72" s="591">
        <v>1100000</v>
      </c>
      <c r="AU72" s="591"/>
      <c r="AV72" s="594"/>
      <c r="AW72" s="594"/>
    </row>
    <row r="73" spans="1:207" ht="23.1" customHeight="1" x14ac:dyDescent="0.2">
      <c r="A73" s="576">
        <v>70</v>
      </c>
      <c r="B73" s="577"/>
      <c r="C73" s="706">
        <v>501</v>
      </c>
      <c r="D73" s="707" t="s">
        <v>1244</v>
      </c>
      <c r="E73" s="703" t="s">
        <v>910</v>
      </c>
      <c r="F73" s="703" t="s">
        <v>1245</v>
      </c>
      <c r="G73" s="579"/>
      <c r="H73" s="580">
        <v>204</v>
      </c>
      <c r="I73" s="580">
        <v>632</v>
      </c>
      <c r="J73" s="581" t="s">
        <v>25</v>
      </c>
      <c r="K73" s="582" t="s">
        <v>14</v>
      </c>
      <c r="L73" s="583" t="s">
        <v>932</v>
      </c>
      <c r="M73" s="584" t="s">
        <v>31</v>
      </c>
      <c r="N73" s="585" t="s">
        <v>17</v>
      </c>
      <c r="O73" s="586" t="s">
        <v>909</v>
      </c>
      <c r="P73" s="587" t="s">
        <v>792</v>
      </c>
      <c r="Q73" s="587" t="s">
        <v>789</v>
      </c>
      <c r="R73" s="586" t="s">
        <v>18</v>
      </c>
      <c r="S73" s="586" t="s">
        <v>19</v>
      </c>
      <c r="T73" s="586" t="s">
        <v>20</v>
      </c>
      <c r="U73" s="586" t="s">
        <v>21</v>
      </c>
      <c r="V73" s="586" t="s">
        <v>22</v>
      </c>
      <c r="W73" s="586" t="s">
        <v>22</v>
      </c>
      <c r="X73" s="663">
        <v>2</v>
      </c>
      <c r="Y73" s="818">
        <v>2.11</v>
      </c>
      <c r="Z73" s="588">
        <v>41456</v>
      </c>
      <c r="AA73" s="589">
        <v>41791</v>
      </c>
      <c r="AB73" s="812">
        <v>25</v>
      </c>
      <c r="AC73" s="590"/>
      <c r="AD73" s="591"/>
      <c r="AE73" s="610">
        <v>0</v>
      </c>
      <c r="AF73" s="592"/>
      <c r="AG73" s="592"/>
      <c r="AH73" s="592"/>
      <c r="AI73" s="592"/>
      <c r="AJ73" s="592"/>
      <c r="AK73" s="592"/>
      <c r="AL73" s="592"/>
      <c r="AM73" s="592"/>
      <c r="AN73" s="592"/>
      <c r="AO73" s="592"/>
      <c r="AP73" s="592"/>
      <c r="AQ73" s="592"/>
      <c r="AR73" s="592">
        <f t="shared" si="2"/>
        <v>0</v>
      </c>
      <c r="AS73" s="592">
        <f t="shared" si="3"/>
        <v>0</v>
      </c>
      <c r="AT73" s="591">
        <v>3000000</v>
      </c>
      <c r="AU73" s="591"/>
      <c r="AV73" s="594"/>
      <c r="AW73" s="594"/>
    </row>
    <row r="74" spans="1:207" ht="23.1" customHeight="1" x14ac:dyDescent="0.2">
      <c r="A74" s="576">
        <v>71</v>
      </c>
      <c r="B74" s="577"/>
      <c r="C74" s="706">
        <v>501</v>
      </c>
      <c r="D74" s="707" t="s">
        <v>1244</v>
      </c>
      <c r="E74" s="703" t="s">
        <v>910</v>
      </c>
      <c r="F74" s="703" t="s">
        <v>1245</v>
      </c>
      <c r="G74" s="579"/>
      <c r="H74" s="580">
        <v>204</v>
      </c>
      <c r="I74" s="579">
        <v>636</v>
      </c>
      <c r="J74" s="581" t="s">
        <v>25</v>
      </c>
      <c r="K74" s="582" t="s">
        <v>907</v>
      </c>
      <c r="L74" s="583" t="s">
        <v>929</v>
      </c>
      <c r="M74" s="584" t="s">
        <v>31</v>
      </c>
      <c r="N74" s="585" t="s">
        <v>17</v>
      </c>
      <c r="O74" s="586" t="s">
        <v>909</v>
      </c>
      <c r="P74" s="587" t="s">
        <v>792</v>
      </c>
      <c r="Q74" s="587" t="s">
        <v>805</v>
      </c>
      <c r="R74" s="586" t="s">
        <v>18</v>
      </c>
      <c r="S74" s="586" t="s">
        <v>19</v>
      </c>
      <c r="T74" s="586" t="s">
        <v>19</v>
      </c>
      <c r="U74" s="586" t="s">
        <v>916</v>
      </c>
      <c r="V74" s="586" t="s">
        <v>22</v>
      </c>
      <c r="W74" s="586" t="s">
        <v>22</v>
      </c>
      <c r="X74" s="663">
        <v>2</v>
      </c>
      <c r="Y74" s="818">
        <v>2.11</v>
      </c>
      <c r="Z74" s="588">
        <v>41456</v>
      </c>
      <c r="AA74" s="589">
        <v>41791</v>
      </c>
      <c r="AB74" s="812">
        <v>7</v>
      </c>
      <c r="AC74" s="590"/>
      <c r="AD74" s="591"/>
      <c r="AE74" s="610">
        <v>0</v>
      </c>
      <c r="AF74" s="592"/>
      <c r="AG74" s="592"/>
      <c r="AH74" s="592"/>
      <c r="AI74" s="592"/>
      <c r="AJ74" s="592"/>
      <c r="AK74" s="592"/>
      <c r="AL74" s="592"/>
      <c r="AM74" s="592"/>
      <c r="AN74" s="592"/>
      <c r="AO74" s="592"/>
      <c r="AP74" s="592"/>
      <c r="AQ74" s="592"/>
      <c r="AR74" s="592">
        <f t="shared" si="2"/>
        <v>0</v>
      </c>
      <c r="AS74" s="592">
        <f t="shared" si="3"/>
        <v>0</v>
      </c>
      <c r="AT74" s="591">
        <v>2000000</v>
      </c>
      <c r="AU74" s="591"/>
      <c r="AV74" s="594"/>
      <c r="AW74" s="594"/>
    </row>
    <row r="75" spans="1:207" ht="23.1" customHeight="1" x14ac:dyDescent="0.25">
      <c r="A75" s="576">
        <v>18</v>
      </c>
      <c r="B75" s="596" t="s">
        <v>938</v>
      </c>
      <c r="C75" s="578">
        <v>702</v>
      </c>
      <c r="D75" s="701" t="s">
        <v>28</v>
      </c>
      <c r="E75" s="702" t="s">
        <v>784</v>
      </c>
      <c r="F75" s="702" t="s">
        <v>788</v>
      </c>
      <c r="G75" s="597">
        <v>2600</v>
      </c>
      <c r="H75" s="596">
        <v>205</v>
      </c>
      <c r="I75" s="597">
        <v>536</v>
      </c>
      <c r="J75" s="581">
        <v>28</v>
      </c>
      <c r="K75" s="582" t="s">
        <v>907</v>
      </c>
      <c r="L75" s="598" t="s">
        <v>939</v>
      </c>
      <c r="M75" s="584" t="s">
        <v>15</v>
      </c>
      <c r="N75" s="585" t="s">
        <v>17</v>
      </c>
      <c r="O75" s="586" t="s">
        <v>909</v>
      </c>
      <c r="P75" s="586" t="s">
        <v>792</v>
      </c>
      <c r="Q75" s="586" t="s">
        <v>940</v>
      </c>
      <c r="R75" s="586" t="s">
        <v>18</v>
      </c>
      <c r="S75" s="586" t="s">
        <v>29</v>
      </c>
      <c r="T75" s="586" t="s">
        <v>29</v>
      </c>
      <c r="U75" s="586" t="s">
        <v>30</v>
      </c>
      <c r="V75" s="586" t="s">
        <v>22</v>
      </c>
      <c r="W75" s="586" t="s">
        <v>22</v>
      </c>
      <c r="X75" s="663">
        <v>1</v>
      </c>
      <c r="Y75" s="800">
        <v>1.3</v>
      </c>
      <c r="Z75" s="588">
        <v>41091</v>
      </c>
      <c r="AA75" s="589">
        <v>42156</v>
      </c>
      <c r="AB75" s="801">
        <v>10</v>
      </c>
      <c r="AC75" s="599"/>
      <c r="AD75" s="600">
        <v>1000500</v>
      </c>
      <c r="AE75" s="610">
        <v>1000500</v>
      </c>
      <c r="AF75" s="601"/>
      <c r="AG75" s="601"/>
      <c r="AH75" s="601"/>
      <c r="AI75" s="601"/>
      <c r="AJ75" s="601"/>
      <c r="AK75" s="601">
        <v>1000500</v>
      </c>
      <c r="AL75" s="601"/>
      <c r="AM75" s="601"/>
      <c r="AN75" s="601"/>
      <c r="AO75" s="601"/>
      <c r="AP75" s="601"/>
      <c r="AQ75" s="601"/>
      <c r="AR75" s="592">
        <f t="shared" si="2"/>
        <v>1000500</v>
      </c>
      <c r="AS75" s="592">
        <f t="shared" si="3"/>
        <v>0</v>
      </c>
      <c r="AT75" s="600">
        <v>1000000</v>
      </c>
      <c r="AU75" s="600">
        <v>2800000</v>
      </c>
      <c r="AV75" s="594"/>
      <c r="AW75" s="594"/>
    </row>
    <row r="76" spans="1:207" ht="23.1" customHeight="1" x14ac:dyDescent="0.25">
      <c r="A76" s="576">
        <v>19</v>
      </c>
      <c r="B76" s="577"/>
      <c r="C76" s="578">
        <v>702</v>
      </c>
      <c r="D76" s="701" t="s">
        <v>28</v>
      </c>
      <c r="E76" s="702" t="s">
        <v>784</v>
      </c>
      <c r="F76" s="702" t="s">
        <v>788</v>
      </c>
      <c r="G76" s="597">
        <v>2600</v>
      </c>
      <c r="H76" s="580">
        <v>205</v>
      </c>
      <c r="I76" s="580">
        <v>636</v>
      </c>
      <c r="J76" s="581">
        <v>2</v>
      </c>
      <c r="K76" s="582" t="s">
        <v>907</v>
      </c>
      <c r="L76" s="583" t="s">
        <v>941</v>
      </c>
      <c r="M76" s="584" t="s">
        <v>31</v>
      </c>
      <c r="N76" s="585" t="s">
        <v>17</v>
      </c>
      <c r="O76" s="586" t="s">
        <v>909</v>
      </c>
      <c r="P76" s="587" t="s">
        <v>792</v>
      </c>
      <c r="Q76" s="587" t="s">
        <v>805</v>
      </c>
      <c r="R76" s="586" t="s">
        <v>18</v>
      </c>
      <c r="S76" s="586" t="s">
        <v>29</v>
      </c>
      <c r="T76" s="586" t="s">
        <v>29</v>
      </c>
      <c r="U76" s="586" t="s">
        <v>30</v>
      </c>
      <c r="V76" s="586" t="s">
        <v>22</v>
      </c>
      <c r="W76" s="586" t="s">
        <v>22</v>
      </c>
      <c r="X76" s="663">
        <v>1</v>
      </c>
      <c r="Y76" s="800">
        <v>1.3</v>
      </c>
      <c r="Z76" s="588">
        <v>41091</v>
      </c>
      <c r="AA76" s="589">
        <v>41426</v>
      </c>
      <c r="AB76" s="812">
        <v>5</v>
      </c>
      <c r="AC76" s="590">
        <v>27800</v>
      </c>
      <c r="AD76" s="591"/>
      <c r="AE76" s="610">
        <v>27800</v>
      </c>
      <c r="AF76" s="592"/>
      <c r="AG76" s="592"/>
      <c r="AH76" s="592"/>
      <c r="AI76" s="592"/>
      <c r="AJ76" s="592"/>
      <c r="AK76" s="592">
        <v>27800</v>
      </c>
      <c r="AL76" s="592"/>
      <c r="AM76" s="592"/>
      <c r="AN76" s="592"/>
      <c r="AO76" s="592"/>
      <c r="AP76" s="592"/>
      <c r="AQ76" s="592"/>
      <c r="AR76" s="592">
        <f t="shared" si="2"/>
        <v>27800</v>
      </c>
      <c r="AS76" s="592">
        <f t="shared" si="3"/>
        <v>0</v>
      </c>
      <c r="AT76" s="591"/>
      <c r="AU76" s="591"/>
    </row>
    <row r="77" spans="1:207" ht="23.1" customHeight="1" x14ac:dyDescent="0.25">
      <c r="A77" s="576">
        <v>20</v>
      </c>
      <c r="B77" s="577"/>
      <c r="C77" s="578">
        <v>702</v>
      </c>
      <c r="D77" s="701" t="s">
        <v>28</v>
      </c>
      <c r="E77" s="702" t="s">
        <v>784</v>
      </c>
      <c r="F77" s="702" t="s">
        <v>788</v>
      </c>
      <c r="G77" s="579">
        <v>2700</v>
      </c>
      <c r="H77" s="580">
        <v>205</v>
      </c>
      <c r="I77" s="579">
        <v>644</v>
      </c>
      <c r="J77" s="581">
        <v>1</v>
      </c>
      <c r="K77" s="582" t="s">
        <v>914</v>
      </c>
      <c r="L77" s="583" t="s">
        <v>937</v>
      </c>
      <c r="M77" s="584" t="s">
        <v>31</v>
      </c>
      <c r="N77" s="585" t="s">
        <v>17</v>
      </c>
      <c r="O77" s="586" t="s">
        <v>909</v>
      </c>
      <c r="P77" s="587" t="s">
        <v>792</v>
      </c>
      <c r="Q77" s="587" t="s">
        <v>805</v>
      </c>
      <c r="R77" s="586" t="s">
        <v>18</v>
      </c>
      <c r="S77" s="586" t="s">
        <v>29</v>
      </c>
      <c r="T77" s="586" t="s">
        <v>29</v>
      </c>
      <c r="U77" s="586" t="s">
        <v>30</v>
      </c>
      <c r="V77" s="586" t="s">
        <v>22</v>
      </c>
      <c r="W77" s="586" t="s">
        <v>22</v>
      </c>
      <c r="X77" s="663">
        <v>1</v>
      </c>
      <c r="Y77" s="800">
        <v>1.3</v>
      </c>
      <c r="Z77" s="588">
        <v>41091</v>
      </c>
      <c r="AA77" s="589">
        <v>41426</v>
      </c>
      <c r="AB77" s="812">
        <v>7</v>
      </c>
      <c r="AC77" s="590">
        <v>800</v>
      </c>
      <c r="AD77" s="591"/>
      <c r="AE77" s="610">
        <v>800</v>
      </c>
      <c r="AF77" s="592"/>
      <c r="AG77" s="592"/>
      <c r="AH77" s="592">
        <v>800</v>
      </c>
      <c r="AI77" s="592"/>
      <c r="AJ77" s="592"/>
      <c r="AK77" s="592"/>
      <c r="AL77" s="592"/>
      <c r="AM77" s="592"/>
      <c r="AN77" s="592"/>
      <c r="AO77" s="592"/>
      <c r="AP77" s="592"/>
      <c r="AQ77" s="592"/>
      <c r="AR77" s="592">
        <f t="shared" si="2"/>
        <v>800</v>
      </c>
      <c r="AS77" s="592">
        <f t="shared" si="3"/>
        <v>0</v>
      </c>
      <c r="AT77" s="591"/>
      <c r="AU77" s="591"/>
    </row>
    <row r="78" spans="1:207" s="602" customFormat="1" ht="23.1" customHeight="1" x14ac:dyDescent="0.2">
      <c r="A78" s="576">
        <v>21</v>
      </c>
      <c r="B78" s="596"/>
      <c r="C78" s="706">
        <v>701</v>
      </c>
      <c r="D78" s="707" t="s">
        <v>1246</v>
      </c>
      <c r="E78" s="703" t="s">
        <v>784</v>
      </c>
      <c r="F78" s="703" t="s">
        <v>785</v>
      </c>
      <c r="G78" s="597">
        <v>2600</v>
      </c>
      <c r="H78" s="596">
        <v>206</v>
      </c>
      <c r="I78" s="597">
        <v>536</v>
      </c>
      <c r="J78" s="581">
        <v>15</v>
      </c>
      <c r="K78" s="582" t="s">
        <v>907</v>
      </c>
      <c r="L78" s="598" t="s">
        <v>942</v>
      </c>
      <c r="M78" s="584" t="s">
        <v>15</v>
      </c>
      <c r="N78" s="585" t="s">
        <v>17</v>
      </c>
      <c r="O78" s="586" t="s">
        <v>909</v>
      </c>
      <c r="P78" s="586" t="s">
        <v>792</v>
      </c>
      <c r="Q78" s="586" t="s">
        <v>805</v>
      </c>
      <c r="R78" s="586" t="s">
        <v>18</v>
      </c>
      <c r="S78" s="586" t="s">
        <v>29</v>
      </c>
      <c r="T78" s="586" t="s">
        <v>29</v>
      </c>
      <c r="U78" s="586" t="s">
        <v>943</v>
      </c>
      <c r="V78" s="586" t="s">
        <v>22</v>
      </c>
      <c r="W78" s="586" t="s">
        <v>22</v>
      </c>
      <c r="X78" s="663">
        <v>1</v>
      </c>
      <c r="Y78" s="800">
        <v>1.3</v>
      </c>
      <c r="Z78" s="588">
        <v>41091</v>
      </c>
      <c r="AA78" s="589">
        <v>42156</v>
      </c>
      <c r="AB78" s="801">
        <v>5</v>
      </c>
      <c r="AC78" s="599">
        <v>6900</v>
      </c>
      <c r="AD78" s="600">
        <v>129500</v>
      </c>
      <c r="AE78" s="610">
        <v>136400</v>
      </c>
      <c r="AF78" s="601"/>
      <c r="AG78" s="601"/>
      <c r="AH78" s="601">
        <v>136400</v>
      </c>
      <c r="AI78" s="601"/>
      <c r="AJ78" s="601"/>
      <c r="AK78" s="601"/>
      <c r="AL78" s="601"/>
      <c r="AM78" s="601"/>
      <c r="AN78" s="601"/>
      <c r="AO78" s="601"/>
      <c r="AP78" s="601"/>
      <c r="AQ78" s="601"/>
      <c r="AR78" s="592">
        <f t="shared" si="2"/>
        <v>136400</v>
      </c>
      <c r="AS78" s="592">
        <f t="shared" si="3"/>
        <v>0</v>
      </c>
      <c r="AT78" s="600">
        <v>613000</v>
      </c>
      <c r="AU78" s="600">
        <v>1000000</v>
      </c>
      <c r="AV78" s="593"/>
      <c r="AW78" s="593"/>
      <c r="AX78" s="594"/>
      <c r="AY78" s="594"/>
      <c r="AZ78" s="594"/>
      <c r="BA78" s="594"/>
      <c r="BB78" s="594"/>
      <c r="BC78" s="594"/>
      <c r="BD78" s="594"/>
      <c r="BE78" s="594"/>
      <c r="BF78" s="594"/>
      <c r="BG78" s="594"/>
      <c r="BH78" s="594"/>
      <c r="BI78" s="594"/>
      <c r="BJ78" s="594"/>
      <c r="BK78" s="594"/>
      <c r="BL78" s="594"/>
      <c r="BM78" s="594"/>
      <c r="BN78" s="594"/>
      <c r="BO78" s="594"/>
      <c r="BP78" s="594"/>
      <c r="BQ78" s="594"/>
      <c r="BR78" s="594"/>
      <c r="BS78" s="594"/>
      <c r="BT78" s="594"/>
      <c r="BU78" s="594"/>
      <c r="BV78" s="594"/>
      <c r="BW78" s="594"/>
      <c r="BX78" s="594"/>
      <c r="BY78" s="594"/>
      <c r="BZ78" s="594"/>
      <c r="CA78" s="594"/>
      <c r="CB78" s="594"/>
      <c r="CC78" s="594"/>
      <c r="CD78" s="594"/>
      <c r="CE78" s="594"/>
      <c r="CF78" s="594"/>
      <c r="CG78" s="594"/>
      <c r="CH78" s="594"/>
      <c r="CI78" s="594"/>
      <c r="CJ78" s="594"/>
      <c r="CK78" s="594"/>
      <c r="CL78" s="594"/>
      <c r="CM78" s="594"/>
      <c r="CN78" s="594"/>
      <c r="CO78" s="594"/>
      <c r="CP78" s="594"/>
      <c r="CQ78" s="594"/>
      <c r="CR78" s="594"/>
      <c r="CS78" s="594"/>
      <c r="CT78" s="594"/>
      <c r="CU78" s="594"/>
      <c r="CV78" s="594"/>
      <c r="CW78" s="594"/>
      <c r="CX78" s="594"/>
      <c r="CY78" s="594"/>
      <c r="CZ78" s="594"/>
      <c r="DA78" s="594"/>
      <c r="DB78" s="594"/>
      <c r="DC78" s="594"/>
      <c r="DD78" s="594"/>
      <c r="DE78" s="594"/>
      <c r="DF78" s="594"/>
      <c r="DG78" s="594"/>
      <c r="DH78" s="594"/>
      <c r="DI78" s="594"/>
      <c r="DJ78" s="594"/>
      <c r="DK78" s="594"/>
      <c r="DL78" s="594"/>
      <c r="DM78" s="594"/>
      <c r="DN78" s="594"/>
      <c r="DO78" s="594"/>
      <c r="DP78" s="594"/>
      <c r="DQ78" s="594"/>
      <c r="DR78" s="594"/>
      <c r="DS78" s="594"/>
      <c r="DT78" s="594"/>
      <c r="DU78" s="594"/>
      <c r="DV78" s="594"/>
      <c r="DW78" s="594"/>
      <c r="DX78" s="594"/>
      <c r="DY78" s="594"/>
      <c r="DZ78" s="594"/>
      <c r="EA78" s="594"/>
      <c r="EB78" s="594"/>
      <c r="EC78" s="594"/>
      <c r="ED78" s="594"/>
      <c r="EE78" s="594"/>
      <c r="EF78" s="594"/>
      <c r="EG78" s="594"/>
      <c r="EH78" s="594"/>
      <c r="EI78" s="594"/>
      <c r="EJ78" s="594"/>
      <c r="EK78" s="594"/>
      <c r="EL78" s="594"/>
      <c r="EM78" s="594"/>
      <c r="EN78" s="594"/>
      <c r="EO78" s="594"/>
      <c r="EP78" s="594"/>
      <c r="EQ78" s="594"/>
      <c r="ER78" s="594"/>
      <c r="ES78" s="594"/>
      <c r="ET78" s="594"/>
      <c r="EU78" s="594"/>
      <c r="EV78" s="594"/>
      <c r="EW78" s="594"/>
      <c r="EX78" s="594"/>
      <c r="EY78" s="594"/>
      <c r="EZ78" s="594"/>
      <c r="FA78" s="594"/>
      <c r="FB78" s="594"/>
      <c r="FC78" s="594"/>
      <c r="FD78" s="594"/>
      <c r="FE78" s="594"/>
      <c r="FF78" s="594"/>
      <c r="FG78" s="594"/>
      <c r="FH78" s="594"/>
      <c r="FI78" s="594"/>
      <c r="FJ78" s="594"/>
      <c r="FK78" s="594"/>
      <c r="FL78" s="594"/>
      <c r="FM78" s="594"/>
      <c r="FN78" s="594"/>
      <c r="FO78" s="594"/>
      <c r="FP78" s="594"/>
      <c r="FQ78" s="594"/>
      <c r="FR78" s="594"/>
      <c r="FS78" s="594"/>
      <c r="FT78" s="594"/>
      <c r="FU78" s="594"/>
      <c r="FV78" s="594"/>
      <c r="FW78" s="594"/>
      <c r="FX78" s="594"/>
      <c r="FY78" s="594"/>
      <c r="FZ78" s="594"/>
      <c r="GA78" s="594"/>
      <c r="GB78" s="594"/>
      <c r="GC78" s="594"/>
      <c r="GD78" s="594"/>
      <c r="GE78" s="594"/>
      <c r="GF78" s="594"/>
      <c r="GG78" s="594"/>
      <c r="GH78" s="594"/>
      <c r="GI78" s="594"/>
      <c r="GJ78" s="594"/>
      <c r="GK78" s="594"/>
      <c r="GL78" s="594"/>
      <c r="GM78" s="594"/>
      <c r="GN78" s="594"/>
      <c r="GO78" s="594"/>
      <c r="GP78" s="594"/>
      <c r="GQ78" s="594"/>
      <c r="GR78" s="594"/>
      <c r="GS78" s="594"/>
      <c r="GT78" s="594"/>
      <c r="GU78" s="594"/>
      <c r="GV78" s="594"/>
      <c r="GW78" s="594"/>
      <c r="GX78" s="594"/>
      <c r="GY78" s="594"/>
    </row>
    <row r="79" spans="1:207" s="602" customFormat="1" ht="23.1" customHeight="1" x14ac:dyDescent="0.2">
      <c r="A79" s="576">
        <v>22</v>
      </c>
      <c r="B79" s="603"/>
      <c r="C79" s="704">
        <v>901</v>
      </c>
      <c r="D79" s="707" t="s">
        <v>1246</v>
      </c>
      <c r="E79" s="705" t="s">
        <v>1247</v>
      </c>
      <c r="F79" s="705" t="s">
        <v>1248</v>
      </c>
      <c r="G79" s="605">
        <v>2600</v>
      </c>
      <c r="H79" s="606">
        <v>208</v>
      </c>
      <c r="I79" s="607">
        <v>536</v>
      </c>
      <c r="J79" s="595">
        <v>0</v>
      </c>
      <c r="K79" s="582" t="s">
        <v>907</v>
      </c>
      <c r="L79" s="582" t="s">
        <v>946</v>
      </c>
      <c r="M79" s="584" t="s">
        <v>15</v>
      </c>
      <c r="N79" s="585" t="s">
        <v>17</v>
      </c>
      <c r="O79" s="586" t="s">
        <v>909</v>
      </c>
      <c r="P79" s="586" t="s">
        <v>803</v>
      </c>
      <c r="Q79" s="586" t="s">
        <v>805</v>
      </c>
      <c r="R79" s="586" t="s">
        <v>18</v>
      </c>
      <c r="S79" s="586" t="s">
        <v>29</v>
      </c>
      <c r="T79" s="586" t="s">
        <v>29</v>
      </c>
      <c r="U79" s="608" t="s">
        <v>945</v>
      </c>
      <c r="V79" s="586" t="s">
        <v>22</v>
      </c>
      <c r="W79" s="586" t="s">
        <v>22</v>
      </c>
      <c r="X79" s="663">
        <v>2</v>
      </c>
      <c r="Y79" s="813">
        <v>2.12</v>
      </c>
      <c r="Z79" s="588">
        <v>41091</v>
      </c>
      <c r="AA79" s="589">
        <v>41426</v>
      </c>
      <c r="AB79" s="801">
        <v>5</v>
      </c>
      <c r="AC79" s="599"/>
      <c r="AD79" s="609">
        <v>50000</v>
      </c>
      <c r="AE79" s="610">
        <v>50000</v>
      </c>
      <c r="AF79" s="610"/>
      <c r="AG79" s="610"/>
      <c r="AH79" s="610"/>
      <c r="AI79" s="610"/>
      <c r="AJ79" s="610">
        <v>50000</v>
      </c>
      <c r="AK79" s="610"/>
      <c r="AL79" s="610"/>
      <c r="AM79" s="610"/>
      <c r="AN79" s="610"/>
      <c r="AO79" s="610"/>
      <c r="AP79" s="610"/>
      <c r="AQ79" s="610"/>
      <c r="AR79" s="592">
        <f t="shared" si="2"/>
        <v>50000</v>
      </c>
      <c r="AS79" s="592">
        <f t="shared" si="3"/>
        <v>0</v>
      </c>
      <c r="AT79" s="609"/>
      <c r="AU79" s="609"/>
      <c r="AV79" s="593"/>
      <c r="AW79" s="593"/>
      <c r="AX79" s="594"/>
      <c r="AY79" s="594"/>
      <c r="AZ79" s="594"/>
      <c r="BA79" s="594"/>
      <c r="BB79" s="594"/>
      <c r="BC79" s="594"/>
      <c r="BD79" s="594"/>
      <c r="BE79" s="594"/>
      <c r="BF79" s="594"/>
      <c r="BG79" s="594"/>
      <c r="BH79" s="594"/>
      <c r="BI79" s="594"/>
      <c r="BJ79" s="594"/>
      <c r="BK79" s="594"/>
      <c r="BL79" s="594"/>
      <c r="BM79" s="594"/>
      <c r="BN79" s="594"/>
      <c r="BO79" s="594"/>
      <c r="BP79" s="594"/>
      <c r="BQ79" s="594"/>
      <c r="BR79" s="594"/>
      <c r="BS79" s="594"/>
      <c r="BT79" s="594"/>
      <c r="BU79" s="594"/>
      <c r="BV79" s="594"/>
      <c r="BW79" s="594"/>
      <c r="BX79" s="594"/>
      <c r="BY79" s="594"/>
      <c r="BZ79" s="594"/>
      <c r="CA79" s="594"/>
      <c r="CB79" s="594"/>
      <c r="CC79" s="594"/>
      <c r="CD79" s="594"/>
      <c r="CE79" s="594"/>
      <c r="CF79" s="594"/>
      <c r="CG79" s="594"/>
      <c r="CH79" s="594"/>
      <c r="CI79" s="594"/>
      <c r="CJ79" s="594"/>
      <c r="CK79" s="594"/>
      <c r="CL79" s="594"/>
      <c r="CM79" s="594"/>
      <c r="CN79" s="594"/>
      <c r="CO79" s="594"/>
      <c r="CP79" s="594"/>
      <c r="CQ79" s="594"/>
      <c r="CR79" s="594"/>
      <c r="CS79" s="594"/>
      <c r="CT79" s="594"/>
      <c r="CU79" s="594"/>
      <c r="CV79" s="594"/>
      <c r="CW79" s="594"/>
      <c r="CX79" s="594"/>
      <c r="CY79" s="594"/>
      <c r="CZ79" s="594"/>
      <c r="DA79" s="594"/>
      <c r="DB79" s="594"/>
      <c r="DC79" s="594"/>
      <c r="DD79" s="594"/>
      <c r="DE79" s="594"/>
      <c r="DF79" s="594"/>
      <c r="DG79" s="594"/>
      <c r="DH79" s="594"/>
      <c r="DI79" s="594"/>
      <c r="DJ79" s="594"/>
      <c r="DK79" s="594"/>
      <c r="DL79" s="594"/>
      <c r="DM79" s="594"/>
      <c r="DN79" s="594"/>
      <c r="DO79" s="594"/>
      <c r="DP79" s="594"/>
      <c r="DQ79" s="594"/>
      <c r="DR79" s="594"/>
      <c r="DS79" s="594"/>
      <c r="DT79" s="594"/>
      <c r="DU79" s="594"/>
      <c r="DV79" s="594"/>
      <c r="DW79" s="594"/>
      <c r="DX79" s="594"/>
      <c r="DY79" s="594"/>
      <c r="DZ79" s="594"/>
      <c r="EA79" s="594"/>
      <c r="EB79" s="594"/>
      <c r="EC79" s="594"/>
      <c r="ED79" s="594"/>
      <c r="EE79" s="594"/>
      <c r="EF79" s="594"/>
      <c r="EG79" s="594"/>
      <c r="EH79" s="594"/>
      <c r="EI79" s="594"/>
      <c r="EJ79" s="594"/>
      <c r="EK79" s="594"/>
      <c r="EL79" s="594"/>
      <c r="EM79" s="594"/>
      <c r="EN79" s="594"/>
      <c r="EO79" s="594"/>
      <c r="EP79" s="594"/>
      <c r="EQ79" s="594"/>
      <c r="ER79" s="594"/>
      <c r="ES79" s="594"/>
      <c r="ET79" s="594"/>
      <c r="EU79" s="594"/>
      <c r="EV79" s="594"/>
      <c r="EW79" s="594"/>
      <c r="EX79" s="594"/>
      <c r="EY79" s="594"/>
      <c r="EZ79" s="594"/>
      <c r="FA79" s="594"/>
      <c r="FB79" s="594"/>
      <c r="FC79" s="594"/>
      <c r="FD79" s="594"/>
      <c r="FE79" s="594"/>
      <c r="FF79" s="594"/>
      <c r="FG79" s="594"/>
      <c r="FH79" s="594"/>
      <c r="FI79" s="594"/>
      <c r="FJ79" s="594"/>
      <c r="FK79" s="594"/>
      <c r="FL79" s="594"/>
      <c r="FM79" s="594"/>
      <c r="FN79" s="594"/>
      <c r="FO79" s="594"/>
      <c r="FP79" s="594"/>
      <c r="FQ79" s="594"/>
      <c r="FR79" s="594"/>
      <c r="FS79" s="594"/>
      <c r="FT79" s="594"/>
      <c r="FU79" s="594"/>
      <c r="FV79" s="594"/>
      <c r="FW79" s="594"/>
      <c r="FX79" s="594"/>
      <c r="FY79" s="594"/>
      <c r="FZ79" s="594"/>
      <c r="GA79" s="594"/>
      <c r="GB79" s="594"/>
      <c r="GC79" s="594"/>
      <c r="GD79" s="594"/>
      <c r="GE79" s="594"/>
      <c r="GF79" s="594"/>
      <c r="GG79" s="594"/>
      <c r="GH79" s="594"/>
      <c r="GI79" s="594"/>
      <c r="GJ79" s="594"/>
      <c r="GK79" s="594"/>
      <c r="GL79" s="594"/>
      <c r="GM79" s="594"/>
      <c r="GN79" s="594"/>
      <c r="GO79" s="594"/>
      <c r="GP79" s="594"/>
      <c r="GQ79" s="594"/>
      <c r="GR79" s="594"/>
      <c r="GS79" s="594"/>
      <c r="GT79" s="594"/>
      <c r="GU79" s="594"/>
      <c r="GV79" s="594"/>
      <c r="GW79" s="594"/>
      <c r="GX79" s="594"/>
      <c r="GY79" s="594"/>
    </row>
    <row r="80" spans="1:207" s="602" customFormat="1" ht="23.1" customHeight="1" x14ac:dyDescent="0.2">
      <c r="A80" s="576">
        <v>23</v>
      </c>
      <c r="B80" s="603"/>
      <c r="C80" s="704">
        <v>901</v>
      </c>
      <c r="D80" s="707" t="s">
        <v>1246</v>
      </c>
      <c r="E80" s="705" t="s">
        <v>1247</v>
      </c>
      <c r="F80" s="705" t="s">
        <v>1248</v>
      </c>
      <c r="G80" s="605">
        <v>2600</v>
      </c>
      <c r="H80" s="606">
        <v>208</v>
      </c>
      <c r="I80" s="607">
        <v>536</v>
      </c>
      <c r="J80" s="581" t="s">
        <v>25</v>
      </c>
      <c r="K80" s="582" t="s">
        <v>907</v>
      </c>
      <c r="L80" s="582" t="s">
        <v>944</v>
      </c>
      <c r="M80" s="584" t="s">
        <v>15</v>
      </c>
      <c r="N80" s="585" t="s">
        <v>17</v>
      </c>
      <c r="O80" s="586" t="s">
        <v>909</v>
      </c>
      <c r="P80" s="586" t="s">
        <v>792</v>
      </c>
      <c r="Q80" s="586" t="s">
        <v>805</v>
      </c>
      <c r="R80" s="586" t="s">
        <v>18</v>
      </c>
      <c r="S80" s="586" t="s">
        <v>29</v>
      </c>
      <c r="T80" s="586" t="s">
        <v>29</v>
      </c>
      <c r="U80" s="608" t="s">
        <v>945</v>
      </c>
      <c r="V80" s="586" t="s">
        <v>22</v>
      </c>
      <c r="W80" s="586" t="s">
        <v>22</v>
      </c>
      <c r="X80" s="663">
        <v>2</v>
      </c>
      <c r="Y80" s="813">
        <v>2.12</v>
      </c>
      <c r="Z80" s="588">
        <v>41456</v>
      </c>
      <c r="AA80" s="589">
        <v>42156</v>
      </c>
      <c r="AB80" s="801">
        <v>5</v>
      </c>
      <c r="AC80" s="599"/>
      <c r="AD80" s="609"/>
      <c r="AE80" s="610">
        <v>0</v>
      </c>
      <c r="AF80" s="610"/>
      <c r="AG80" s="610"/>
      <c r="AH80" s="610"/>
      <c r="AI80" s="610"/>
      <c r="AJ80" s="610"/>
      <c r="AK80" s="610"/>
      <c r="AL80" s="610"/>
      <c r="AM80" s="610"/>
      <c r="AN80" s="610"/>
      <c r="AO80" s="610"/>
      <c r="AP80" s="610"/>
      <c r="AQ80" s="610"/>
      <c r="AR80" s="592">
        <f t="shared" si="2"/>
        <v>0</v>
      </c>
      <c r="AS80" s="592">
        <f t="shared" si="3"/>
        <v>0</v>
      </c>
      <c r="AT80" s="609">
        <v>50000</v>
      </c>
      <c r="AU80" s="609">
        <v>50000</v>
      </c>
      <c r="AV80" s="593"/>
      <c r="AW80" s="593"/>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594"/>
      <c r="BV80" s="594"/>
      <c r="BW80" s="594"/>
      <c r="BX80" s="594"/>
      <c r="BY80" s="594"/>
      <c r="BZ80" s="594"/>
      <c r="CA80" s="594"/>
      <c r="CB80" s="594"/>
      <c r="CC80" s="594"/>
      <c r="CD80" s="594"/>
      <c r="CE80" s="594"/>
      <c r="CF80" s="594"/>
      <c r="CG80" s="594"/>
      <c r="CH80" s="594"/>
      <c r="CI80" s="594"/>
      <c r="CJ80" s="594"/>
      <c r="CK80" s="594"/>
      <c r="CL80" s="594"/>
      <c r="CM80" s="594"/>
      <c r="CN80" s="594"/>
      <c r="CO80" s="594"/>
      <c r="CP80" s="594"/>
      <c r="CQ80" s="594"/>
      <c r="CR80" s="594"/>
      <c r="CS80" s="594"/>
      <c r="CT80" s="594"/>
      <c r="CU80" s="594"/>
      <c r="CV80" s="594"/>
      <c r="CW80" s="594"/>
      <c r="CX80" s="594"/>
      <c r="CY80" s="594"/>
      <c r="CZ80" s="594"/>
      <c r="DA80" s="594"/>
      <c r="DB80" s="594"/>
      <c r="DC80" s="594"/>
      <c r="DD80" s="594"/>
      <c r="DE80" s="594"/>
      <c r="DF80" s="594"/>
      <c r="DG80" s="594"/>
      <c r="DH80" s="594"/>
      <c r="DI80" s="594"/>
      <c r="DJ80" s="594"/>
      <c r="DK80" s="594"/>
      <c r="DL80" s="594"/>
      <c r="DM80" s="594"/>
      <c r="DN80" s="594"/>
      <c r="DO80" s="594"/>
      <c r="DP80" s="594"/>
      <c r="DQ80" s="594"/>
      <c r="DR80" s="594"/>
      <c r="DS80" s="594"/>
      <c r="DT80" s="594"/>
      <c r="DU80" s="594"/>
      <c r="DV80" s="594"/>
      <c r="DW80" s="594"/>
      <c r="DX80" s="594"/>
      <c r="DY80" s="594"/>
      <c r="DZ80" s="594"/>
      <c r="EA80" s="594"/>
      <c r="EB80" s="594"/>
      <c r="EC80" s="594"/>
      <c r="ED80" s="594"/>
      <c r="EE80" s="594"/>
      <c r="EF80" s="594"/>
      <c r="EG80" s="594"/>
      <c r="EH80" s="594"/>
      <c r="EI80" s="594"/>
      <c r="EJ80" s="594"/>
      <c r="EK80" s="594"/>
      <c r="EL80" s="594"/>
      <c r="EM80" s="594"/>
      <c r="EN80" s="594"/>
      <c r="EO80" s="594"/>
      <c r="EP80" s="594"/>
      <c r="EQ80" s="594"/>
      <c r="ER80" s="594"/>
      <c r="ES80" s="594"/>
      <c r="ET80" s="594"/>
      <c r="EU80" s="594"/>
      <c r="EV80" s="594"/>
      <c r="EW80" s="594"/>
      <c r="EX80" s="594"/>
      <c r="EY80" s="594"/>
      <c r="EZ80" s="594"/>
      <c r="FA80" s="594"/>
      <c r="FB80" s="594"/>
      <c r="FC80" s="594"/>
      <c r="FD80" s="594"/>
      <c r="FE80" s="594"/>
      <c r="FF80" s="594"/>
      <c r="FG80" s="594"/>
      <c r="FH80" s="594"/>
      <c r="FI80" s="594"/>
      <c r="FJ80" s="594"/>
      <c r="FK80" s="594"/>
      <c r="FL80" s="594"/>
      <c r="FM80" s="594"/>
      <c r="FN80" s="594"/>
      <c r="FO80" s="594"/>
      <c r="FP80" s="594"/>
      <c r="FQ80" s="594"/>
      <c r="FR80" s="594"/>
      <c r="FS80" s="594"/>
      <c r="FT80" s="594"/>
      <c r="FU80" s="594"/>
      <c r="FV80" s="594"/>
      <c r="FW80" s="594"/>
      <c r="FX80" s="594"/>
      <c r="FY80" s="594"/>
      <c r="FZ80" s="594"/>
      <c r="GA80" s="594"/>
      <c r="GB80" s="594"/>
      <c r="GC80" s="594"/>
      <c r="GD80" s="594"/>
      <c r="GE80" s="594"/>
      <c r="GF80" s="594"/>
      <c r="GG80" s="594"/>
      <c r="GH80" s="594"/>
      <c r="GI80" s="594"/>
      <c r="GJ80" s="594"/>
      <c r="GK80" s="594"/>
      <c r="GL80" s="594"/>
      <c r="GM80" s="594"/>
      <c r="GN80" s="594"/>
      <c r="GO80" s="594"/>
      <c r="GP80" s="594"/>
      <c r="GQ80" s="594"/>
      <c r="GR80" s="594"/>
      <c r="GS80" s="594"/>
      <c r="GT80" s="594"/>
      <c r="GU80" s="594"/>
      <c r="GV80" s="594"/>
      <c r="GW80" s="594"/>
      <c r="GX80" s="594"/>
      <c r="GY80" s="594"/>
    </row>
    <row r="81" spans="1:220" s="602" customFormat="1" ht="23.1" customHeight="1" x14ac:dyDescent="0.2">
      <c r="A81" s="576">
        <v>24</v>
      </c>
      <c r="B81" s="603"/>
      <c r="C81" s="704">
        <v>901</v>
      </c>
      <c r="D81" s="707" t="s">
        <v>1246</v>
      </c>
      <c r="E81" s="705" t="s">
        <v>1247</v>
      </c>
      <c r="F81" s="705" t="s">
        <v>1248</v>
      </c>
      <c r="G81" s="605">
        <v>2700</v>
      </c>
      <c r="H81" s="606">
        <v>208</v>
      </c>
      <c r="I81" s="607">
        <v>544</v>
      </c>
      <c r="J81" s="595">
        <v>0</v>
      </c>
      <c r="K81" s="582" t="s">
        <v>914</v>
      </c>
      <c r="L81" s="582" t="s">
        <v>948</v>
      </c>
      <c r="M81" s="584" t="s">
        <v>15</v>
      </c>
      <c r="N81" s="585" t="s">
        <v>17</v>
      </c>
      <c r="O81" s="586" t="s">
        <v>909</v>
      </c>
      <c r="P81" s="586" t="s">
        <v>803</v>
      </c>
      <c r="Q81" s="586" t="s">
        <v>805</v>
      </c>
      <c r="R81" s="586" t="s">
        <v>18</v>
      </c>
      <c r="S81" s="586" t="s">
        <v>29</v>
      </c>
      <c r="T81" s="586" t="s">
        <v>29</v>
      </c>
      <c r="U81" s="608" t="s">
        <v>945</v>
      </c>
      <c r="V81" s="586" t="s">
        <v>22</v>
      </c>
      <c r="W81" s="586" t="s">
        <v>22</v>
      </c>
      <c r="X81" s="663">
        <v>2</v>
      </c>
      <c r="Y81" s="813">
        <v>2.12</v>
      </c>
      <c r="Z81" s="588">
        <v>41091</v>
      </c>
      <c r="AA81" s="589">
        <v>41426</v>
      </c>
      <c r="AB81" s="801">
        <v>7</v>
      </c>
      <c r="AC81" s="599"/>
      <c r="AD81" s="609">
        <v>20000</v>
      </c>
      <c r="AE81" s="610">
        <v>20000</v>
      </c>
      <c r="AF81" s="610"/>
      <c r="AG81" s="610"/>
      <c r="AH81" s="610"/>
      <c r="AI81" s="610"/>
      <c r="AJ81" s="610">
        <v>20000</v>
      </c>
      <c r="AK81" s="610"/>
      <c r="AL81" s="610"/>
      <c r="AM81" s="610"/>
      <c r="AN81" s="610"/>
      <c r="AO81" s="610"/>
      <c r="AP81" s="610"/>
      <c r="AQ81" s="610"/>
      <c r="AR81" s="592">
        <f t="shared" si="2"/>
        <v>20000</v>
      </c>
      <c r="AS81" s="592">
        <f t="shared" si="3"/>
        <v>0</v>
      </c>
      <c r="AT81" s="609"/>
      <c r="AU81" s="609"/>
      <c r="AV81" s="593"/>
      <c r="AW81" s="593"/>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594"/>
      <c r="BV81" s="594"/>
      <c r="BW81" s="594"/>
      <c r="BX81" s="594"/>
      <c r="BY81" s="594"/>
      <c r="BZ81" s="594"/>
      <c r="CA81" s="594"/>
      <c r="CB81" s="594"/>
      <c r="CC81" s="594"/>
      <c r="CD81" s="594"/>
      <c r="CE81" s="594"/>
      <c r="CF81" s="594"/>
      <c r="CG81" s="594"/>
      <c r="CH81" s="594"/>
      <c r="CI81" s="594"/>
      <c r="CJ81" s="594"/>
      <c r="CK81" s="594"/>
      <c r="CL81" s="594"/>
      <c r="CM81" s="594"/>
      <c r="CN81" s="594"/>
      <c r="CO81" s="594"/>
      <c r="CP81" s="594"/>
      <c r="CQ81" s="594"/>
      <c r="CR81" s="594"/>
      <c r="CS81" s="594"/>
      <c r="CT81" s="594"/>
      <c r="CU81" s="594"/>
      <c r="CV81" s="594"/>
      <c r="CW81" s="594"/>
      <c r="CX81" s="594"/>
      <c r="CY81" s="594"/>
      <c r="CZ81" s="594"/>
      <c r="DA81" s="594"/>
      <c r="DB81" s="594"/>
      <c r="DC81" s="594"/>
      <c r="DD81" s="594"/>
      <c r="DE81" s="594"/>
      <c r="DF81" s="594"/>
      <c r="DG81" s="594"/>
      <c r="DH81" s="594"/>
      <c r="DI81" s="594"/>
      <c r="DJ81" s="594"/>
      <c r="DK81" s="594"/>
      <c r="DL81" s="594"/>
      <c r="DM81" s="594"/>
      <c r="DN81" s="594"/>
      <c r="DO81" s="594"/>
      <c r="DP81" s="594"/>
      <c r="DQ81" s="594"/>
      <c r="DR81" s="594"/>
      <c r="DS81" s="594"/>
      <c r="DT81" s="594"/>
      <c r="DU81" s="594"/>
      <c r="DV81" s="594"/>
      <c r="DW81" s="594"/>
      <c r="DX81" s="594"/>
      <c r="DY81" s="594"/>
      <c r="DZ81" s="594"/>
      <c r="EA81" s="594"/>
      <c r="EB81" s="594"/>
      <c r="EC81" s="594"/>
      <c r="ED81" s="594"/>
      <c r="EE81" s="594"/>
      <c r="EF81" s="594"/>
      <c r="EG81" s="594"/>
      <c r="EH81" s="594"/>
      <c r="EI81" s="594"/>
      <c r="EJ81" s="594"/>
      <c r="EK81" s="594"/>
      <c r="EL81" s="594"/>
      <c r="EM81" s="594"/>
      <c r="EN81" s="594"/>
      <c r="EO81" s="594"/>
      <c r="EP81" s="594"/>
      <c r="EQ81" s="594"/>
      <c r="ER81" s="594"/>
      <c r="ES81" s="594"/>
      <c r="ET81" s="594"/>
      <c r="EU81" s="594"/>
      <c r="EV81" s="594"/>
      <c r="EW81" s="594"/>
      <c r="EX81" s="594"/>
      <c r="EY81" s="594"/>
      <c r="EZ81" s="594"/>
      <c r="FA81" s="594"/>
      <c r="FB81" s="594"/>
      <c r="FC81" s="594"/>
      <c r="FD81" s="594"/>
      <c r="FE81" s="594"/>
      <c r="FF81" s="594"/>
      <c r="FG81" s="594"/>
      <c r="FH81" s="594"/>
      <c r="FI81" s="594"/>
      <c r="FJ81" s="594"/>
      <c r="FK81" s="594"/>
      <c r="FL81" s="594"/>
      <c r="FM81" s="594"/>
      <c r="FN81" s="594"/>
      <c r="FO81" s="594"/>
      <c r="FP81" s="594"/>
      <c r="FQ81" s="594"/>
      <c r="FR81" s="594"/>
      <c r="FS81" s="594"/>
      <c r="FT81" s="594"/>
      <c r="FU81" s="594"/>
      <c r="FV81" s="594"/>
      <c r="FW81" s="594"/>
      <c r="FX81" s="594"/>
      <c r="FY81" s="594"/>
      <c r="FZ81" s="594"/>
      <c r="GA81" s="594"/>
      <c r="GB81" s="594"/>
      <c r="GC81" s="594"/>
      <c r="GD81" s="594"/>
      <c r="GE81" s="594"/>
      <c r="GF81" s="594"/>
      <c r="GG81" s="594"/>
      <c r="GH81" s="594"/>
      <c r="GI81" s="594"/>
      <c r="GJ81" s="594"/>
      <c r="GK81" s="594"/>
      <c r="GL81" s="594"/>
      <c r="GM81" s="594"/>
      <c r="GN81" s="594"/>
      <c r="GO81" s="594"/>
      <c r="GP81" s="594"/>
      <c r="GQ81" s="594"/>
      <c r="GR81" s="594"/>
      <c r="GS81" s="594"/>
      <c r="GT81" s="594"/>
      <c r="GU81" s="594"/>
      <c r="GV81" s="594"/>
      <c r="GW81" s="594"/>
      <c r="GX81" s="594"/>
      <c r="GY81" s="594"/>
    </row>
    <row r="82" spans="1:220" s="602" customFormat="1" ht="23.1" customHeight="1" x14ac:dyDescent="0.2">
      <c r="A82" s="576">
        <v>25</v>
      </c>
      <c r="B82" s="603"/>
      <c r="C82" s="704">
        <v>901</v>
      </c>
      <c r="D82" s="707" t="s">
        <v>1246</v>
      </c>
      <c r="E82" s="705" t="s">
        <v>1247</v>
      </c>
      <c r="F82" s="705" t="s">
        <v>1248</v>
      </c>
      <c r="G82" s="605">
        <v>2700</v>
      </c>
      <c r="H82" s="606">
        <v>208</v>
      </c>
      <c r="I82" s="607">
        <v>544</v>
      </c>
      <c r="J82" s="581" t="s">
        <v>25</v>
      </c>
      <c r="K82" s="582" t="s">
        <v>914</v>
      </c>
      <c r="L82" s="582" t="s">
        <v>947</v>
      </c>
      <c r="M82" s="584" t="s">
        <v>15</v>
      </c>
      <c r="N82" s="585" t="s">
        <v>17</v>
      </c>
      <c r="O82" s="586" t="s">
        <v>909</v>
      </c>
      <c r="P82" s="586" t="s">
        <v>803</v>
      </c>
      <c r="Q82" s="586" t="s">
        <v>805</v>
      </c>
      <c r="R82" s="586" t="s">
        <v>18</v>
      </c>
      <c r="S82" s="586" t="s">
        <v>29</v>
      </c>
      <c r="T82" s="586" t="s">
        <v>29</v>
      </c>
      <c r="U82" s="608" t="s">
        <v>945</v>
      </c>
      <c r="V82" s="586" t="s">
        <v>22</v>
      </c>
      <c r="W82" s="586" t="s">
        <v>22</v>
      </c>
      <c r="X82" s="663">
        <v>2</v>
      </c>
      <c r="Y82" s="813">
        <v>2.12</v>
      </c>
      <c r="Z82" s="588">
        <v>41456</v>
      </c>
      <c r="AA82" s="589">
        <v>42156</v>
      </c>
      <c r="AB82" s="801">
        <v>7</v>
      </c>
      <c r="AC82" s="599"/>
      <c r="AD82" s="609"/>
      <c r="AE82" s="610">
        <v>0</v>
      </c>
      <c r="AF82" s="610"/>
      <c r="AG82" s="610"/>
      <c r="AH82" s="610"/>
      <c r="AI82" s="610"/>
      <c r="AJ82" s="610"/>
      <c r="AK82" s="610"/>
      <c r="AL82" s="610"/>
      <c r="AM82" s="610"/>
      <c r="AN82" s="610"/>
      <c r="AO82" s="610"/>
      <c r="AP82" s="610"/>
      <c r="AQ82" s="610"/>
      <c r="AR82" s="592">
        <f t="shared" si="2"/>
        <v>0</v>
      </c>
      <c r="AS82" s="592">
        <f t="shared" si="3"/>
        <v>0</v>
      </c>
      <c r="AT82" s="609">
        <v>10000</v>
      </c>
      <c r="AU82" s="609">
        <v>10000</v>
      </c>
      <c r="AV82" s="593"/>
      <c r="AW82" s="593"/>
      <c r="AX82" s="594"/>
      <c r="AY82" s="594"/>
      <c r="AZ82" s="594"/>
      <c r="BA82" s="594"/>
      <c r="BB82" s="594"/>
      <c r="BC82" s="594"/>
      <c r="BD82" s="594"/>
      <c r="BE82" s="594"/>
      <c r="BF82" s="594"/>
      <c r="BG82" s="594"/>
      <c r="BH82" s="594"/>
      <c r="BI82" s="594"/>
      <c r="BJ82" s="594"/>
      <c r="BK82" s="594"/>
      <c r="BL82" s="594"/>
      <c r="BM82" s="594"/>
      <c r="BN82" s="594"/>
      <c r="BO82" s="594"/>
      <c r="BP82" s="594"/>
      <c r="BQ82" s="594"/>
      <c r="BR82" s="594"/>
      <c r="BS82" s="594"/>
      <c r="BT82" s="594"/>
      <c r="BU82" s="594"/>
      <c r="BV82" s="594"/>
      <c r="BW82" s="594"/>
      <c r="BX82" s="594"/>
      <c r="BY82" s="594"/>
      <c r="BZ82" s="594"/>
      <c r="CA82" s="594"/>
      <c r="CB82" s="594"/>
      <c r="CC82" s="594"/>
      <c r="CD82" s="594"/>
      <c r="CE82" s="594"/>
      <c r="CF82" s="594"/>
      <c r="CG82" s="594"/>
      <c r="CH82" s="594"/>
      <c r="CI82" s="594"/>
      <c r="CJ82" s="594"/>
      <c r="CK82" s="594"/>
      <c r="CL82" s="594"/>
      <c r="CM82" s="594"/>
      <c r="CN82" s="594"/>
      <c r="CO82" s="594"/>
      <c r="CP82" s="594"/>
      <c r="CQ82" s="594"/>
      <c r="CR82" s="594"/>
      <c r="CS82" s="594"/>
      <c r="CT82" s="594"/>
      <c r="CU82" s="594"/>
      <c r="CV82" s="594"/>
      <c r="CW82" s="594"/>
      <c r="CX82" s="594"/>
      <c r="CY82" s="594"/>
      <c r="CZ82" s="594"/>
      <c r="DA82" s="594"/>
      <c r="DB82" s="594"/>
      <c r="DC82" s="594"/>
      <c r="DD82" s="594"/>
      <c r="DE82" s="594"/>
      <c r="DF82" s="594"/>
      <c r="DG82" s="594"/>
      <c r="DH82" s="594"/>
      <c r="DI82" s="594"/>
      <c r="DJ82" s="594"/>
      <c r="DK82" s="594"/>
      <c r="DL82" s="594"/>
      <c r="DM82" s="594"/>
      <c r="DN82" s="594"/>
      <c r="DO82" s="594"/>
      <c r="DP82" s="594"/>
      <c r="DQ82" s="594"/>
      <c r="DR82" s="594"/>
      <c r="DS82" s="594"/>
      <c r="DT82" s="594"/>
      <c r="DU82" s="594"/>
      <c r="DV82" s="594"/>
      <c r="DW82" s="594"/>
      <c r="DX82" s="594"/>
      <c r="DY82" s="594"/>
      <c r="DZ82" s="594"/>
      <c r="EA82" s="594"/>
      <c r="EB82" s="594"/>
      <c r="EC82" s="594"/>
      <c r="ED82" s="594"/>
      <c r="EE82" s="594"/>
      <c r="EF82" s="594"/>
      <c r="EG82" s="594"/>
      <c r="EH82" s="594"/>
      <c r="EI82" s="594"/>
      <c r="EJ82" s="594"/>
      <c r="EK82" s="594"/>
      <c r="EL82" s="594"/>
      <c r="EM82" s="594"/>
      <c r="EN82" s="594"/>
      <c r="EO82" s="594"/>
      <c r="EP82" s="594"/>
      <c r="EQ82" s="594"/>
      <c r="ER82" s="594"/>
      <c r="ES82" s="594"/>
      <c r="ET82" s="594"/>
      <c r="EU82" s="594"/>
      <c r="EV82" s="594"/>
      <c r="EW82" s="594"/>
      <c r="EX82" s="594"/>
      <c r="EY82" s="594"/>
      <c r="EZ82" s="594"/>
      <c r="FA82" s="594"/>
      <c r="FB82" s="594"/>
      <c r="FC82" s="594"/>
      <c r="FD82" s="594"/>
      <c r="FE82" s="594"/>
      <c r="FF82" s="594"/>
      <c r="FG82" s="594"/>
      <c r="FH82" s="594"/>
      <c r="FI82" s="594"/>
      <c r="FJ82" s="594"/>
      <c r="FK82" s="594"/>
      <c r="FL82" s="594"/>
      <c r="FM82" s="594"/>
      <c r="FN82" s="594"/>
      <c r="FO82" s="594"/>
      <c r="FP82" s="594"/>
      <c r="FQ82" s="594"/>
      <c r="FR82" s="594"/>
      <c r="FS82" s="594"/>
      <c r="FT82" s="594"/>
      <c r="FU82" s="594"/>
      <c r="FV82" s="594"/>
      <c r="FW82" s="594"/>
      <c r="FX82" s="594"/>
      <c r="FY82" s="594"/>
      <c r="FZ82" s="594"/>
      <c r="GA82" s="594"/>
      <c r="GB82" s="594"/>
      <c r="GC82" s="594"/>
      <c r="GD82" s="594"/>
      <c r="GE82" s="594"/>
      <c r="GF82" s="594"/>
      <c r="GG82" s="594"/>
      <c r="GH82" s="594"/>
      <c r="GI82" s="594"/>
      <c r="GJ82" s="594"/>
      <c r="GK82" s="594"/>
      <c r="GL82" s="594"/>
      <c r="GM82" s="594"/>
      <c r="GN82" s="594"/>
      <c r="GO82" s="594"/>
      <c r="GP82" s="594"/>
      <c r="GQ82" s="594"/>
      <c r="GR82" s="594"/>
      <c r="GS82" s="594"/>
      <c r="GT82" s="594"/>
      <c r="GU82" s="594"/>
      <c r="GV82" s="594"/>
      <c r="GW82" s="594"/>
      <c r="GX82" s="594"/>
      <c r="GY82" s="594"/>
    </row>
    <row r="83" spans="1:220" ht="23.1" customHeight="1" x14ac:dyDescent="0.25">
      <c r="A83" s="576">
        <v>26</v>
      </c>
      <c r="B83" s="603"/>
      <c r="C83" s="604">
        <v>401</v>
      </c>
      <c r="D83" s="701" t="s">
        <v>28</v>
      </c>
      <c r="E83" s="702" t="s">
        <v>778</v>
      </c>
      <c r="F83" s="702" t="s">
        <v>949</v>
      </c>
      <c r="G83" s="605">
        <v>2600</v>
      </c>
      <c r="H83" s="606">
        <v>209</v>
      </c>
      <c r="I83" s="607">
        <v>536</v>
      </c>
      <c r="J83" s="595">
        <v>0</v>
      </c>
      <c r="K83" s="582" t="s">
        <v>907</v>
      </c>
      <c r="L83" s="582" t="s">
        <v>950</v>
      </c>
      <c r="M83" s="584" t="s">
        <v>15</v>
      </c>
      <c r="N83" s="585" t="s">
        <v>17</v>
      </c>
      <c r="O83" s="586" t="s">
        <v>909</v>
      </c>
      <c r="P83" s="586" t="s">
        <v>792</v>
      </c>
      <c r="Q83" s="586" t="s">
        <v>805</v>
      </c>
      <c r="R83" s="586" t="s">
        <v>18</v>
      </c>
      <c r="S83" s="586" t="s">
        <v>29</v>
      </c>
      <c r="T83" s="586" t="s">
        <v>29</v>
      </c>
      <c r="U83" s="611" t="s">
        <v>32</v>
      </c>
      <c r="V83" s="586" t="s">
        <v>22</v>
      </c>
      <c r="W83" s="586" t="s">
        <v>22</v>
      </c>
      <c r="X83" s="663">
        <v>2</v>
      </c>
      <c r="Y83" s="813">
        <v>2.12</v>
      </c>
      <c r="Z83" s="588">
        <v>41091</v>
      </c>
      <c r="AA83" s="589">
        <v>41426</v>
      </c>
      <c r="AB83" s="801">
        <v>5</v>
      </c>
      <c r="AC83" s="599"/>
      <c r="AD83" s="610">
        <v>210000</v>
      </c>
      <c r="AE83" s="610">
        <v>210000</v>
      </c>
      <c r="AF83" s="610"/>
      <c r="AG83" s="610"/>
      <c r="AH83" s="610"/>
      <c r="AI83" s="610"/>
      <c r="AJ83" s="610"/>
      <c r="AK83" s="610">
        <v>210000</v>
      </c>
      <c r="AL83" s="610"/>
      <c r="AM83" s="610"/>
      <c r="AN83" s="610"/>
      <c r="AO83" s="610"/>
      <c r="AP83" s="610"/>
      <c r="AQ83" s="610"/>
      <c r="AR83" s="592">
        <f t="shared" si="2"/>
        <v>210000</v>
      </c>
      <c r="AS83" s="592">
        <f t="shared" si="3"/>
        <v>0</v>
      </c>
      <c r="AT83" s="610"/>
      <c r="AU83" s="610"/>
    </row>
    <row r="84" spans="1:220" ht="23.1" customHeight="1" x14ac:dyDescent="0.25">
      <c r="A84" s="576">
        <v>27</v>
      </c>
      <c r="B84" s="603"/>
      <c r="C84" s="604">
        <v>401</v>
      </c>
      <c r="D84" s="701" t="s">
        <v>28</v>
      </c>
      <c r="E84" s="702" t="s">
        <v>778</v>
      </c>
      <c r="F84" s="702" t="s">
        <v>949</v>
      </c>
      <c r="G84" s="605">
        <v>2700</v>
      </c>
      <c r="H84" s="606">
        <v>209</v>
      </c>
      <c r="I84" s="607">
        <v>544</v>
      </c>
      <c r="J84" s="581">
        <v>1</v>
      </c>
      <c r="K84" s="582" t="s">
        <v>914</v>
      </c>
      <c r="L84" s="582" t="s">
        <v>952</v>
      </c>
      <c r="M84" s="584" t="s">
        <v>15</v>
      </c>
      <c r="N84" s="585" t="s">
        <v>17</v>
      </c>
      <c r="O84" s="586" t="s">
        <v>909</v>
      </c>
      <c r="P84" s="586" t="s">
        <v>792</v>
      </c>
      <c r="Q84" s="586" t="s">
        <v>805</v>
      </c>
      <c r="R84" s="586" t="s">
        <v>18</v>
      </c>
      <c r="S84" s="586" t="s">
        <v>29</v>
      </c>
      <c r="T84" s="586" t="s">
        <v>29</v>
      </c>
      <c r="U84" s="611" t="s">
        <v>32</v>
      </c>
      <c r="V84" s="586" t="s">
        <v>22</v>
      </c>
      <c r="W84" s="586" t="s">
        <v>22</v>
      </c>
      <c r="X84" s="663">
        <v>2</v>
      </c>
      <c r="Y84" s="813">
        <v>2.12</v>
      </c>
      <c r="Z84" s="588">
        <v>41091</v>
      </c>
      <c r="AA84" s="589">
        <v>41426</v>
      </c>
      <c r="AB84" s="801">
        <v>7</v>
      </c>
      <c r="AC84" s="599"/>
      <c r="AD84" s="610">
        <v>20000</v>
      </c>
      <c r="AE84" s="610">
        <v>20000</v>
      </c>
      <c r="AF84" s="610"/>
      <c r="AG84" s="610"/>
      <c r="AH84" s="610"/>
      <c r="AI84" s="610"/>
      <c r="AJ84" s="610">
        <v>20000</v>
      </c>
      <c r="AK84" s="610"/>
      <c r="AL84" s="610"/>
      <c r="AM84" s="610"/>
      <c r="AN84" s="610"/>
      <c r="AO84" s="610"/>
      <c r="AP84" s="610"/>
      <c r="AQ84" s="610"/>
      <c r="AR84" s="592">
        <f t="shared" si="2"/>
        <v>20000</v>
      </c>
      <c r="AS84" s="592">
        <f t="shared" si="3"/>
        <v>0</v>
      </c>
      <c r="AT84" s="610"/>
      <c r="AU84" s="610"/>
    </row>
    <row r="85" spans="1:220" ht="23.1" customHeight="1" x14ac:dyDescent="0.25">
      <c r="A85" s="576">
        <v>28</v>
      </c>
      <c r="B85" s="603"/>
      <c r="C85" s="604">
        <v>401</v>
      </c>
      <c r="D85" s="701" t="s">
        <v>28</v>
      </c>
      <c r="E85" s="702" t="s">
        <v>778</v>
      </c>
      <c r="F85" s="702" t="s">
        <v>949</v>
      </c>
      <c r="G85" s="605">
        <v>2700</v>
      </c>
      <c r="H85" s="606">
        <v>209</v>
      </c>
      <c r="I85" s="607">
        <v>544</v>
      </c>
      <c r="J85" s="581">
        <v>2</v>
      </c>
      <c r="K85" s="582" t="s">
        <v>914</v>
      </c>
      <c r="L85" s="582" t="s">
        <v>951</v>
      </c>
      <c r="M85" s="584" t="s">
        <v>15</v>
      </c>
      <c r="N85" s="585" t="s">
        <v>17</v>
      </c>
      <c r="O85" s="586" t="s">
        <v>909</v>
      </c>
      <c r="P85" s="586" t="s">
        <v>803</v>
      </c>
      <c r="Q85" s="586" t="s">
        <v>805</v>
      </c>
      <c r="R85" s="586" t="s">
        <v>18</v>
      </c>
      <c r="S85" s="586" t="s">
        <v>29</v>
      </c>
      <c r="T85" s="586" t="s">
        <v>29</v>
      </c>
      <c r="U85" s="611" t="s">
        <v>32</v>
      </c>
      <c r="V85" s="586" t="s">
        <v>22</v>
      </c>
      <c r="W85" s="586" t="s">
        <v>22</v>
      </c>
      <c r="X85" s="663">
        <v>2</v>
      </c>
      <c r="Y85" s="813">
        <v>2.12</v>
      </c>
      <c r="Z85" s="588">
        <v>41091</v>
      </c>
      <c r="AA85" s="589">
        <v>41426</v>
      </c>
      <c r="AB85" s="801">
        <v>7</v>
      </c>
      <c r="AC85" s="599"/>
      <c r="AD85" s="610">
        <v>20000</v>
      </c>
      <c r="AE85" s="610">
        <v>20000</v>
      </c>
      <c r="AF85" s="610"/>
      <c r="AG85" s="610"/>
      <c r="AH85" s="610"/>
      <c r="AI85" s="610"/>
      <c r="AJ85" s="610">
        <v>20000</v>
      </c>
      <c r="AK85" s="610"/>
      <c r="AL85" s="610"/>
      <c r="AM85" s="610"/>
      <c r="AN85" s="610"/>
      <c r="AO85" s="610"/>
      <c r="AP85" s="610"/>
      <c r="AQ85" s="610"/>
      <c r="AR85" s="592">
        <f t="shared" si="2"/>
        <v>20000</v>
      </c>
      <c r="AS85" s="592">
        <f t="shared" si="3"/>
        <v>0</v>
      </c>
      <c r="AT85" s="610"/>
      <c r="AU85" s="610"/>
    </row>
    <row r="86" spans="1:220" ht="23.1" customHeight="1" x14ac:dyDescent="0.25">
      <c r="A86" s="576">
        <v>231</v>
      </c>
      <c r="B86" s="603" t="s">
        <v>956</v>
      </c>
      <c r="C86" s="604">
        <v>205</v>
      </c>
      <c r="D86" s="701" t="s">
        <v>957</v>
      </c>
      <c r="E86" s="702" t="s">
        <v>759</v>
      </c>
      <c r="F86" s="702" t="s">
        <v>763</v>
      </c>
      <c r="G86" s="605">
        <v>2700</v>
      </c>
      <c r="H86" s="606">
        <v>211</v>
      </c>
      <c r="I86" s="607">
        <v>544</v>
      </c>
      <c r="J86" s="595">
        <v>0</v>
      </c>
      <c r="K86" s="606" t="s">
        <v>914</v>
      </c>
      <c r="L86" s="582" t="s">
        <v>958</v>
      </c>
      <c r="M86" s="612" t="s">
        <v>15</v>
      </c>
      <c r="N86" s="585" t="s">
        <v>17</v>
      </c>
      <c r="O86" s="586" t="s">
        <v>953</v>
      </c>
      <c r="P86" s="586" t="s">
        <v>803</v>
      </c>
      <c r="Q86" s="586" t="s">
        <v>789</v>
      </c>
      <c r="R86" s="586" t="s">
        <v>954</v>
      </c>
      <c r="S86" s="586" t="s">
        <v>954</v>
      </c>
      <c r="T86" s="586" t="s">
        <v>954</v>
      </c>
      <c r="U86" s="586" t="s">
        <v>955</v>
      </c>
      <c r="V86" s="586" t="s">
        <v>22</v>
      </c>
      <c r="W86" s="586" t="s">
        <v>22</v>
      </c>
      <c r="X86" s="663">
        <v>1</v>
      </c>
      <c r="Y86" s="797">
        <v>1.1000000000000001</v>
      </c>
      <c r="Z86" s="588">
        <v>41091</v>
      </c>
      <c r="AA86" s="589">
        <v>41426</v>
      </c>
      <c r="AB86" s="798">
        <v>7</v>
      </c>
      <c r="AC86" s="613">
        <v>4000</v>
      </c>
      <c r="AD86" s="613"/>
      <c r="AE86" s="610">
        <v>4000</v>
      </c>
      <c r="AF86" s="610"/>
      <c r="AG86" s="610"/>
      <c r="AH86" s="610"/>
      <c r="AI86" s="610"/>
      <c r="AJ86" s="610"/>
      <c r="AK86" s="610">
        <v>4000</v>
      </c>
      <c r="AL86" s="600"/>
      <c r="AM86" s="600"/>
      <c r="AN86" s="610"/>
      <c r="AO86" s="610"/>
      <c r="AP86" s="610"/>
      <c r="AQ86" s="610"/>
      <c r="AR86" s="592">
        <f t="shared" si="2"/>
        <v>4000</v>
      </c>
      <c r="AS86" s="592">
        <f t="shared" si="3"/>
        <v>0</v>
      </c>
      <c r="AT86" s="613"/>
      <c r="AU86" s="613"/>
    </row>
    <row r="87" spans="1:220" ht="23.1" customHeight="1" x14ac:dyDescent="0.25">
      <c r="A87" s="576">
        <v>232</v>
      </c>
      <c r="B87" s="603"/>
      <c r="C87" s="604">
        <v>205</v>
      </c>
      <c r="D87" s="701" t="s">
        <v>957</v>
      </c>
      <c r="E87" s="702" t="s">
        <v>759</v>
      </c>
      <c r="F87" s="702" t="s">
        <v>763</v>
      </c>
      <c r="G87" s="605">
        <v>2600</v>
      </c>
      <c r="H87" s="606">
        <v>211</v>
      </c>
      <c r="I87" s="607">
        <v>636</v>
      </c>
      <c r="J87" s="581">
        <v>1</v>
      </c>
      <c r="K87" s="582" t="s">
        <v>907</v>
      </c>
      <c r="L87" s="582" t="s">
        <v>959</v>
      </c>
      <c r="M87" s="612" t="s">
        <v>31</v>
      </c>
      <c r="N87" s="585" t="s">
        <v>17</v>
      </c>
      <c r="O87" s="586" t="s">
        <v>953</v>
      </c>
      <c r="P87" s="586" t="s">
        <v>803</v>
      </c>
      <c r="Q87" s="586" t="s">
        <v>789</v>
      </c>
      <c r="R87" s="586" t="s">
        <v>954</v>
      </c>
      <c r="S87" s="586" t="s">
        <v>954</v>
      </c>
      <c r="T87" s="586" t="s">
        <v>37</v>
      </c>
      <c r="U87" s="586" t="s">
        <v>72</v>
      </c>
      <c r="V87" s="586" t="s">
        <v>22</v>
      </c>
      <c r="W87" s="586" t="s">
        <v>22</v>
      </c>
      <c r="X87" s="663">
        <v>1</v>
      </c>
      <c r="Y87" s="797">
        <v>1.1000000000000001</v>
      </c>
      <c r="Z87" s="588">
        <v>41091</v>
      </c>
      <c r="AA87" s="589">
        <v>41426</v>
      </c>
      <c r="AB87" s="798">
        <v>5</v>
      </c>
      <c r="AC87" s="613">
        <v>51900</v>
      </c>
      <c r="AD87" s="613"/>
      <c r="AE87" s="610">
        <v>51900</v>
      </c>
      <c r="AF87" s="610"/>
      <c r="AG87" s="610"/>
      <c r="AH87" s="610"/>
      <c r="AI87" s="610"/>
      <c r="AJ87" s="610"/>
      <c r="AK87" s="610">
        <v>51900</v>
      </c>
      <c r="AL87" s="600"/>
      <c r="AM87" s="600"/>
      <c r="AN87" s="610"/>
      <c r="AO87" s="610"/>
      <c r="AP87" s="610"/>
      <c r="AQ87" s="610"/>
      <c r="AR87" s="592">
        <f t="shared" si="2"/>
        <v>51900</v>
      </c>
      <c r="AS87" s="592">
        <f t="shared" si="3"/>
        <v>0</v>
      </c>
      <c r="AT87" s="613"/>
      <c r="AU87" s="613"/>
    </row>
    <row r="88" spans="1:220" ht="23.1" customHeight="1" x14ac:dyDescent="0.25">
      <c r="A88" s="576">
        <v>81</v>
      </c>
      <c r="B88" s="603"/>
      <c r="C88" s="604">
        <v>503</v>
      </c>
      <c r="D88" s="701" t="s">
        <v>16</v>
      </c>
      <c r="E88" s="702" t="s">
        <v>910</v>
      </c>
      <c r="F88" s="702" t="s">
        <v>967</v>
      </c>
      <c r="G88" s="605"/>
      <c r="H88" s="606">
        <v>216</v>
      </c>
      <c r="I88" s="607">
        <v>632</v>
      </c>
      <c r="J88" s="581" t="s">
        <v>25</v>
      </c>
      <c r="K88" s="582" t="s">
        <v>14</v>
      </c>
      <c r="L88" s="583" t="s">
        <v>982</v>
      </c>
      <c r="M88" s="584" t="s">
        <v>31</v>
      </c>
      <c r="N88" s="585" t="s">
        <v>17</v>
      </c>
      <c r="O88" s="586" t="s">
        <v>909</v>
      </c>
      <c r="P88" s="587" t="s">
        <v>792</v>
      </c>
      <c r="Q88" s="587" t="s">
        <v>789</v>
      </c>
      <c r="R88" s="586" t="s">
        <v>18</v>
      </c>
      <c r="S88" s="586" t="s">
        <v>19</v>
      </c>
      <c r="T88" s="586" t="s">
        <v>20</v>
      </c>
      <c r="U88" s="586" t="s">
        <v>21</v>
      </c>
      <c r="V88" s="586" t="s">
        <v>22</v>
      </c>
      <c r="W88" s="586" t="s">
        <v>22</v>
      </c>
      <c r="X88" s="663">
        <v>2</v>
      </c>
      <c r="Y88" s="818">
        <v>2.11</v>
      </c>
      <c r="Z88" s="622">
        <v>41456</v>
      </c>
      <c r="AA88" s="622">
        <v>41791</v>
      </c>
      <c r="AB88" s="798">
        <v>25</v>
      </c>
      <c r="AC88" s="613"/>
      <c r="AD88" s="613">
        <v>0</v>
      </c>
      <c r="AE88" s="610">
        <v>0</v>
      </c>
      <c r="AF88" s="613"/>
      <c r="AG88" s="613"/>
      <c r="AH88" s="613"/>
      <c r="AI88" s="613"/>
      <c r="AJ88" s="613"/>
      <c r="AK88" s="613"/>
      <c r="AL88" s="613"/>
      <c r="AM88" s="613"/>
      <c r="AN88" s="613"/>
      <c r="AO88" s="613"/>
      <c r="AP88" s="613"/>
      <c r="AQ88" s="613"/>
      <c r="AR88" s="592">
        <f t="shared" si="2"/>
        <v>0</v>
      </c>
      <c r="AS88" s="592">
        <f t="shared" si="3"/>
        <v>0</v>
      </c>
      <c r="AT88" s="613">
        <v>800000</v>
      </c>
      <c r="AU88" s="613"/>
    </row>
    <row r="89" spans="1:220" ht="23.1" customHeight="1" x14ac:dyDescent="0.25">
      <c r="A89" s="576">
        <v>81</v>
      </c>
      <c r="B89" s="603"/>
      <c r="C89" s="604">
        <v>503</v>
      </c>
      <c r="D89" s="701" t="s">
        <v>16</v>
      </c>
      <c r="E89" s="702" t="s">
        <v>910</v>
      </c>
      <c r="F89" s="702" t="s">
        <v>967</v>
      </c>
      <c r="G89" s="605"/>
      <c r="H89" s="606">
        <v>216</v>
      </c>
      <c r="I89" s="607">
        <v>532</v>
      </c>
      <c r="J89" s="581" t="s">
        <v>25</v>
      </c>
      <c r="K89" s="582" t="s">
        <v>14</v>
      </c>
      <c r="L89" s="583" t="s">
        <v>982</v>
      </c>
      <c r="M89" s="584" t="s">
        <v>15</v>
      </c>
      <c r="N89" s="585" t="s">
        <v>17</v>
      </c>
      <c r="O89" s="586" t="s">
        <v>909</v>
      </c>
      <c r="P89" s="587" t="s">
        <v>792</v>
      </c>
      <c r="Q89" s="587" t="s">
        <v>789</v>
      </c>
      <c r="R89" s="586" t="s">
        <v>18</v>
      </c>
      <c r="S89" s="586" t="s">
        <v>19</v>
      </c>
      <c r="T89" s="586" t="s">
        <v>20</v>
      </c>
      <c r="U89" s="586" t="s">
        <v>21</v>
      </c>
      <c r="V89" s="586" t="s">
        <v>22</v>
      </c>
      <c r="W89" s="586" t="s">
        <v>22</v>
      </c>
      <c r="X89" s="663">
        <v>2</v>
      </c>
      <c r="Y89" s="818">
        <v>2.11</v>
      </c>
      <c r="Z89" s="622">
        <v>41456</v>
      </c>
      <c r="AA89" s="622">
        <v>41791</v>
      </c>
      <c r="AB89" s="798">
        <v>25</v>
      </c>
      <c r="AC89" s="613"/>
      <c r="AD89" s="613">
        <v>0</v>
      </c>
      <c r="AE89" s="610">
        <v>400000</v>
      </c>
      <c r="AF89" s="613"/>
      <c r="AG89" s="613"/>
      <c r="AH89" s="613"/>
      <c r="AI89" s="613"/>
      <c r="AJ89" s="613"/>
      <c r="AK89" s="613"/>
      <c r="AL89" s="613"/>
      <c r="AM89" s="613"/>
      <c r="AN89" s="613"/>
      <c r="AO89" s="613"/>
      <c r="AP89" s="613"/>
      <c r="AQ89" s="613"/>
      <c r="AR89" s="592">
        <f t="shared" ref="AR89" si="4">SUM(AF89:AQ89)</f>
        <v>0</v>
      </c>
      <c r="AS89" s="592">
        <f t="shared" ref="AS89" si="5">AR89-(AD89+AC89)</f>
        <v>0</v>
      </c>
      <c r="AT89" s="613">
        <v>0</v>
      </c>
      <c r="AU89" s="613"/>
    </row>
    <row r="90" spans="1:220" ht="23.1" customHeight="1" x14ac:dyDescent="0.25">
      <c r="A90" s="576">
        <v>83</v>
      </c>
      <c r="B90" s="603"/>
      <c r="C90" s="604">
        <v>503</v>
      </c>
      <c r="D90" s="701" t="s">
        <v>16</v>
      </c>
      <c r="E90" s="702" t="s">
        <v>910</v>
      </c>
      <c r="F90" s="702" t="s">
        <v>967</v>
      </c>
      <c r="G90" s="605"/>
      <c r="H90" s="606">
        <v>216</v>
      </c>
      <c r="I90" s="607">
        <v>632</v>
      </c>
      <c r="J90" s="581" t="s">
        <v>25</v>
      </c>
      <c r="K90" s="582" t="s">
        <v>14</v>
      </c>
      <c r="L90" s="583" t="s">
        <v>994</v>
      </c>
      <c r="M90" s="621" t="s">
        <v>31</v>
      </c>
      <c r="N90" s="585" t="s">
        <v>17</v>
      </c>
      <c r="O90" s="586" t="s">
        <v>909</v>
      </c>
      <c r="P90" s="587" t="s">
        <v>792</v>
      </c>
      <c r="Q90" s="587" t="s">
        <v>789</v>
      </c>
      <c r="R90" s="586" t="s">
        <v>18</v>
      </c>
      <c r="S90" s="586" t="s">
        <v>19</v>
      </c>
      <c r="T90" s="586" t="s">
        <v>20</v>
      </c>
      <c r="U90" s="586" t="s">
        <v>21</v>
      </c>
      <c r="V90" s="586" t="s">
        <v>22</v>
      </c>
      <c r="W90" s="586" t="s">
        <v>22</v>
      </c>
      <c r="X90" s="663">
        <v>2</v>
      </c>
      <c r="Y90" s="818">
        <v>2.11</v>
      </c>
      <c r="Z90" s="622">
        <v>41456</v>
      </c>
      <c r="AA90" s="622">
        <v>41791</v>
      </c>
      <c r="AB90" s="798">
        <v>25</v>
      </c>
      <c r="AC90" s="613"/>
      <c r="AD90" s="613">
        <v>0</v>
      </c>
      <c r="AE90" s="610">
        <v>0</v>
      </c>
      <c r="AF90" s="613"/>
      <c r="AG90" s="613"/>
      <c r="AH90" s="613"/>
      <c r="AI90" s="613"/>
      <c r="AJ90" s="613"/>
      <c r="AK90" s="613"/>
      <c r="AL90" s="613"/>
      <c r="AM90" s="613"/>
      <c r="AN90" s="613"/>
      <c r="AO90" s="613"/>
      <c r="AP90" s="613"/>
      <c r="AQ90" s="613"/>
      <c r="AR90" s="592">
        <f t="shared" si="2"/>
        <v>0</v>
      </c>
      <c r="AS90" s="592">
        <f t="shared" si="3"/>
        <v>0</v>
      </c>
      <c r="AT90" s="613">
        <v>2000000</v>
      </c>
      <c r="AU90" s="613"/>
    </row>
    <row r="91" spans="1:220" ht="23.1" customHeight="1" x14ac:dyDescent="0.25">
      <c r="A91" s="576">
        <v>84</v>
      </c>
      <c r="B91" s="603"/>
      <c r="C91" s="604">
        <v>503</v>
      </c>
      <c r="D91" s="701" t="s">
        <v>16</v>
      </c>
      <c r="E91" s="702" t="s">
        <v>910</v>
      </c>
      <c r="F91" s="702" t="s">
        <v>967</v>
      </c>
      <c r="G91" s="605"/>
      <c r="H91" s="606">
        <v>216</v>
      </c>
      <c r="I91" s="607">
        <v>632</v>
      </c>
      <c r="J91" s="581" t="s">
        <v>25</v>
      </c>
      <c r="K91" s="582" t="s">
        <v>14</v>
      </c>
      <c r="L91" s="583" t="s">
        <v>995</v>
      </c>
      <c r="M91" s="621" t="s">
        <v>31</v>
      </c>
      <c r="N91" s="585" t="s">
        <v>17</v>
      </c>
      <c r="O91" s="586" t="s">
        <v>909</v>
      </c>
      <c r="P91" s="587" t="s">
        <v>792</v>
      </c>
      <c r="Q91" s="587" t="s">
        <v>789</v>
      </c>
      <c r="R91" s="586" t="s">
        <v>18</v>
      </c>
      <c r="S91" s="586" t="s">
        <v>19</v>
      </c>
      <c r="T91" s="586" t="s">
        <v>20</v>
      </c>
      <c r="U91" s="586" t="s">
        <v>21</v>
      </c>
      <c r="V91" s="586" t="s">
        <v>22</v>
      </c>
      <c r="W91" s="586" t="s">
        <v>22</v>
      </c>
      <c r="X91" s="663">
        <v>2</v>
      </c>
      <c r="Y91" s="818">
        <v>2.11</v>
      </c>
      <c r="Z91" s="622">
        <v>41456</v>
      </c>
      <c r="AA91" s="622">
        <v>41791</v>
      </c>
      <c r="AB91" s="798">
        <v>25</v>
      </c>
      <c r="AC91" s="613"/>
      <c r="AD91" s="613"/>
      <c r="AE91" s="610">
        <v>0</v>
      </c>
      <c r="AF91" s="613"/>
      <c r="AG91" s="613"/>
      <c r="AH91" s="613"/>
      <c r="AI91" s="613"/>
      <c r="AJ91" s="613"/>
      <c r="AK91" s="613"/>
      <c r="AL91" s="613"/>
      <c r="AM91" s="613"/>
      <c r="AN91" s="613"/>
      <c r="AO91" s="613"/>
      <c r="AP91" s="613"/>
      <c r="AQ91" s="613"/>
      <c r="AR91" s="592">
        <f t="shared" si="2"/>
        <v>0</v>
      </c>
      <c r="AS91" s="592">
        <f t="shared" si="3"/>
        <v>0</v>
      </c>
      <c r="AT91" s="613">
        <v>400000</v>
      </c>
      <c r="AU91" s="613"/>
    </row>
    <row r="92" spans="1:220" s="619" customFormat="1" ht="23.1" customHeight="1" x14ac:dyDescent="0.25">
      <c r="A92" s="576">
        <v>85</v>
      </c>
      <c r="B92" s="603"/>
      <c r="C92" s="604">
        <v>503</v>
      </c>
      <c r="D92" s="701" t="s">
        <v>16</v>
      </c>
      <c r="E92" s="702" t="s">
        <v>910</v>
      </c>
      <c r="F92" s="702" t="s">
        <v>967</v>
      </c>
      <c r="G92" s="605"/>
      <c r="H92" s="606">
        <v>216</v>
      </c>
      <c r="I92" s="607">
        <v>632</v>
      </c>
      <c r="J92" s="581" t="s">
        <v>25</v>
      </c>
      <c r="K92" s="582" t="s">
        <v>14</v>
      </c>
      <c r="L92" s="583" t="s">
        <v>996</v>
      </c>
      <c r="M92" s="621" t="s">
        <v>31</v>
      </c>
      <c r="N92" s="585" t="s">
        <v>17</v>
      </c>
      <c r="O92" s="586" t="s">
        <v>909</v>
      </c>
      <c r="P92" s="587" t="s">
        <v>792</v>
      </c>
      <c r="Q92" s="587" t="s">
        <v>789</v>
      </c>
      <c r="R92" s="586" t="s">
        <v>18</v>
      </c>
      <c r="S92" s="586" t="s">
        <v>19</v>
      </c>
      <c r="T92" s="586" t="s">
        <v>20</v>
      </c>
      <c r="U92" s="586" t="s">
        <v>21</v>
      </c>
      <c r="V92" s="586" t="s">
        <v>22</v>
      </c>
      <c r="W92" s="586" t="s">
        <v>22</v>
      </c>
      <c r="X92" s="663">
        <v>2</v>
      </c>
      <c r="Y92" s="818">
        <v>2.11</v>
      </c>
      <c r="Z92" s="622">
        <v>41456</v>
      </c>
      <c r="AA92" s="622">
        <v>41791</v>
      </c>
      <c r="AB92" s="798">
        <v>25</v>
      </c>
      <c r="AC92" s="613"/>
      <c r="AD92" s="613">
        <v>0</v>
      </c>
      <c r="AE92" s="610">
        <v>0</v>
      </c>
      <c r="AF92" s="613"/>
      <c r="AG92" s="613"/>
      <c r="AH92" s="613"/>
      <c r="AI92" s="613"/>
      <c r="AJ92" s="613"/>
      <c r="AK92" s="613"/>
      <c r="AL92" s="613"/>
      <c r="AM92" s="613"/>
      <c r="AN92" s="613"/>
      <c r="AO92" s="613"/>
      <c r="AP92" s="613"/>
      <c r="AQ92" s="613"/>
      <c r="AR92" s="592">
        <f t="shared" si="2"/>
        <v>0</v>
      </c>
      <c r="AS92" s="592">
        <f t="shared" si="3"/>
        <v>0</v>
      </c>
      <c r="AT92" s="613">
        <v>800000</v>
      </c>
      <c r="AU92" s="613"/>
      <c r="AV92" s="593"/>
      <c r="AW92" s="593"/>
      <c r="AX92" s="594"/>
      <c r="AY92" s="594"/>
      <c r="AZ92" s="594"/>
      <c r="BA92" s="594"/>
      <c r="BB92" s="594"/>
      <c r="BC92" s="594"/>
      <c r="BD92" s="594"/>
      <c r="BE92" s="594"/>
      <c r="BF92" s="594"/>
      <c r="BG92" s="594"/>
      <c r="BH92" s="594"/>
      <c r="BI92" s="594"/>
      <c r="BJ92" s="594"/>
      <c r="BK92" s="594"/>
      <c r="BL92" s="594"/>
      <c r="BM92" s="594"/>
      <c r="BN92" s="594"/>
      <c r="BO92" s="594"/>
      <c r="BP92" s="594"/>
      <c r="BQ92" s="594"/>
      <c r="BR92" s="594"/>
      <c r="BS92" s="594"/>
      <c r="BT92" s="594"/>
      <c r="BU92" s="594"/>
      <c r="BV92" s="594"/>
      <c r="BW92" s="594"/>
      <c r="BX92" s="594"/>
      <c r="BY92" s="594"/>
      <c r="BZ92" s="594"/>
      <c r="CA92" s="594"/>
      <c r="CB92" s="594"/>
      <c r="CC92" s="594"/>
      <c r="CD92" s="594"/>
      <c r="CE92" s="594"/>
      <c r="CF92" s="594"/>
      <c r="CG92" s="594"/>
      <c r="CH92" s="594"/>
      <c r="CI92" s="594"/>
      <c r="CJ92" s="594"/>
      <c r="CK92" s="594"/>
      <c r="CL92" s="594"/>
      <c r="CM92" s="594"/>
      <c r="CN92" s="594"/>
      <c r="CO92" s="594"/>
      <c r="CP92" s="594"/>
      <c r="CQ92" s="594"/>
      <c r="CR92" s="594"/>
      <c r="CS92" s="594"/>
      <c r="CT92" s="594"/>
      <c r="CU92" s="594"/>
      <c r="CV92" s="594"/>
      <c r="CW92" s="594"/>
      <c r="CX92" s="594"/>
      <c r="CY92" s="594"/>
      <c r="CZ92" s="594"/>
      <c r="DA92" s="594"/>
      <c r="DB92" s="594"/>
      <c r="DC92" s="594"/>
      <c r="DD92" s="594"/>
      <c r="DE92" s="594"/>
      <c r="DF92" s="594"/>
      <c r="DG92" s="594"/>
      <c r="DH92" s="594"/>
      <c r="DI92" s="594"/>
      <c r="DJ92" s="594"/>
      <c r="DK92" s="594"/>
      <c r="DL92" s="594"/>
      <c r="DM92" s="594"/>
      <c r="DN92" s="594"/>
      <c r="DO92" s="594"/>
      <c r="DP92" s="594"/>
      <c r="DQ92" s="594"/>
      <c r="DR92" s="594"/>
      <c r="DS92" s="594"/>
      <c r="DT92" s="594"/>
      <c r="DU92" s="594"/>
      <c r="DV92" s="594"/>
      <c r="DW92" s="594"/>
      <c r="DX92" s="594"/>
      <c r="DY92" s="594"/>
      <c r="DZ92" s="594"/>
      <c r="EA92" s="594"/>
      <c r="EB92" s="594"/>
      <c r="EC92" s="594"/>
      <c r="ED92" s="594"/>
      <c r="EE92" s="594"/>
      <c r="EF92" s="594"/>
      <c r="EG92" s="594"/>
      <c r="EH92" s="594"/>
      <c r="EI92" s="594"/>
      <c r="EJ92" s="594"/>
      <c r="EK92" s="594"/>
      <c r="EL92" s="594"/>
      <c r="EM92" s="594"/>
      <c r="EN92" s="594"/>
      <c r="EO92" s="594"/>
      <c r="EP92" s="594"/>
      <c r="EQ92" s="594"/>
      <c r="ER92" s="594"/>
      <c r="ES92" s="594"/>
      <c r="ET92" s="594"/>
      <c r="EU92" s="594"/>
      <c r="EV92" s="594"/>
      <c r="EW92" s="594"/>
      <c r="EX92" s="594"/>
      <c r="EY92" s="594"/>
      <c r="EZ92" s="594"/>
      <c r="FA92" s="594"/>
      <c r="FB92" s="594"/>
      <c r="FC92" s="594"/>
      <c r="FD92" s="594"/>
      <c r="FE92" s="594"/>
      <c r="FF92" s="594"/>
      <c r="FG92" s="594"/>
      <c r="FH92" s="594"/>
      <c r="FI92" s="594"/>
      <c r="FJ92" s="594"/>
      <c r="FK92" s="594"/>
      <c r="FL92" s="594"/>
      <c r="FM92" s="594"/>
      <c r="FN92" s="594"/>
      <c r="FO92" s="594"/>
      <c r="FP92" s="594"/>
      <c r="FQ92" s="594"/>
      <c r="FR92" s="594"/>
      <c r="FS92" s="594"/>
      <c r="FT92" s="594"/>
      <c r="FU92" s="594"/>
      <c r="FV92" s="594"/>
      <c r="FW92" s="594"/>
      <c r="FX92" s="594"/>
      <c r="FY92" s="594"/>
      <c r="FZ92" s="594"/>
      <c r="GA92" s="594"/>
      <c r="GB92" s="594"/>
      <c r="GC92" s="594"/>
      <c r="GD92" s="594"/>
      <c r="GE92" s="594"/>
      <c r="GF92" s="594"/>
      <c r="GG92" s="594"/>
      <c r="GH92" s="594"/>
      <c r="GI92" s="594"/>
      <c r="GJ92" s="594"/>
      <c r="GK92" s="594"/>
      <c r="GL92" s="594"/>
      <c r="GM92" s="594"/>
      <c r="GN92" s="594"/>
      <c r="GO92" s="594"/>
      <c r="GP92" s="594"/>
      <c r="GQ92" s="594"/>
      <c r="GR92" s="594"/>
      <c r="GS92" s="594"/>
      <c r="GT92" s="594"/>
      <c r="GU92" s="594"/>
      <c r="GV92" s="594"/>
      <c r="GW92" s="594"/>
      <c r="GX92" s="594"/>
      <c r="GY92" s="594"/>
      <c r="GZ92" s="594"/>
      <c r="HA92" s="594"/>
      <c r="HB92" s="594"/>
      <c r="HC92" s="594"/>
      <c r="HD92" s="594"/>
      <c r="HE92" s="594"/>
      <c r="HF92" s="594"/>
      <c r="HG92" s="594"/>
      <c r="HH92" s="594"/>
      <c r="HI92" s="594"/>
      <c r="HJ92" s="594"/>
      <c r="HK92" s="594"/>
      <c r="HL92" s="594"/>
    </row>
    <row r="93" spans="1:220" s="593" customFormat="1" ht="23.1" customHeight="1" x14ac:dyDescent="0.25">
      <c r="A93" s="576">
        <v>29</v>
      </c>
      <c r="B93" s="615"/>
      <c r="C93" s="604">
        <v>503</v>
      </c>
      <c r="D93" s="701" t="s">
        <v>36</v>
      </c>
      <c r="E93" s="702" t="s">
        <v>910</v>
      </c>
      <c r="F93" s="702" t="s">
        <v>967</v>
      </c>
      <c r="G93" s="617"/>
      <c r="H93" s="606">
        <v>219</v>
      </c>
      <c r="I93" s="607">
        <v>532</v>
      </c>
      <c r="J93" s="581">
        <v>79</v>
      </c>
      <c r="K93" s="632" t="s">
        <v>14</v>
      </c>
      <c r="L93" s="632" t="s">
        <v>1017</v>
      </c>
      <c r="M93" s="624" t="s">
        <v>15</v>
      </c>
      <c r="N93" s="625" t="s">
        <v>17</v>
      </c>
      <c r="O93" s="586" t="s">
        <v>909</v>
      </c>
      <c r="P93" s="586" t="s">
        <v>803</v>
      </c>
      <c r="Q93" s="586" t="s">
        <v>789</v>
      </c>
      <c r="R93" s="586" t="s">
        <v>18</v>
      </c>
      <c r="S93" s="586" t="s">
        <v>29</v>
      </c>
      <c r="T93" s="586" t="s">
        <v>20</v>
      </c>
      <c r="U93" s="586" t="s">
        <v>21</v>
      </c>
      <c r="V93" s="586" t="s">
        <v>22</v>
      </c>
      <c r="W93" s="586" t="s">
        <v>22</v>
      </c>
      <c r="X93" s="663">
        <v>4</v>
      </c>
      <c r="Y93" s="800">
        <v>4.5</v>
      </c>
      <c r="Z93" s="588">
        <v>41091</v>
      </c>
      <c r="AA93" s="589">
        <v>41426</v>
      </c>
      <c r="AB93" s="798">
        <v>25</v>
      </c>
      <c r="AC93" s="613"/>
      <c r="AD93" s="610">
        <v>280000</v>
      </c>
      <c r="AE93" s="610">
        <v>280000</v>
      </c>
      <c r="AF93" s="626"/>
      <c r="AG93" s="626"/>
      <c r="AH93" s="626"/>
      <c r="AI93" s="626"/>
      <c r="AJ93" s="626"/>
      <c r="AK93" s="626"/>
      <c r="AL93" s="618">
        <v>120000</v>
      </c>
      <c r="AM93" s="618">
        <v>160000</v>
      </c>
      <c r="AN93" s="618"/>
      <c r="AO93" s="618"/>
      <c r="AP93" s="618"/>
      <c r="AQ93" s="618"/>
      <c r="AR93" s="592">
        <f t="shared" si="2"/>
        <v>280000</v>
      </c>
      <c r="AS93" s="592">
        <f t="shared" si="3"/>
        <v>0</v>
      </c>
      <c r="AT93" s="610"/>
      <c r="AU93" s="610"/>
      <c r="AX93" s="594"/>
      <c r="AY93" s="594"/>
      <c r="AZ93" s="594"/>
      <c r="BA93" s="594"/>
      <c r="BB93" s="594"/>
      <c r="BC93" s="594"/>
      <c r="BD93" s="594"/>
      <c r="BE93" s="594"/>
      <c r="BF93" s="594"/>
      <c r="BG93" s="594"/>
      <c r="BH93" s="594"/>
      <c r="BI93" s="594"/>
      <c r="BJ93" s="594"/>
      <c r="BK93" s="594"/>
      <c r="BL93" s="594"/>
      <c r="BM93" s="594"/>
      <c r="BN93" s="594"/>
      <c r="BO93" s="594"/>
      <c r="BP93" s="594"/>
      <c r="BQ93" s="594"/>
      <c r="BR93" s="594"/>
      <c r="BS93" s="594"/>
      <c r="BT93" s="594"/>
      <c r="BU93" s="594"/>
      <c r="BV93" s="594"/>
      <c r="BW93" s="594"/>
      <c r="BX93" s="594"/>
      <c r="BY93" s="594"/>
      <c r="BZ93" s="594"/>
      <c r="CA93" s="594"/>
      <c r="CB93" s="594"/>
      <c r="CC93" s="594"/>
      <c r="CD93" s="594"/>
      <c r="CE93" s="594"/>
      <c r="CF93" s="594"/>
      <c r="CG93" s="594"/>
      <c r="CH93" s="594"/>
      <c r="CI93" s="594"/>
      <c r="CJ93" s="594"/>
      <c r="CK93" s="594"/>
      <c r="CL93" s="594"/>
      <c r="CM93" s="594"/>
      <c r="CN93" s="594"/>
      <c r="CO93" s="594"/>
      <c r="CP93" s="594"/>
      <c r="CQ93" s="594"/>
      <c r="CR93" s="594"/>
      <c r="CS93" s="594"/>
      <c r="CT93" s="594"/>
      <c r="CU93" s="594"/>
      <c r="CV93" s="594"/>
      <c r="CW93" s="594"/>
      <c r="CX93" s="594"/>
      <c r="CY93" s="594"/>
      <c r="CZ93" s="594"/>
      <c r="DA93" s="594"/>
      <c r="DB93" s="594"/>
      <c r="DC93" s="594"/>
      <c r="DD93" s="594"/>
      <c r="DE93" s="594"/>
      <c r="DF93" s="594"/>
      <c r="DG93" s="594"/>
      <c r="DH93" s="594"/>
      <c r="DI93" s="594"/>
      <c r="DJ93" s="594"/>
      <c r="DK93" s="594"/>
      <c r="DL93" s="594"/>
      <c r="DM93" s="594"/>
      <c r="DN93" s="594"/>
      <c r="DO93" s="594"/>
      <c r="DP93" s="594"/>
      <c r="DQ93" s="594"/>
      <c r="DR93" s="594"/>
      <c r="DS93" s="594"/>
      <c r="DT93" s="594"/>
      <c r="DU93" s="594"/>
      <c r="DV93" s="594"/>
      <c r="DW93" s="594"/>
      <c r="DX93" s="594"/>
      <c r="DY93" s="594"/>
      <c r="DZ93" s="594"/>
      <c r="EA93" s="594"/>
      <c r="EB93" s="594"/>
      <c r="EC93" s="594"/>
      <c r="ED93" s="594"/>
      <c r="EE93" s="594"/>
      <c r="EF93" s="594"/>
      <c r="EG93" s="594"/>
      <c r="EH93" s="594"/>
      <c r="EI93" s="594"/>
      <c r="EJ93" s="594"/>
      <c r="EK93" s="594"/>
      <c r="EL93" s="594"/>
      <c r="EM93" s="594"/>
      <c r="EN93" s="594"/>
      <c r="EO93" s="594"/>
      <c r="EP93" s="594"/>
      <c r="EQ93" s="594"/>
      <c r="ER93" s="594"/>
      <c r="ES93" s="594"/>
      <c r="ET93" s="594"/>
      <c r="EU93" s="594"/>
      <c r="EV93" s="594"/>
      <c r="EW93" s="594"/>
      <c r="EX93" s="594"/>
      <c r="EY93" s="594"/>
      <c r="EZ93" s="594"/>
      <c r="FA93" s="594"/>
      <c r="FB93" s="594"/>
      <c r="FC93" s="594"/>
      <c r="FD93" s="594"/>
      <c r="FE93" s="594"/>
      <c r="FF93" s="594"/>
      <c r="FG93" s="594"/>
      <c r="FH93" s="594"/>
      <c r="FI93" s="594"/>
      <c r="FJ93" s="594"/>
      <c r="FK93" s="594"/>
      <c r="FL93" s="594"/>
      <c r="FM93" s="594"/>
      <c r="FN93" s="594"/>
      <c r="FO93" s="594"/>
      <c r="FP93" s="594"/>
      <c r="FQ93" s="594"/>
      <c r="FR93" s="594"/>
      <c r="FS93" s="594"/>
      <c r="FT93" s="594"/>
      <c r="FU93" s="594"/>
      <c r="FV93" s="594"/>
      <c r="FW93" s="594"/>
      <c r="FX93" s="594"/>
      <c r="FY93" s="594"/>
      <c r="FZ93" s="594"/>
      <c r="GA93" s="594"/>
      <c r="GB93" s="594"/>
      <c r="GC93" s="594"/>
      <c r="GD93" s="594"/>
      <c r="GE93" s="594"/>
      <c r="GF93" s="594"/>
      <c r="GG93" s="594"/>
      <c r="GH93" s="594"/>
      <c r="GI93" s="594"/>
      <c r="GJ93" s="594"/>
      <c r="GK93" s="594"/>
      <c r="GL93" s="594"/>
      <c r="GM93" s="594"/>
      <c r="GN93" s="594"/>
      <c r="GO93" s="594"/>
      <c r="GP93" s="594"/>
      <c r="GQ93" s="594"/>
      <c r="GR93" s="594"/>
      <c r="GS93" s="594"/>
      <c r="GT93" s="594"/>
      <c r="GU93" s="594"/>
      <c r="GV93" s="594"/>
      <c r="GW93" s="594"/>
      <c r="GX93" s="594"/>
      <c r="GY93" s="594"/>
      <c r="GZ93" s="594"/>
    </row>
    <row r="94" spans="1:220" ht="23.1" customHeight="1" x14ac:dyDescent="0.25">
      <c r="A94" s="576">
        <v>137</v>
      </c>
      <c r="B94" s="596" t="s">
        <v>1004</v>
      </c>
      <c r="C94" s="604">
        <v>503</v>
      </c>
      <c r="D94" s="701" t="s">
        <v>36</v>
      </c>
      <c r="E94" s="702" t="s">
        <v>910</v>
      </c>
      <c r="F94" s="702" t="s">
        <v>967</v>
      </c>
      <c r="G94" s="597">
        <v>3120</v>
      </c>
      <c r="H94" s="596">
        <v>219</v>
      </c>
      <c r="I94" s="597">
        <v>532</v>
      </c>
      <c r="J94" s="581">
        <v>80</v>
      </c>
      <c r="K94" s="582" t="s">
        <v>14</v>
      </c>
      <c r="L94" s="598" t="s">
        <v>1005</v>
      </c>
      <c r="M94" s="627" t="s">
        <v>15</v>
      </c>
      <c r="N94" s="585" t="s">
        <v>17</v>
      </c>
      <c r="O94" s="625" t="s">
        <v>1001</v>
      </c>
      <c r="P94" s="625" t="s">
        <v>792</v>
      </c>
      <c r="Q94" s="625" t="s">
        <v>789</v>
      </c>
      <c r="R94" s="586" t="s">
        <v>39</v>
      </c>
      <c r="S94" s="586" t="s">
        <v>52</v>
      </c>
      <c r="T94" s="586" t="s">
        <v>20</v>
      </c>
      <c r="U94" s="586" t="s">
        <v>21</v>
      </c>
      <c r="V94" s="586" t="s">
        <v>22</v>
      </c>
      <c r="W94" s="586" t="s">
        <v>22</v>
      </c>
      <c r="X94" s="663">
        <v>4</v>
      </c>
      <c r="Y94" s="800">
        <v>4.5</v>
      </c>
      <c r="Z94" s="588">
        <v>41091</v>
      </c>
      <c r="AA94" s="589">
        <v>42156</v>
      </c>
      <c r="AB94" s="801">
        <v>25</v>
      </c>
      <c r="AC94" s="601"/>
      <c r="AD94" s="628">
        <v>400000</v>
      </c>
      <c r="AE94" s="610">
        <v>400000</v>
      </c>
      <c r="AF94" s="601"/>
      <c r="AG94" s="601"/>
      <c r="AH94" s="601"/>
      <c r="AI94" s="601"/>
      <c r="AJ94" s="601"/>
      <c r="AK94" s="601"/>
      <c r="AL94" s="601">
        <v>200000</v>
      </c>
      <c r="AM94" s="601">
        <v>200000</v>
      </c>
      <c r="AN94" s="601"/>
      <c r="AO94" s="601"/>
      <c r="AP94" s="601"/>
      <c r="AQ94" s="601"/>
      <c r="AR94" s="592">
        <f t="shared" si="2"/>
        <v>400000</v>
      </c>
      <c r="AS94" s="592">
        <f t="shared" si="3"/>
        <v>0</v>
      </c>
      <c r="AT94" s="601">
        <v>175000</v>
      </c>
      <c r="AU94" s="601">
        <v>175000</v>
      </c>
      <c r="AV94" s="629"/>
      <c r="AW94" s="629"/>
      <c r="AX94" s="630"/>
      <c r="AY94" s="630"/>
      <c r="AZ94" s="630"/>
      <c r="BA94" s="630"/>
      <c r="BB94" s="630"/>
      <c r="HA94" s="593"/>
      <c r="HB94" s="593"/>
      <c r="HC94" s="593"/>
      <c r="HD94" s="593"/>
      <c r="HE94" s="593"/>
      <c r="HF94" s="593"/>
      <c r="HG94" s="593"/>
      <c r="HH94" s="593"/>
      <c r="HI94" s="593"/>
      <c r="HJ94" s="593"/>
      <c r="HK94" s="593"/>
      <c r="HL94" s="593"/>
    </row>
    <row r="95" spans="1:220" s="593" customFormat="1" ht="23.1" customHeight="1" x14ac:dyDescent="0.25">
      <c r="A95" s="576">
        <v>138</v>
      </c>
      <c r="B95" s="615"/>
      <c r="C95" s="604">
        <v>503</v>
      </c>
      <c r="D95" s="701" t="s">
        <v>36</v>
      </c>
      <c r="E95" s="702" t="s">
        <v>910</v>
      </c>
      <c r="F95" s="702" t="s">
        <v>967</v>
      </c>
      <c r="G95" s="617">
        <v>3120</v>
      </c>
      <c r="H95" s="633">
        <v>219</v>
      </c>
      <c r="I95" s="633">
        <v>632</v>
      </c>
      <c r="J95" s="634">
        <v>34</v>
      </c>
      <c r="K95" s="635" t="s">
        <v>14</v>
      </c>
      <c r="L95" s="636" t="s">
        <v>1016</v>
      </c>
      <c r="M95" s="624" t="s">
        <v>31</v>
      </c>
      <c r="N95" s="625" t="s">
        <v>17</v>
      </c>
      <c r="O95" s="625" t="s">
        <v>1001</v>
      </c>
      <c r="P95" s="586" t="s">
        <v>803</v>
      </c>
      <c r="Q95" s="586" t="s">
        <v>789</v>
      </c>
      <c r="R95" s="586" t="s">
        <v>39</v>
      </c>
      <c r="S95" s="586" t="s">
        <v>20</v>
      </c>
      <c r="T95" s="586" t="s">
        <v>20</v>
      </c>
      <c r="U95" s="586" t="s">
        <v>21</v>
      </c>
      <c r="V95" s="586" t="s">
        <v>22</v>
      </c>
      <c r="W95" s="586" t="s">
        <v>22</v>
      </c>
      <c r="X95" s="663">
        <v>4</v>
      </c>
      <c r="Y95" s="800">
        <v>4.5</v>
      </c>
      <c r="Z95" s="588">
        <v>41091</v>
      </c>
      <c r="AA95" s="589">
        <v>41426</v>
      </c>
      <c r="AB95" s="798">
        <v>25</v>
      </c>
      <c r="AC95" s="613">
        <v>12000</v>
      </c>
      <c r="AD95" s="610"/>
      <c r="AE95" s="610">
        <v>12000</v>
      </c>
      <c r="AF95" s="626"/>
      <c r="AG95" s="626"/>
      <c r="AH95" s="626">
        <v>12000</v>
      </c>
      <c r="AI95" s="626"/>
      <c r="AJ95" s="626"/>
      <c r="AK95" s="626"/>
      <c r="AL95" s="618"/>
      <c r="AM95" s="618"/>
      <c r="AN95" s="618"/>
      <c r="AO95" s="618"/>
      <c r="AP95" s="618"/>
      <c r="AQ95" s="618"/>
      <c r="AR95" s="592">
        <f t="shared" si="2"/>
        <v>12000</v>
      </c>
      <c r="AS95" s="592">
        <f t="shared" si="3"/>
        <v>0</v>
      </c>
      <c r="AT95" s="610"/>
      <c r="AU95" s="610"/>
      <c r="AX95" s="594"/>
      <c r="AY95" s="594"/>
      <c r="AZ95" s="594"/>
      <c r="BA95" s="594"/>
      <c r="BB95" s="594"/>
      <c r="BC95" s="594"/>
      <c r="BD95" s="594"/>
      <c r="BE95" s="594"/>
      <c r="BF95" s="594"/>
      <c r="BG95" s="594"/>
      <c r="BH95" s="594"/>
      <c r="BI95" s="594"/>
      <c r="BJ95" s="594"/>
      <c r="BK95" s="594"/>
      <c r="BL95" s="594"/>
      <c r="BM95" s="594"/>
      <c r="BN95" s="594"/>
      <c r="BO95" s="594"/>
      <c r="BP95" s="594"/>
      <c r="BQ95" s="594"/>
      <c r="BR95" s="594"/>
      <c r="BS95" s="594"/>
      <c r="BT95" s="594"/>
      <c r="BU95" s="594"/>
      <c r="BV95" s="594"/>
      <c r="BW95" s="594"/>
      <c r="BX95" s="594"/>
      <c r="BY95" s="594"/>
      <c r="BZ95" s="594"/>
      <c r="CA95" s="594"/>
      <c r="CB95" s="594"/>
      <c r="CC95" s="594"/>
      <c r="CD95" s="594"/>
      <c r="CE95" s="594"/>
      <c r="CF95" s="594"/>
      <c r="CG95" s="594"/>
      <c r="CH95" s="594"/>
      <c r="CI95" s="594"/>
      <c r="CJ95" s="594"/>
      <c r="CK95" s="594"/>
      <c r="CL95" s="594"/>
      <c r="CM95" s="594"/>
      <c r="CN95" s="594"/>
      <c r="CO95" s="594"/>
      <c r="CP95" s="594"/>
      <c r="CQ95" s="594"/>
      <c r="CR95" s="594"/>
      <c r="CS95" s="594"/>
      <c r="CT95" s="594"/>
      <c r="CU95" s="594"/>
      <c r="CV95" s="594"/>
      <c r="CW95" s="594"/>
      <c r="CX95" s="594"/>
      <c r="CY95" s="594"/>
      <c r="CZ95" s="594"/>
      <c r="DA95" s="594"/>
      <c r="DB95" s="594"/>
      <c r="DC95" s="594"/>
      <c r="DD95" s="594"/>
      <c r="DE95" s="594"/>
      <c r="DF95" s="594"/>
      <c r="DG95" s="594"/>
      <c r="DH95" s="594"/>
      <c r="DI95" s="594"/>
      <c r="DJ95" s="594"/>
      <c r="DK95" s="594"/>
      <c r="DL95" s="594"/>
      <c r="DM95" s="594"/>
      <c r="DN95" s="594"/>
      <c r="DO95" s="594"/>
      <c r="DP95" s="594"/>
      <c r="DQ95" s="594"/>
      <c r="DR95" s="594"/>
      <c r="DS95" s="594"/>
      <c r="DT95" s="594"/>
      <c r="DU95" s="594"/>
      <c r="DV95" s="594"/>
      <c r="DW95" s="594"/>
      <c r="DX95" s="594"/>
      <c r="DY95" s="594"/>
      <c r="DZ95" s="594"/>
      <c r="EA95" s="594"/>
      <c r="EB95" s="594"/>
      <c r="EC95" s="594"/>
      <c r="ED95" s="594"/>
      <c r="EE95" s="594"/>
      <c r="EF95" s="594"/>
      <c r="EG95" s="594"/>
      <c r="EH95" s="594"/>
      <c r="EI95" s="594"/>
      <c r="EJ95" s="594"/>
      <c r="EK95" s="594"/>
      <c r="EL95" s="594"/>
      <c r="EM95" s="594"/>
      <c r="EN95" s="594"/>
      <c r="EO95" s="594"/>
      <c r="EP95" s="594"/>
      <c r="EQ95" s="594"/>
      <c r="ER95" s="594"/>
      <c r="ES95" s="594"/>
      <c r="ET95" s="594"/>
      <c r="EU95" s="594"/>
      <c r="EV95" s="594"/>
      <c r="EW95" s="594"/>
      <c r="EX95" s="594"/>
      <c r="EY95" s="594"/>
      <c r="EZ95" s="594"/>
      <c r="FA95" s="594"/>
      <c r="FB95" s="594"/>
      <c r="FC95" s="594"/>
      <c r="FD95" s="594"/>
      <c r="FE95" s="594"/>
      <c r="FF95" s="594"/>
      <c r="FG95" s="594"/>
      <c r="FH95" s="594"/>
      <c r="FI95" s="594"/>
      <c r="FJ95" s="594"/>
      <c r="FK95" s="594"/>
      <c r="FL95" s="594"/>
      <c r="FM95" s="594"/>
      <c r="FN95" s="594"/>
      <c r="FO95" s="594"/>
      <c r="FP95" s="594"/>
      <c r="FQ95" s="594"/>
      <c r="FR95" s="594"/>
      <c r="FS95" s="594"/>
      <c r="FT95" s="594"/>
      <c r="FU95" s="594"/>
      <c r="FV95" s="594"/>
      <c r="FW95" s="594"/>
      <c r="FX95" s="594"/>
      <c r="FY95" s="594"/>
      <c r="FZ95" s="594"/>
      <c r="GA95" s="594"/>
      <c r="GB95" s="594"/>
      <c r="GC95" s="594"/>
      <c r="GD95" s="594"/>
      <c r="GE95" s="594"/>
      <c r="GF95" s="594"/>
      <c r="GG95" s="594"/>
      <c r="GH95" s="594"/>
      <c r="GI95" s="594"/>
      <c r="GJ95" s="594"/>
      <c r="GK95" s="594"/>
      <c r="GL95" s="594"/>
      <c r="GM95" s="594"/>
      <c r="GN95" s="594"/>
      <c r="GO95" s="594"/>
      <c r="GP95" s="594"/>
      <c r="GQ95" s="594"/>
      <c r="GR95" s="594"/>
      <c r="GS95" s="594"/>
      <c r="GT95" s="594"/>
      <c r="GU95" s="594"/>
      <c r="GV95" s="594"/>
      <c r="GW95" s="594"/>
      <c r="GX95" s="594"/>
      <c r="GY95" s="594"/>
      <c r="GZ95" s="594"/>
    </row>
    <row r="96" spans="1:220" s="593" customFormat="1" ht="23.1" customHeight="1" x14ac:dyDescent="0.25">
      <c r="A96" s="576">
        <v>3</v>
      </c>
      <c r="B96" s="615"/>
      <c r="C96" s="604">
        <v>503</v>
      </c>
      <c r="D96" s="701" t="s">
        <v>36</v>
      </c>
      <c r="E96" s="702" t="s">
        <v>910</v>
      </c>
      <c r="F96" s="702" t="s">
        <v>967</v>
      </c>
      <c r="G96" s="605"/>
      <c r="H96" s="606">
        <v>219</v>
      </c>
      <c r="I96" s="607">
        <v>632</v>
      </c>
      <c r="J96" s="581">
        <v>35</v>
      </c>
      <c r="K96" s="582" t="s">
        <v>14</v>
      </c>
      <c r="L96" s="582" t="s">
        <v>1009</v>
      </c>
      <c r="M96" s="624" t="s">
        <v>31</v>
      </c>
      <c r="N96" s="585" t="s">
        <v>17</v>
      </c>
      <c r="O96" s="625" t="s">
        <v>960</v>
      </c>
      <c r="P96" s="586" t="s">
        <v>792</v>
      </c>
      <c r="Q96" s="586" t="s">
        <v>789</v>
      </c>
      <c r="R96" s="586" t="s">
        <v>34</v>
      </c>
      <c r="S96" s="586" t="s">
        <v>34</v>
      </c>
      <c r="T96" s="586" t="s">
        <v>34</v>
      </c>
      <c r="U96" s="586" t="s">
        <v>35</v>
      </c>
      <c r="V96" s="586" t="s">
        <v>22</v>
      </c>
      <c r="W96" s="586" t="s">
        <v>22</v>
      </c>
      <c r="X96" s="663">
        <v>3</v>
      </c>
      <c r="Y96" s="799">
        <v>3.1</v>
      </c>
      <c r="Z96" s="588">
        <v>41091</v>
      </c>
      <c r="AA96" s="589">
        <v>41426</v>
      </c>
      <c r="AB96" s="798">
        <v>25</v>
      </c>
      <c r="AC96" s="613">
        <v>455400</v>
      </c>
      <c r="AD96" s="610"/>
      <c r="AE96" s="610">
        <v>455400</v>
      </c>
      <c r="AF96" s="626"/>
      <c r="AG96" s="626"/>
      <c r="AH96" s="626">
        <v>200000</v>
      </c>
      <c r="AI96" s="626">
        <v>255400</v>
      </c>
      <c r="AJ96" s="626"/>
      <c r="AK96" s="626"/>
      <c r="AL96" s="618"/>
      <c r="AM96" s="618"/>
      <c r="AN96" s="618"/>
      <c r="AO96" s="618"/>
      <c r="AP96" s="618"/>
      <c r="AQ96" s="618"/>
      <c r="AR96" s="592">
        <f t="shared" si="2"/>
        <v>455400</v>
      </c>
      <c r="AS96" s="592">
        <f t="shared" si="3"/>
        <v>0</v>
      </c>
      <c r="AT96" s="610"/>
      <c r="AU96" s="610"/>
      <c r="AX96" s="594"/>
      <c r="AY96" s="594"/>
      <c r="AZ96" s="594"/>
      <c r="BA96" s="594"/>
      <c r="BB96" s="594"/>
      <c r="BC96" s="594"/>
      <c r="BD96" s="594"/>
      <c r="BE96" s="594"/>
      <c r="BF96" s="594"/>
      <c r="BG96" s="594"/>
      <c r="BH96" s="594"/>
      <c r="BI96" s="594"/>
      <c r="BJ96" s="594"/>
      <c r="BK96" s="594"/>
      <c r="BL96" s="594"/>
      <c r="BM96" s="594"/>
      <c r="BN96" s="594"/>
      <c r="BO96" s="594"/>
      <c r="BP96" s="594"/>
      <c r="BQ96" s="594"/>
      <c r="BR96" s="594"/>
      <c r="BS96" s="594"/>
      <c r="BT96" s="594"/>
      <c r="BU96" s="594"/>
      <c r="BV96" s="594"/>
      <c r="BW96" s="594"/>
      <c r="BX96" s="594"/>
      <c r="BY96" s="594"/>
      <c r="BZ96" s="594"/>
      <c r="CA96" s="594"/>
      <c r="CB96" s="594"/>
      <c r="CC96" s="594"/>
      <c r="CD96" s="594"/>
      <c r="CE96" s="594"/>
      <c r="CF96" s="594"/>
      <c r="CG96" s="594"/>
      <c r="CH96" s="594"/>
      <c r="CI96" s="594"/>
      <c r="CJ96" s="594"/>
      <c r="CK96" s="594"/>
      <c r="CL96" s="594"/>
      <c r="CM96" s="594"/>
      <c r="CN96" s="594"/>
      <c r="CO96" s="594"/>
      <c r="CP96" s="594"/>
      <c r="CQ96" s="594"/>
      <c r="CR96" s="594"/>
      <c r="CS96" s="594"/>
      <c r="CT96" s="594"/>
      <c r="CU96" s="594"/>
      <c r="CV96" s="594"/>
      <c r="CW96" s="594"/>
      <c r="CX96" s="594"/>
      <c r="CY96" s="594"/>
      <c r="CZ96" s="594"/>
      <c r="DA96" s="594"/>
      <c r="DB96" s="594"/>
      <c r="DC96" s="594"/>
      <c r="DD96" s="594"/>
      <c r="DE96" s="594"/>
      <c r="DF96" s="594"/>
      <c r="DG96" s="594"/>
      <c r="DH96" s="594"/>
      <c r="DI96" s="594"/>
      <c r="DJ96" s="594"/>
      <c r="DK96" s="594"/>
      <c r="DL96" s="594"/>
      <c r="DM96" s="594"/>
      <c r="DN96" s="594"/>
      <c r="DO96" s="594"/>
      <c r="DP96" s="594"/>
      <c r="DQ96" s="594"/>
      <c r="DR96" s="594"/>
      <c r="DS96" s="594"/>
      <c r="DT96" s="594"/>
      <c r="DU96" s="594"/>
      <c r="DV96" s="594"/>
      <c r="DW96" s="594"/>
      <c r="DX96" s="594"/>
      <c r="DY96" s="594"/>
      <c r="DZ96" s="594"/>
      <c r="EA96" s="594"/>
      <c r="EB96" s="594"/>
      <c r="EC96" s="594"/>
      <c r="ED96" s="594"/>
      <c r="EE96" s="594"/>
      <c r="EF96" s="594"/>
      <c r="EG96" s="594"/>
      <c r="EH96" s="594"/>
      <c r="EI96" s="594"/>
      <c r="EJ96" s="594"/>
      <c r="EK96" s="594"/>
      <c r="EL96" s="594"/>
      <c r="EM96" s="594"/>
      <c r="EN96" s="594"/>
      <c r="EO96" s="594"/>
      <c r="EP96" s="594"/>
      <c r="EQ96" s="594"/>
      <c r="ER96" s="594"/>
      <c r="ES96" s="594"/>
      <c r="ET96" s="594"/>
      <c r="EU96" s="594"/>
      <c r="EV96" s="594"/>
      <c r="EW96" s="594"/>
      <c r="EX96" s="594"/>
      <c r="EY96" s="594"/>
      <c r="EZ96" s="594"/>
      <c r="FA96" s="594"/>
      <c r="FB96" s="594"/>
      <c r="FC96" s="594"/>
      <c r="FD96" s="594"/>
      <c r="FE96" s="594"/>
      <c r="FF96" s="594"/>
      <c r="FG96" s="594"/>
      <c r="FH96" s="594"/>
      <c r="FI96" s="594"/>
      <c r="FJ96" s="594"/>
      <c r="FK96" s="594"/>
      <c r="FL96" s="594"/>
      <c r="FM96" s="594"/>
      <c r="FN96" s="594"/>
      <c r="FO96" s="594"/>
      <c r="FP96" s="594"/>
      <c r="FQ96" s="594"/>
      <c r="FR96" s="594"/>
      <c r="FS96" s="594"/>
      <c r="FT96" s="594"/>
      <c r="FU96" s="594"/>
      <c r="FV96" s="594"/>
      <c r="FW96" s="594"/>
      <c r="FX96" s="594"/>
      <c r="FY96" s="594"/>
      <c r="FZ96" s="594"/>
      <c r="GA96" s="594"/>
      <c r="GB96" s="594"/>
      <c r="GC96" s="594"/>
      <c r="GD96" s="594"/>
      <c r="GE96" s="594"/>
      <c r="GF96" s="594"/>
      <c r="GG96" s="594"/>
      <c r="GH96" s="594"/>
      <c r="GI96" s="594"/>
      <c r="GJ96" s="594"/>
      <c r="GK96" s="594"/>
      <c r="GL96" s="594"/>
      <c r="GM96" s="594"/>
      <c r="GN96" s="594"/>
      <c r="GO96" s="594"/>
      <c r="GP96" s="594"/>
      <c r="GQ96" s="594"/>
      <c r="GR96" s="594"/>
      <c r="GS96" s="594"/>
      <c r="GT96" s="594"/>
      <c r="GU96" s="594"/>
      <c r="GV96" s="594"/>
      <c r="GW96" s="594"/>
      <c r="GX96" s="594"/>
      <c r="GY96" s="594"/>
      <c r="GZ96" s="594"/>
      <c r="HA96" s="594"/>
      <c r="HB96" s="594"/>
      <c r="HC96" s="594"/>
      <c r="HD96" s="594"/>
      <c r="HE96" s="594"/>
      <c r="HF96" s="594"/>
      <c r="HG96" s="594"/>
      <c r="HH96" s="594"/>
      <c r="HI96" s="594"/>
      <c r="HJ96" s="594"/>
      <c r="HK96" s="594"/>
      <c r="HL96" s="594"/>
    </row>
    <row r="97" spans="1:220" ht="23.1" customHeight="1" x14ac:dyDescent="0.25">
      <c r="A97" s="576">
        <v>139</v>
      </c>
      <c r="B97" s="615"/>
      <c r="C97" s="604">
        <v>503</v>
      </c>
      <c r="D97" s="701" t="s">
        <v>36</v>
      </c>
      <c r="E97" s="702" t="s">
        <v>910</v>
      </c>
      <c r="F97" s="702" t="s">
        <v>967</v>
      </c>
      <c r="G97" s="605"/>
      <c r="H97" s="606">
        <v>219</v>
      </c>
      <c r="I97" s="607">
        <v>632</v>
      </c>
      <c r="J97" s="581">
        <v>36</v>
      </c>
      <c r="K97" s="582" t="s">
        <v>14</v>
      </c>
      <c r="L97" s="582" t="s">
        <v>1007</v>
      </c>
      <c r="M97" s="624" t="s">
        <v>31</v>
      </c>
      <c r="N97" s="585" t="s">
        <v>17</v>
      </c>
      <c r="O97" s="625" t="s">
        <v>1001</v>
      </c>
      <c r="P97" s="586" t="s">
        <v>792</v>
      </c>
      <c r="Q97" s="586" t="s">
        <v>789</v>
      </c>
      <c r="R97" s="586" t="s">
        <v>39</v>
      </c>
      <c r="S97" s="586" t="s">
        <v>20</v>
      </c>
      <c r="T97" s="586" t="s">
        <v>20</v>
      </c>
      <c r="U97" s="586" t="s">
        <v>21</v>
      </c>
      <c r="V97" s="586" t="s">
        <v>22</v>
      </c>
      <c r="W97" s="586" t="s">
        <v>22</v>
      </c>
      <c r="X97" s="663">
        <v>4</v>
      </c>
      <c r="Y97" s="799">
        <v>4.5</v>
      </c>
      <c r="Z97" s="588">
        <v>41091</v>
      </c>
      <c r="AA97" s="589">
        <v>41426</v>
      </c>
      <c r="AB97" s="798">
        <v>3</v>
      </c>
      <c r="AC97" s="613">
        <v>10000</v>
      </c>
      <c r="AD97" s="610"/>
      <c r="AE97" s="610">
        <v>10000</v>
      </c>
      <c r="AF97" s="626"/>
      <c r="AG97" s="626"/>
      <c r="AH97" s="626"/>
      <c r="AI97" s="626">
        <v>10000</v>
      </c>
      <c r="AJ97" s="626"/>
      <c r="AK97" s="626"/>
      <c r="AL97" s="618"/>
      <c r="AM97" s="618"/>
      <c r="AN97" s="618"/>
      <c r="AO97" s="618"/>
      <c r="AP97" s="618"/>
      <c r="AQ97" s="618"/>
      <c r="AR97" s="592">
        <f t="shared" si="2"/>
        <v>10000</v>
      </c>
      <c r="AS97" s="592">
        <f t="shared" si="3"/>
        <v>0</v>
      </c>
      <c r="AT97" s="610"/>
      <c r="AU97" s="610"/>
    </row>
    <row r="98" spans="1:220" ht="23.1" customHeight="1" x14ac:dyDescent="0.25">
      <c r="A98" s="576">
        <v>140</v>
      </c>
      <c r="B98" s="615"/>
      <c r="C98" s="604">
        <v>503</v>
      </c>
      <c r="D98" s="701" t="s">
        <v>36</v>
      </c>
      <c r="E98" s="702" t="s">
        <v>910</v>
      </c>
      <c r="F98" s="702" t="s">
        <v>967</v>
      </c>
      <c r="G98" s="605"/>
      <c r="H98" s="606">
        <v>219</v>
      </c>
      <c r="I98" s="607">
        <v>632</v>
      </c>
      <c r="J98" s="581">
        <v>37</v>
      </c>
      <c r="K98" s="582" t="s">
        <v>14</v>
      </c>
      <c r="L98" s="582" t="s">
        <v>1014</v>
      </c>
      <c r="M98" s="624" t="s">
        <v>31</v>
      </c>
      <c r="N98" s="585" t="s">
        <v>17</v>
      </c>
      <c r="O98" s="625" t="s">
        <v>1001</v>
      </c>
      <c r="P98" s="586" t="s">
        <v>803</v>
      </c>
      <c r="Q98" s="586" t="s">
        <v>789</v>
      </c>
      <c r="R98" s="586" t="s">
        <v>39</v>
      </c>
      <c r="S98" s="586" t="s">
        <v>20</v>
      </c>
      <c r="T98" s="586" t="s">
        <v>20</v>
      </c>
      <c r="U98" s="586" t="s">
        <v>21</v>
      </c>
      <c r="V98" s="586" t="s">
        <v>22</v>
      </c>
      <c r="W98" s="586" t="s">
        <v>22</v>
      </c>
      <c r="X98" s="663">
        <v>5</v>
      </c>
      <c r="Y98" s="799">
        <v>5.0999999999999996</v>
      </c>
      <c r="Z98" s="588">
        <v>41091</v>
      </c>
      <c r="AA98" s="589">
        <v>41426</v>
      </c>
      <c r="AB98" s="798">
        <v>25</v>
      </c>
      <c r="AC98" s="613">
        <v>13800</v>
      </c>
      <c r="AD98" s="610"/>
      <c r="AE98" s="610">
        <v>13800</v>
      </c>
      <c r="AF98" s="626"/>
      <c r="AG98" s="626"/>
      <c r="AH98" s="626">
        <v>13800</v>
      </c>
      <c r="AI98" s="626"/>
      <c r="AJ98" s="626"/>
      <c r="AK98" s="626"/>
      <c r="AL98" s="618"/>
      <c r="AM98" s="618"/>
      <c r="AN98" s="618"/>
      <c r="AO98" s="618"/>
      <c r="AP98" s="618"/>
      <c r="AQ98" s="618"/>
      <c r="AR98" s="592">
        <f t="shared" si="2"/>
        <v>13800</v>
      </c>
      <c r="AS98" s="592">
        <f t="shared" si="3"/>
        <v>0</v>
      </c>
      <c r="AT98" s="610"/>
      <c r="AU98" s="610"/>
    </row>
    <row r="99" spans="1:220" ht="23.1" customHeight="1" x14ac:dyDescent="0.25">
      <c r="A99" s="576">
        <v>141</v>
      </c>
      <c r="B99" s="615"/>
      <c r="C99" s="604">
        <v>503</v>
      </c>
      <c r="D99" s="701" t="s">
        <v>36</v>
      </c>
      <c r="E99" s="702" t="s">
        <v>910</v>
      </c>
      <c r="F99" s="702" t="s">
        <v>967</v>
      </c>
      <c r="G99" s="617"/>
      <c r="H99" s="606">
        <v>219</v>
      </c>
      <c r="I99" s="607">
        <v>632</v>
      </c>
      <c r="J99" s="581">
        <v>38</v>
      </c>
      <c r="K99" s="582" t="s">
        <v>14</v>
      </c>
      <c r="L99" s="582" t="s">
        <v>1000</v>
      </c>
      <c r="M99" s="624" t="s">
        <v>31</v>
      </c>
      <c r="N99" s="585" t="s">
        <v>17</v>
      </c>
      <c r="O99" s="625" t="s">
        <v>1001</v>
      </c>
      <c r="P99" s="586" t="s">
        <v>803</v>
      </c>
      <c r="Q99" s="586" t="s">
        <v>789</v>
      </c>
      <c r="R99" s="586" t="s">
        <v>39</v>
      </c>
      <c r="S99" s="586" t="s">
        <v>20</v>
      </c>
      <c r="T99" s="586" t="s">
        <v>20</v>
      </c>
      <c r="U99" s="586" t="s">
        <v>21</v>
      </c>
      <c r="V99" s="586" t="s">
        <v>22</v>
      </c>
      <c r="W99" s="586" t="s">
        <v>22</v>
      </c>
      <c r="X99" s="663">
        <v>4</v>
      </c>
      <c r="Y99" s="799">
        <v>4.5</v>
      </c>
      <c r="Z99" s="588">
        <v>41091</v>
      </c>
      <c r="AA99" s="589">
        <v>41426</v>
      </c>
      <c r="AB99" s="798">
        <v>3</v>
      </c>
      <c r="AC99" s="613">
        <v>2200</v>
      </c>
      <c r="AD99" s="610"/>
      <c r="AE99" s="610">
        <v>2200</v>
      </c>
      <c r="AF99" s="626"/>
      <c r="AG99" s="626"/>
      <c r="AH99" s="626"/>
      <c r="AI99" s="626">
        <v>2200</v>
      </c>
      <c r="AJ99" s="626"/>
      <c r="AK99" s="626"/>
      <c r="AL99" s="618"/>
      <c r="AM99" s="618"/>
      <c r="AN99" s="618"/>
      <c r="AO99" s="618"/>
      <c r="AP99" s="618"/>
      <c r="AQ99" s="618"/>
      <c r="AR99" s="592">
        <f t="shared" si="2"/>
        <v>2200</v>
      </c>
      <c r="AS99" s="592">
        <f t="shared" si="3"/>
        <v>0</v>
      </c>
      <c r="AT99" s="610"/>
      <c r="AU99" s="610"/>
    </row>
    <row r="100" spans="1:220" ht="23.1" customHeight="1" x14ac:dyDescent="0.25">
      <c r="A100" s="576">
        <v>116</v>
      </c>
      <c r="B100" s="615"/>
      <c r="C100" s="604">
        <v>503</v>
      </c>
      <c r="D100" s="701" t="s">
        <v>36</v>
      </c>
      <c r="E100" s="702" t="s">
        <v>910</v>
      </c>
      <c r="F100" s="702" t="s">
        <v>967</v>
      </c>
      <c r="G100" s="617"/>
      <c r="H100" s="606">
        <v>219</v>
      </c>
      <c r="I100" s="607">
        <v>632</v>
      </c>
      <c r="J100" s="581">
        <v>39</v>
      </c>
      <c r="K100" s="582" t="s">
        <v>14</v>
      </c>
      <c r="L100" s="582" t="s">
        <v>1002</v>
      </c>
      <c r="M100" s="624" t="s">
        <v>31</v>
      </c>
      <c r="N100" s="585" t="s">
        <v>17</v>
      </c>
      <c r="O100" s="586" t="s">
        <v>1003</v>
      </c>
      <c r="P100" s="586" t="s">
        <v>803</v>
      </c>
      <c r="Q100" s="586" t="s">
        <v>789</v>
      </c>
      <c r="R100" s="586" t="s">
        <v>61</v>
      </c>
      <c r="S100" s="586" t="s">
        <v>38</v>
      </c>
      <c r="T100" s="586" t="s">
        <v>20</v>
      </c>
      <c r="U100" s="586" t="s">
        <v>21</v>
      </c>
      <c r="V100" s="586" t="s">
        <v>22</v>
      </c>
      <c r="W100" s="586" t="s">
        <v>22</v>
      </c>
      <c r="X100" s="663">
        <v>5</v>
      </c>
      <c r="Y100" s="799">
        <v>5.0999999999999996</v>
      </c>
      <c r="Z100" s="588">
        <v>41091</v>
      </c>
      <c r="AA100" s="589">
        <v>41426</v>
      </c>
      <c r="AB100" s="798">
        <v>3</v>
      </c>
      <c r="AC100" s="613">
        <v>300</v>
      </c>
      <c r="AD100" s="610"/>
      <c r="AE100" s="610">
        <v>300</v>
      </c>
      <c r="AF100" s="626"/>
      <c r="AG100" s="626"/>
      <c r="AH100" s="626"/>
      <c r="AI100" s="626">
        <v>300</v>
      </c>
      <c r="AJ100" s="626"/>
      <c r="AK100" s="626"/>
      <c r="AL100" s="618"/>
      <c r="AM100" s="618"/>
      <c r="AN100" s="618"/>
      <c r="AO100" s="618"/>
      <c r="AP100" s="618"/>
      <c r="AQ100" s="618"/>
      <c r="AR100" s="592">
        <f t="shared" si="2"/>
        <v>300</v>
      </c>
      <c r="AS100" s="592">
        <f t="shared" si="3"/>
        <v>0</v>
      </c>
      <c r="AT100" s="610"/>
      <c r="AU100" s="610"/>
    </row>
    <row r="101" spans="1:220" ht="23.1" customHeight="1" x14ac:dyDescent="0.25">
      <c r="A101" s="576">
        <v>117</v>
      </c>
      <c r="B101" s="615"/>
      <c r="C101" s="604">
        <v>503</v>
      </c>
      <c r="D101" s="701" t="s">
        <v>36</v>
      </c>
      <c r="E101" s="702" t="s">
        <v>910</v>
      </c>
      <c r="F101" s="702" t="s">
        <v>967</v>
      </c>
      <c r="G101" s="617"/>
      <c r="H101" s="606">
        <v>219</v>
      </c>
      <c r="I101" s="607">
        <v>632</v>
      </c>
      <c r="J101" s="581">
        <v>40</v>
      </c>
      <c r="K101" s="582" t="s">
        <v>14</v>
      </c>
      <c r="L101" s="582" t="s">
        <v>1013</v>
      </c>
      <c r="M101" s="624" t="s">
        <v>31</v>
      </c>
      <c r="N101" s="585" t="s">
        <v>17</v>
      </c>
      <c r="O101" s="586" t="s">
        <v>1003</v>
      </c>
      <c r="P101" s="586" t="s">
        <v>803</v>
      </c>
      <c r="Q101" s="586" t="s">
        <v>789</v>
      </c>
      <c r="R101" s="586" t="s">
        <v>61</v>
      </c>
      <c r="S101" s="586" t="s">
        <v>38</v>
      </c>
      <c r="T101" s="586" t="s">
        <v>20</v>
      </c>
      <c r="U101" s="586" t="s">
        <v>21</v>
      </c>
      <c r="V101" s="586" t="s">
        <v>22</v>
      </c>
      <c r="W101" s="586" t="s">
        <v>22</v>
      </c>
      <c r="X101" s="663">
        <v>5</v>
      </c>
      <c r="Y101" s="799">
        <v>5.0999999999999996</v>
      </c>
      <c r="Z101" s="588">
        <v>41091</v>
      </c>
      <c r="AA101" s="589">
        <v>41426</v>
      </c>
      <c r="AB101" s="798">
        <v>25</v>
      </c>
      <c r="AC101" s="613">
        <v>800000</v>
      </c>
      <c r="AD101" s="610"/>
      <c r="AE101" s="610">
        <v>800000</v>
      </c>
      <c r="AF101" s="626"/>
      <c r="AG101" s="626"/>
      <c r="AH101" s="626"/>
      <c r="AI101" s="626">
        <v>400000</v>
      </c>
      <c r="AJ101" s="626">
        <v>400000</v>
      </c>
      <c r="AK101" s="626"/>
      <c r="AL101" s="618"/>
      <c r="AM101" s="618"/>
      <c r="AN101" s="618"/>
      <c r="AO101" s="618"/>
      <c r="AP101" s="618"/>
      <c r="AQ101" s="618"/>
      <c r="AR101" s="592">
        <f t="shared" si="2"/>
        <v>800000</v>
      </c>
      <c r="AS101" s="592">
        <f t="shared" si="3"/>
        <v>0</v>
      </c>
      <c r="AT101" s="610"/>
      <c r="AU101" s="610"/>
    </row>
    <row r="102" spans="1:220" ht="23.1" customHeight="1" x14ac:dyDescent="0.25">
      <c r="A102" s="576">
        <v>142</v>
      </c>
      <c r="B102" s="615"/>
      <c r="C102" s="604">
        <v>503</v>
      </c>
      <c r="D102" s="701" t="s">
        <v>36</v>
      </c>
      <c r="E102" s="702" t="s">
        <v>910</v>
      </c>
      <c r="F102" s="702" t="s">
        <v>967</v>
      </c>
      <c r="G102" s="617"/>
      <c r="H102" s="606">
        <v>219</v>
      </c>
      <c r="I102" s="607">
        <v>632</v>
      </c>
      <c r="J102" s="581">
        <v>41</v>
      </c>
      <c r="K102" s="582" t="s">
        <v>14</v>
      </c>
      <c r="L102" s="582" t="s">
        <v>1006</v>
      </c>
      <c r="M102" s="624" t="s">
        <v>31</v>
      </c>
      <c r="N102" s="585" t="s">
        <v>17</v>
      </c>
      <c r="O102" s="625" t="s">
        <v>1001</v>
      </c>
      <c r="P102" s="586" t="s">
        <v>803</v>
      </c>
      <c r="Q102" s="586" t="s">
        <v>789</v>
      </c>
      <c r="R102" s="586" t="s">
        <v>39</v>
      </c>
      <c r="S102" s="586" t="s">
        <v>20</v>
      </c>
      <c r="T102" s="586" t="s">
        <v>20</v>
      </c>
      <c r="U102" s="586" t="s">
        <v>21</v>
      </c>
      <c r="V102" s="586" t="s">
        <v>22</v>
      </c>
      <c r="W102" s="586" t="s">
        <v>22</v>
      </c>
      <c r="X102" s="663">
        <v>4</v>
      </c>
      <c r="Y102" s="799">
        <v>4.5</v>
      </c>
      <c r="Z102" s="588">
        <v>41091</v>
      </c>
      <c r="AA102" s="589">
        <v>41426</v>
      </c>
      <c r="AB102" s="798">
        <v>25</v>
      </c>
      <c r="AC102" s="613">
        <v>12000</v>
      </c>
      <c r="AD102" s="610"/>
      <c r="AE102" s="610">
        <v>12000</v>
      </c>
      <c r="AF102" s="626"/>
      <c r="AG102" s="626"/>
      <c r="AH102" s="626">
        <v>12000</v>
      </c>
      <c r="AI102" s="626"/>
      <c r="AJ102" s="626"/>
      <c r="AK102" s="626"/>
      <c r="AL102" s="618"/>
      <c r="AM102" s="618"/>
      <c r="AN102" s="618"/>
      <c r="AO102" s="618"/>
      <c r="AP102" s="618"/>
      <c r="AQ102" s="618"/>
      <c r="AR102" s="592">
        <f t="shared" si="2"/>
        <v>12000</v>
      </c>
      <c r="AS102" s="592">
        <f t="shared" si="3"/>
        <v>0</v>
      </c>
      <c r="AT102" s="610"/>
      <c r="AU102" s="610"/>
    </row>
    <row r="103" spans="1:220" s="593" customFormat="1" ht="23.1" customHeight="1" x14ac:dyDescent="0.25">
      <c r="A103" s="576">
        <v>30</v>
      </c>
      <c r="B103" s="615"/>
      <c r="C103" s="604">
        <v>503</v>
      </c>
      <c r="D103" s="701" t="s">
        <v>36</v>
      </c>
      <c r="E103" s="702" t="s">
        <v>910</v>
      </c>
      <c r="F103" s="702" t="s">
        <v>967</v>
      </c>
      <c r="G103" s="605"/>
      <c r="H103" s="606">
        <v>219</v>
      </c>
      <c r="I103" s="607">
        <v>636</v>
      </c>
      <c r="J103" s="581">
        <v>42</v>
      </c>
      <c r="K103" s="582" t="s">
        <v>907</v>
      </c>
      <c r="L103" s="632" t="s">
        <v>1010</v>
      </c>
      <c r="M103" s="624" t="s">
        <v>31</v>
      </c>
      <c r="N103" s="585" t="s">
        <v>17</v>
      </c>
      <c r="O103" s="586" t="s">
        <v>909</v>
      </c>
      <c r="P103" s="586" t="s">
        <v>792</v>
      </c>
      <c r="Q103" s="586" t="s">
        <v>789</v>
      </c>
      <c r="R103" s="586" t="s">
        <v>18</v>
      </c>
      <c r="S103" s="586" t="s">
        <v>29</v>
      </c>
      <c r="T103" s="586" t="s">
        <v>37</v>
      </c>
      <c r="U103" s="586" t="s">
        <v>72</v>
      </c>
      <c r="V103" s="586" t="s">
        <v>22</v>
      </c>
      <c r="W103" s="586" t="s">
        <v>22</v>
      </c>
      <c r="X103" s="663">
        <v>4</v>
      </c>
      <c r="Y103" s="800">
        <v>4.5</v>
      </c>
      <c r="Z103" s="588">
        <v>41091</v>
      </c>
      <c r="AA103" s="589">
        <v>41426</v>
      </c>
      <c r="AB103" s="798">
        <v>5</v>
      </c>
      <c r="AC103" s="613">
        <v>73200</v>
      </c>
      <c r="AD103" s="610"/>
      <c r="AE103" s="610">
        <v>73200</v>
      </c>
      <c r="AF103" s="626"/>
      <c r="AG103" s="626"/>
      <c r="AH103" s="626"/>
      <c r="AI103" s="626">
        <v>73200</v>
      </c>
      <c r="AJ103" s="626"/>
      <c r="AK103" s="626"/>
      <c r="AL103" s="618"/>
      <c r="AM103" s="618"/>
      <c r="AN103" s="618"/>
      <c r="AO103" s="618"/>
      <c r="AP103" s="618"/>
      <c r="AQ103" s="618"/>
      <c r="AR103" s="592">
        <f t="shared" si="2"/>
        <v>73200</v>
      </c>
      <c r="AS103" s="592">
        <f t="shared" si="3"/>
        <v>0</v>
      </c>
      <c r="AT103" s="610"/>
      <c r="AU103" s="610"/>
      <c r="AX103" s="594"/>
      <c r="AY103" s="594"/>
      <c r="AZ103" s="594"/>
      <c r="BA103" s="594"/>
      <c r="BB103" s="594"/>
      <c r="BC103" s="594"/>
      <c r="BD103" s="594"/>
      <c r="BE103" s="594"/>
      <c r="BF103" s="594"/>
      <c r="BG103" s="594"/>
      <c r="BH103" s="594"/>
      <c r="BI103" s="594"/>
      <c r="BJ103" s="594"/>
      <c r="BK103" s="594"/>
      <c r="BL103" s="594"/>
      <c r="BM103" s="594"/>
      <c r="BN103" s="594"/>
      <c r="BO103" s="594"/>
      <c r="BP103" s="594"/>
      <c r="BQ103" s="594"/>
      <c r="BR103" s="594"/>
      <c r="BS103" s="594"/>
      <c r="BT103" s="594"/>
      <c r="BU103" s="594"/>
      <c r="BV103" s="594"/>
      <c r="BW103" s="594"/>
      <c r="BX103" s="594"/>
      <c r="BY103" s="594"/>
      <c r="BZ103" s="594"/>
      <c r="CA103" s="594"/>
      <c r="CB103" s="594"/>
      <c r="CC103" s="594"/>
      <c r="CD103" s="594"/>
      <c r="CE103" s="594"/>
      <c r="CF103" s="594"/>
      <c r="CG103" s="594"/>
      <c r="CH103" s="594"/>
      <c r="CI103" s="594"/>
      <c r="CJ103" s="594"/>
      <c r="CK103" s="594"/>
      <c r="CL103" s="594"/>
      <c r="CM103" s="594"/>
      <c r="CN103" s="594"/>
      <c r="CO103" s="594"/>
      <c r="CP103" s="594"/>
      <c r="CQ103" s="594"/>
      <c r="CR103" s="594"/>
      <c r="CS103" s="594"/>
      <c r="CT103" s="594"/>
      <c r="CU103" s="594"/>
      <c r="CV103" s="594"/>
      <c r="CW103" s="594"/>
      <c r="CX103" s="594"/>
      <c r="CY103" s="594"/>
      <c r="CZ103" s="594"/>
      <c r="DA103" s="594"/>
      <c r="DB103" s="594"/>
      <c r="DC103" s="594"/>
      <c r="DD103" s="594"/>
      <c r="DE103" s="594"/>
      <c r="DF103" s="594"/>
      <c r="DG103" s="594"/>
      <c r="DH103" s="594"/>
      <c r="DI103" s="594"/>
      <c r="DJ103" s="594"/>
      <c r="DK103" s="594"/>
      <c r="DL103" s="594"/>
      <c r="DM103" s="594"/>
      <c r="DN103" s="594"/>
      <c r="DO103" s="594"/>
      <c r="DP103" s="594"/>
      <c r="DQ103" s="594"/>
      <c r="DR103" s="594"/>
      <c r="DS103" s="594"/>
      <c r="DT103" s="594"/>
      <c r="DU103" s="594"/>
      <c r="DV103" s="594"/>
      <c r="DW103" s="594"/>
      <c r="DX103" s="594"/>
      <c r="DY103" s="594"/>
      <c r="DZ103" s="594"/>
      <c r="EA103" s="594"/>
      <c r="EB103" s="594"/>
      <c r="EC103" s="594"/>
      <c r="ED103" s="594"/>
      <c r="EE103" s="594"/>
      <c r="EF103" s="594"/>
      <c r="EG103" s="594"/>
      <c r="EH103" s="594"/>
      <c r="EI103" s="594"/>
      <c r="EJ103" s="594"/>
      <c r="EK103" s="594"/>
      <c r="EL103" s="594"/>
      <c r="EM103" s="594"/>
      <c r="EN103" s="594"/>
      <c r="EO103" s="594"/>
      <c r="EP103" s="594"/>
      <c r="EQ103" s="594"/>
      <c r="ER103" s="594"/>
      <c r="ES103" s="594"/>
      <c r="ET103" s="594"/>
      <c r="EU103" s="594"/>
      <c r="EV103" s="594"/>
      <c r="EW103" s="594"/>
      <c r="EX103" s="594"/>
      <c r="EY103" s="594"/>
      <c r="EZ103" s="594"/>
      <c r="FA103" s="594"/>
      <c r="FB103" s="594"/>
      <c r="FC103" s="594"/>
      <c r="FD103" s="594"/>
      <c r="FE103" s="594"/>
      <c r="FF103" s="594"/>
      <c r="FG103" s="594"/>
      <c r="FH103" s="594"/>
      <c r="FI103" s="594"/>
      <c r="FJ103" s="594"/>
      <c r="FK103" s="594"/>
      <c r="FL103" s="594"/>
      <c r="FM103" s="594"/>
      <c r="FN103" s="594"/>
      <c r="FO103" s="594"/>
      <c r="FP103" s="594"/>
      <c r="FQ103" s="594"/>
      <c r="FR103" s="594"/>
      <c r="FS103" s="594"/>
      <c r="FT103" s="594"/>
      <c r="FU103" s="594"/>
      <c r="FV103" s="594"/>
      <c r="FW103" s="594"/>
      <c r="FX103" s="594"/>
      <c r="FY103" s="594"/>
      <c r="FZ103" s="594"/>
      <c r="GA103" s="594"/>
      <c r="GB103" s="594"/>
      <c r="GC103" s="594"/>
      <c r="GD103" s="594"/>
      <c r="GE103" s="594"/>
      <c r="GF103" s="594"/>
      <c r="GG103" s="594"/>
      <c r="GH103" s="594"/>
      <c r="GI103" s="594"/>
      <c r="GJ103" s="594"/>
      <c r="GK103" s="594"/>
      <c r="GL103" s="594"/>
      <c r="GM103" s="594"/>
      <c r="GN103" s="594"/>
      <c r="GO103" s="594"/>
      <c r="GP103" s="594"/>
      <c r="GQ103" s="594"/>
      <c r="GR103" s="594"/>
      <c r="GS103" s="594"/>
      <c r="GT103" s="594"/>
      <c r="GU103" s="594"/>
      <c r="GV103" s="594"/>
      <c r="GW103" s="594"/>
      <c r="GX103" s="594"/>
      <c r="GY103" s="594"/>
      <c r="GZ103" s="594"/>
    </row>
    <row r="104" spans="1:220" s="593" customFormat="1" ht="23.1" customHeight="1" x14ac:dyDescent="0.25">
      <c r="A104" s="576">
        <v>31</v>
      </c>
      <c r="B104" s="615"/>
      <c r="C104" s="604">
        <v>503</v>
      </c>
      <c r="D104" s="701" t="s">
        <v>36</v>
      </c>
      <c r="E104" s="702" t="s">
        <v>910</v>
      </c>
      <c r="F104" s="702" t="s">
        <v>967</v>
      </c>
      <c r="G104" s="605"/>
      <c r="H104" s="606">
        <v>219</v>
      </c>
      <c r="I104" s="607">
        <v>636</v>
      </c>
      <c r="J104" s="581">
        <v>43</v>
      </c>
      <c r="K104" s="582" t="s">
        <v>907</v>
      </c>
      <c r="L104" s="632" t="s">
        <v>1011</v>
      </c>
      <c r="M104" s="624" t="s">
        <v>31</v>
      </c>
      <c r="N104" s="585" t="s">
        <v>17</v>
      </c>
      <c r="O104" s="586" t="s">
        <v>909</v>
      </c>
      <c r="P104" s="586" t="s">
        <v>792</v>
      </c>
      <c r="Q104" s="586" t="s">
        <v>789</v>
      </c>
      <c r="R104" s="586" t="s">
        <v>18</v>
      </c>
      <c r="S104" s="586" t="s">
        <v>29</v>
      </c>
      <c r="T104" s="586" t="s">
        <v>37</v>
      </c>
      <c r="U104" s="586" t="s">
        <v>72</v>
      </c>
      <c r="V104" s="586" t="s">
        <v>22</v>
      </c>
      <c r="W104" s="586" t="s">
        <v>22</v>
      </c>
      <c r="X104" s="663">
        <v>1</v>
      </c>
      <c r="Y104" s="800">
        <v>1.4</v>
      </c>
      <c r="Z104" s="588">
        <v>41091</v>
      </c>
      <c r="AA104" s="589">
        <v>41426</v>
      </c>
      <c r="AB104" s="798">
        <v>5</v>
      </c>
      <c r="AC104" s="613">
        <v>7500</v>
      </c>
      <c r="AD104" s="610"/>
      <c r="AE104" s="610">
        <v>7500</v>
      </c>
      <c r="AF104" s="626"/>
      <c r="AG104" s="626"/>
      <c r="AH104" s="626"/>
      <c r="AI104" s="626">
        <v>7500</v>
      </c>
      <c r="AJ104" s="626"/>
      <c r="AK104" s="626"/>
      <c r="AL104" s="618"/>
      <c r="AM104" s="618"/>
      <c r="AN104" s="618"/>
      <c r="AO104" s="618"/>
      <c r="AP104" s="618"/>
      <c r="AQ104" s="618"/>
      <c r="AR104" s="592">
        <f t="shared" si="2"/>
        <v>7500</v>
      </c>
      <c r="AS104" s="592">
        <f t="shared" si="3"/>
        <v>0</v>
      </c>
      <c r="AT104" s="610"/>
      <c r="AU104" s="610"/>
      <c r="AX104" s="594"/>
      <c r="AY104" s="594"/>
      <c r="AZ104" s="594"/>
      <c r="BA104" s="594"/>
      <c r="BB104" s="594"/>
      <c r="BC104" s="594"/>
      <c r="BD104" s="594"/>
      <c r="BE104" s="594"/>
      <c r="BF104" s="594"/>
      <c r="BG104" s="594"/>
      <c r="BH104" s="594"/>
      <c r="BI104" s="594"/>
      <c r="BJ104" s="594"/>
      <c r="BK104" s="594"/>
      <c r="BL104" s="594"/>
      <c r="BM104" s="594"/>
      <c r="BN104" s="594"/>
      <c r="BO104" s="594"/>
      <c r="BP104" s="594"/>
      <c r="BQ104" s="594"/>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c r="CO104" s="594"/>
      <c r="CP104" s="594"/>
      <c r="CQ104" s="594"/>
      <c r="CR104" s="594"/>
      <c r="CS104" s="594"/>
      <c r="CT104" s="594"/>
      <c r="CU104" s="594"/>
      <c r="CV104" s="594"/>
      <c r="CW104" s="594"/>
      <c r="CX104" s="594"/>
      <c r="CY104" s="594"/>
      <c r="CZ104" s="594"/>
      <c r="DA104" s="594"/>
      <c r="DB104" s="594"/>
      <c r="DC104" s="594"/>
      <c r="DD104" s="594"/>
      <c r="DE104" s="594"/>
      <c r="DF104" s="594"/>
      <c r="DG104" s="594"/>
      <c r="DH104" s="594"/>
      <c r="DI104" s="594"/>
      <c r="DJ104" s="594"/>
      <c r="DK104" s="594"/>
      <c r="DL104" s="594"/>
      <c r="DM104" s="594"/>
      <c r="DN104" s="594"/>
      <c r="DO104" s="594"/>
      <c r="DP104" s="594"/>
      <c r="DQ104" s="594"/>
      <c r="DR104" s="594"/>
      <c r="DS104" s="594"/>
      <c r="DT104" s="594"/>
      <c r="DU104" s="594"/>
      <c r="DV104" s="594"/>
      <c r="DW104" s="594"/>
      <c r="DX104" s="594"/>
      <c r="DY104" s="594"/>
      <c r="DZ104" s="594"/>
      <c r="EA104" s="594"/>
      <c r="EB104" s="594"/>
      <c r="EC104" s="594"/>
      <c r="ED104" s="594"/>
      <c r="EE104" s="594"/>
      <c r="EF104" s="594"/>
      <c r="EG104" s="594"/>
      <c r="EH104" s="594"/>
      <c r="EI104" s="594"/>
      <c r="EJ104" s="594"/>
      <c r="EK104" s="594"/>
      <c r="EL104" s="594"/>
      <c r="EM104" s="594"/>
      <c r="EN104" s="594"/>
      <c r="EO104" s="594"/>
      <c r="EP104" s="594"/>
      <c r="EQ104" s="594"/>
      <c r="ER104" s="594"/>
      <c r="ES104" s="594"/>
      <c r="ET104" s="594"/>
      <c r="EU104" s="594"/>
      <c r="EV104" s="594"/>
      <c r="EW104" s="594"/>
      <c r="EX104" s="594"/>
      <c r="EY104" s="594"/>
      <c r="EZ104" s="594"/>
      <c r="FA104" s="594"/>
      <c r="FB104" s="594"/>
      <c r="FC104" s="594"/>
      <c r="FD104" s="594"/>
      <c r="FE104" s="594"/>
      <c r="FF104" s="594"/>
      <c r="FG104" s="594"/>
      <c r="FH104" s="594"/>
      <c r="FI104" s="594"/>
      <c r="FJ104" s="594"/>
      <c r="FK104" s="594"/>
      <c r="FL104" s="594"/>
      <c r="FM104" s="594"/>
      <c r="FN104" s="594"/>
      <c r="FO104" s="594"/>
      <c r="FP104" s="594"/>
      <c r="FQ104" s="594"/>
      <c r="FR104" s="594"/>
      <c r="FS104" s="594"/>
      <c r="FT104" s="594"/>
      <c r="FU104" s="594"/>
      <c r="FV104" s="594"/>
      <c r="FW104" s="594"/>
      <c r="FX104" s="594"/>
      <c r="FY104" s="594"/>
      <c r="FZ104" s="594"/>
      <c r="GA104" s="594"/>
      <c r="GB104" s="594"/>
      <c r="GC104" s="594"/>
      <c r="GD104" s="594"/>
      <c r="GE104" s="594"/>
      <c r="GF104" s="594"/>
      <c r="GG104" s="594"/>
      <c r="GH104" s="594"/>
      <c r="GI104" s="594"/>
      <c r="GJ104" s="594"/>
      <c r="GK104" s="594"/>
      <c r="GL104" s="594"/>
      <c r="GM104" s="594"/>
      <c r="GN104" s="594"/>
      <c r="GO104" s="594"/>
      <c r="GP104" s="594"/>
      <c r="GQ104" s="594"/>
      <c r="GR104" s="594"/>
      <c r="GS104" s="594"/>
      <c r="GT104" s="594"/>
      <c r="GU104" s="594"/>
      <c r="GV104" s="594"/>
      <c r="GW104" s="594"/>
      <c r="GX104" s="594"/>
      <c r="GY104" s="594"/>
      <c r="GZ104" s="594"/>
    </row>
    <row r="105" spans="1:220" ht="23.1" customHeight="1" x14ac:dyDescent="0.25">
      <c r="A105" s="576">
        <v>32</v>
      </c>
      <c r="B105" s="615"/>
      <c r="C105" s="604">
        <v>503</v>
      </c>
      <c r="D105" s="701" t="s">
        <v>36</v>
      </c>
      <c r="E105" s="702" t="s">
        <v>910</v>
      </c>
      <c r="F105" s="702" t="s">
        <v>967</v>
      </c>
      <c r="G105" s="605"/>
      <c r="H105" s="606">
        <v>219</v>
      </c>
      <c r="I105" s="607">
        <v>636</v>
      </c>
      <c r="J105" s="581">
        <v>44</v>
      </c>
      <c r="K105" s="582" t="s">
        <v>14</v>
      </c>
      <c r="L105" s="632" t="s">
        <v>1012</v>
      </c>
      <c r="M105" s="624" t="s">
        <v>31</v>
      </c>
      <c r="N105" s="585" t="s">
        <v>17</v>
      </c>
      <c r="O105" s="586" t="s">
        <v>909</v>
      </c>
      <c r="P105" s="586" t="s">
        <v>792</v>
      </c>
      <c r="Q105" s="586" t="s">
        <v>789</v>
      </c>
      <c r="R105" s="586" t="s">
        <v>18</v>
      </c>
      <c r="S105" s="586" t="s">
        <v>29</v>
      </c>
      <c r="T105" s="586" t="s">
        <v>37</v>
      </c>
      <c r="U105" s="586" t="s">
        <v>72</v>
      </c>
      <c r="V105" s="586" t="s">
        <v>22</v>
      </c>
      <c r="W105" s="586" t="s">
        <v>22</v>
      </c>
      <c r="X105" s="663">
        <v>4</v>
      </c>
      <c r="Y105" s="800">
        <v>4.5</v>
      </c>
      <c r="Z105" s="588">
        <v>41091</v>
      </c>
      <c r="AA105" s="589">
        <v>41426</v>
      </c>
      <c r="AB105" s="798">
        <v>5</v>
      </c>
      <c r="AC105" s="613">
        <v>130000</v>
      </c>
      <c r="AD105" s="610"/>
      <c r="AE105" s="610">
        <v>130000</v>
      </c>
      <c r="AF105" s="626"/>
      <c r="AG105" s="626"/>
      <c r="AH105" s="626"/>
      <c r="AI105" s="626"/>
      <c r="AJ105" s="626">
        <v>50000</v>
      </c>
      <c r="AK105" s="626">
        <v>80000</v>
      </c>
      <c r="AL105" s="618"/>
      <c r="AM105" s="618"/>
      <c r="AN105" s="618"/>
      <c r="AO105" s="618"/>
      <c r="AP105" s="618"/>
      <c r="AQ105" s="618"/>
      <c r="AR105" s="592">
        <f t="shared" si="2"/>
        <v>130000</v>
      </c>
      <c r="AS105" s="592">
        <f t="shared" si="3"/>
        <v>0</v>
      </c>
      <c r="AT105" s="610"/>
      <c r="AU105" s="610"/>
      <c r="HA105" s="593"/>
      <c r="HB105" s="593"/>
      <c r="HC105" s="593"/>
      <c r="HD105" s="593"/>
      <c r="HE105" s="593"/>
      <c r="HF105" s="593"/>
      <c r="HG105" s="593"/>
      <c r="HH105" s="593"/>
      <c r="HI105" s="593"/>
      <c r="HJ105" s="593"/>
      <c r="HK105" s="593"/>
      <c r="HL105" s="593"/>
    </row>
    <row r="106" spans="1:220" ht="23.1" customHeight="1" x14ac:dyDescent="0.25">
      <c r="A106" s="576">
        <v>143</v>
      </c>
      <c r="B106" s="596"/>
      <c r="C106" s="637">
        <v>1101</v>
      </c>
      <c r="D106" s="701" t="s">
        <v>1019</v>
      </c>
      <c r="E106" s="702" t="s">
        <v>798</v>
      </c>
      <c r="F106" s="702" t="s">
        <v>827</v>
      </c>
      <c r="G106" s="637">
        <v>300</v>
      </c>
      <c r="H106" s="596">
        <v>222</v>
      </c>
      <c r="I106" s="597">
        <v>572</v>
      </c>
      <c r="J106" s="597">
        <v>74</v>
      </c>
      <c r="K106" s="582" t="s">
        <v>42</v>
      </c>
      <c r="L106" s="582" t="s">
        <v>46</v>
      </c>
      <c r="M106" s="627" t="s">
        <v>15</v>
      </c>
      <c r="N106" s="585" t="s">
        <v>17</v>
      </c>
      <c r="O106" s="625" t="s">
        <v>1001</v>
      </c>
      <c r="P106" s="586" t="s">
        <v>792</v>
      </c>
      <c r="Q106" s="625" t="s">
        <v>805</v>
      </c>
      <c r="R106" s="586" t="s">
        <v>39</v>
      </c>
      <c r="S106" s="638" t="s">
        <v>20</v>
      </c>
      <c r="T106" s="586" t="s">
        <v>20</v>
      </c>
      <c r="U106" s="586" t="s">
        <v>21</v>
      </c>
      <c r="V106" s="586" t="s">
        <v>22</v>
      </c>
      <c r="W106" s="586" t="s">
        <v>22</v>
      </c>
      <c r="X106" s="663">
        <v>2</v>
      </c>
      <c r="Y106" s="800">
        <v>2.2999999999999998</v>
      </c>
      <c r="Z106" s="588">
        <v>41091</v>
      </c>
      <c r="AA106" s="589">
        <v>42156</v>
      </c>
      <c r="AB106" s="801">
        <v>20</v>
      </c>
      <c r="AC106" s="601"/>
      <c r="AD106" s="601">
        <v>300000</v>
      </c>
      <c r="AE106" s="610">
        <v>300000</v>
      </c>
      <c r="AF106" s="708"/>
      <c r="AG106" s="631"/>
      <c r="AH106" s="631"/>
      <c r="AI106" s="631"/>
      <c r="AJ106" s="631"/>
      <c r="AK106" s="631">
        <v>150000</v>
      </c>
      <c r="AL106" s="631">
        <v>150000</v>
      </c>
      <c r="AM106" s="631"/>
      <c r="AN106" s="631"/>
      <c r="AO106" s="631"/>
      <c r="AP106" s="631"/>
      <c r="AQ106" s="631"/>
      <c r="AR106" s="592">
        <f t="shared" si="2"/>
        <v>300000</v>
      </c>
      <c r="AS106" s="592">
        <f t="shared" si="3"/>
        <v>0</v>
      </c>
      <c r="AT106" s="601">
        <v>600000</v>
      </c>
      <c r="AU106" s="601">
        <v>450000</v>
      </c>
      <c r="AX106" s="593"/>
      <c r="AY106" s="593"/>
      <c r="AZ106" s="593"/>
      <c r="BA106" s="593"/>
      <c r="BB106" s="593"/>
      <c r="BC106" s="593"/>
      <c r="BD106" s="593"/>
      <c r="BE106" s="593"/>
      <c r="BF106" s="593"/>
      <c r="BG106" s="593"/>
      <c r="BH106" s="593"/>
      <c r="BI106" s="593"/>
      <c r="BJ106" s="593"/>
      <c r="BK106" s="593"/>
      <c r="BL106" s="593"/>
      <c r="BM106" s="593"/>
      <c r="BN106" s="593"/>
      <c r="BO106" s="593"/>
      <c r="BP106" s="593"/>
      <c r="BQ106" s="593"/>
      <c r="BR106" s="593"/>
      <c r="BS106" s="593"/>
      <c r="BT106" s="593"/>
      <c r="BU106" s="593"/>
      <c r="BV106" s="593"/>
      <c r="BW106" s="593"/>
      <c r="BX106" s="593"/>
      <c r="BY106" s="593"/>
      <c r="BZ106" s="593"/>
      <c r="CA106" s="593"/>
      <c r="CB106" s="593"/>
      <c r="CC106" s="593"/>
      <c r="CD106" s="593"/>
      <c r="CE106" s="593"/>
      <c r="CF106" s="593"/>
      <c r="CG106" s="593"/>
      <c r="CH106" s="593"/>
      <c r="CI106" s="593"/>
      <c r="CJ106" s="593"/>
      <c r="CK106" s="593"/>
      <c r="CL106" s="593"/>
      <c r="CM106" s="593"/>
      <c r="CN106" s="593"/>
      <c r="CO106" s="593"/>
      <c r="CP106" s="593"/>
      <c r="CQ106" s="593"/>
      <c r="CR106" s="593"/>
      <c r="CS106" s="593"/>
      <c r="CT106" s="593"/>
      <c r="CU106" s="593"/>
      <c r="CV106" s="593"/>
      <c r="CW106" s="593"/>
      <c r="CX106" s="593"/>
      <c r="CY106" s="593"/>
      <c r="CZ106" s="593"/>
      <c r="DA106" s="593"/>
      <c r="DB106" s="593"/>
      <c r="DC106" s="593"/>
      <c r="DD106" s="593"/>
      <c r="DE106" s="593"/>
      <c r="DF106" s="593"/>
      <c r="DG106" s="593"/>
      <c r="DH106" s="593"/>
      <c r="DI106" s="593"/>
      <c r="DJ106" s="593"/>
      <c r="DK106" s="593"/>
      <c r="DL106" s="593"/>
      <c r="DM106" s="593"/>
      <c r="DN106" s="593"/>
      <c r="DO106" s="593"/>
      <c r="DP106" s="593"/>
      <c r="DQ106" s="593"/>
      <c r="DR106" s="593"/>
      <c r="DS106" s="593"/>
      <c r="DT106" s="593"/>
      <c r="DU106" s="593"/>
      <c r="DV106" s="593"/>
      <c r="DW106" s="593"/>
      <c r="DX106" s="593"/>
      <c r="DY106" s="593"/>
      <c r="DZ106" s="593"/>
      <c r="EA106" s="593"/>
      <c r="EB106" s="593"/>
      <c r="EC106" s="593"/>
      <c r="ED106" s="593"/>
      <c r="EE106" s="593"/>
      <c r="EF106" s="593"/>
      <c r="EG106" s="593"/>
      <c r="EH106" s="593"/>
      <c r="EI106" s="593"/>
      <c r="EJ106" s="593"/>
      <c r="EK106" s="593"/>
      <c r="EL106" s="593"/>
      <c r="EM106" s="593"/>
      <c r="EN106" s="593"/>
      <c r="EO106" s="593"/>
      <c r="EP106" s="593"/>
      <c r="EQ106" s="593"/>
      <c r="ER106" s="593"/>
      <c r="ES106" s="593"/>
      <c r="ET106" s="593"/>
      <c r="EU106" s="593"/>
      <c r="EV106" s="593"/>
      <c r="EW106" s="593"/>
      <c r="EX106" s="593"/>
      <c r="EY106" s="593"/>
      <c r="EZ106" s="593"/>
      <c r="FA106" s="593"/>
      <c r="FB106" s="593"/>
      <c r="FC106" s="593"/>
      <c r="FD106" s="593"/>
      <c r="FE106" s="593"/>
      <c r="FF106" s="593"/>
      <c r="FG106" s="593"/>
      <c r="FH106" s="593"/>
      <c r="FI106" s="593"/>
      <c r="FJ106" s="593"/>
      <c r="FK106" s="593"/>
      <c r="FL106" s="593"/>
      <c r="FM106" s="593"/>
      <c r="FN106" s="593"/>
      <c r="FO106" s="593"/>
      <c r="FP106" s="593"/>
      <c r="FQ106" s="593"/>
      <c r="FR106" s="593"/>
      <c r="FS106" s="593"/>
      <c r="FT106" s="593"/>
      <c r="FU106" s="593"/>
      <c r="FV106" s="593"/>
      <c r="FW106" s="593"/>
      <c r="FX106" s="593"/>
      <c r="FY106" s="593"/>
      <c r="FZ106" s="593"/>
      <c r="GA106" s="593"/>
      <c r="GB106" s="593"/>
      <c r="GC106" s="593"/>
      <c r="GD106" s="593"/>
      <c r="GE106" s="593"/>
      <c r="GF106" s="593"/>
      <c r="GG106" s="593"/>
      <c r="GH106" s="593"/>
      <c r="GI106" s="593"/>
      <c r="GJ106" s="593"/>
      <c r="GK106" s="593"/>
      <c r="GL106" s="593"/>
      <c r="GM106" s="593"/>
      <c r="GN106" s="593"/>
      <c r="GO106" s="593"/>
      <c r="GP106" s="593"/>
      <c r="GQ106" s="593"/>
      <c r="GR106" s="593"/>
      <c r="GS106" s="593"/>
      <c r="GT106" s="593"/>
      <c r="GU106" s="593"/>
      <c r="GV106" s="593"/>
      <c r="GW106" s="593"/>
      <c r="GX106" s="593"/>
      <c r="GY106" s="593"/>
      <c r="GZ106" s="593"/>
      <c r="HA106" s="593"/>
      <c r="HB106" s="593"/>
      <c r="HC106" s="593"/>
      <c r="HD106" s="593"/>
      <c r="HE106" s="593"/>
      <c r="HF106" s="593"/>
      <c r="HG106" s="593"/>
      <c r="HH106" s="593"/>
      <c r="HI106" s="593"/>
      <c r="HJ106" s="593"/>
      <c r="HK106" s="593"/>
      <c r="HL106" s="593"/>
    </row>
    <row r="107" spans="1:220" s="593" customFormat="1" ht="23.1" customHeight="1" x14ac:dyDescent="0.25">
      <c r="A107" s="576">
        <v>144</v>
      </c>
      <c r="B107" s="596" t="s">
        <v>1038</v>
      </c>
      <c r="C107" s="637">
        <v>1101</v>
      </c>
      <c r="D107" s="701" t="s">
        <v>1019</v>
      </c>
      <c r="E107" s="702" t="s">
        <v>798</v>
      </c>
      <c r="F107" s="702" t="s">
        <v>827</v>
      </c>
      <c r="G107" s="637">
        <v>300</v>
      </c>
      <c r="H107" s="596">
        <v>222</v>
      </c>
      <c r="I107" s="597">
        <v>572</v>
      </c>
      <c r="J107" s="597">
        <v>75</v>
      </c>
      <c r="K107" s="582" t="s">
        <v>42</v>
      </c>
      <c r="L107" s="598" t="s">
        <v>1039</v>
      </c>
      <c r="M107" s="627" t="s">
        <v>15</v>
      </c>
      <c r="N107" s="585" t="s">
        <v>17</v>
      </c>
      <c r="O107" s="625" t="s">
        <v>1001</v>
      </c>
      <c r="P107" s="586" t="s">
        <v>792</v>
      </c>
      <c r="Q107" s="625" t="s">
        <v>789</v>
      </c>
      <c r="R107" s="586" t="s">
        <v>39</v>
      </c>
      <c r="S107" s="638" t="s">
        <v>20</v>
      </c>
      <c r="T107" s="586" t="s">
        <v>20</v>
      </c>
      <c r="U107" s="586" t="s">
        <v>21</v>
      </c>
      <c r="V107" s="586" t="s">
        <v>22</v>
      </c>
      <c r="W107" s="625" t="s">
        <v>1040</v>
      </c>
      <c r="X107" s="663">
        <v>2</v>
      </c>
      <c r="Y107" s="800">
        <v>2.2999999999999998</v>
      </c>
      <c r="Z107" s="588">
        <v>41091</v>
      </c>
      <c r="AA107" s="589">
        <v>42156</v>
      </c>
      <c r="AB107" s="801">
        <v>20</v>
      </c>
      <c r="AC107" s="601"/>
      <c r="AD107" s="601">
        <v>900000</v>
      </c>
      <c r="AE107" s="610">
        <v>900000</v>
      </c>
      <c r="AF107" s="601"/>
      <c r="AG107" s="601"/>
      <c r="AH107" s="601">
        <v>300000</v>
      </c>
      <c r="AI107" s="601">
        <v>300000</v>
      </c>
      <c r="AJ107" s="601">
        <v>300000</v>
      </c>
      <c r="AK107" s="601"/>
      <c r="AL107" s="601"/>
      <c r="AM107" s="601"/>
      <c r="AN107" s="601"/>
      <c r="AO107" s="601"/>
      <c r="AP107" s="601"/>
      <c r="AQ107" s="601"/>
      <c r="AR107" s="592">
        <f t="shared" si="2"/>
        <v>900000</v>
      </c>
      <c r="AS107" s="592">
        <f t="shared" si="3"/>
        <v>0</v>
      </c>
      <c r="AT107" s="601">
        <v>1000000</v>
      </c>
      <c r="AU107" s="601">
        <v>1200000</v>
      </c>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4"/>
      <c r="BT107" s="594"/>
      <c r="BU107" s="594"/>
      <c r="BV107" s="594"/>
      <c r="BW107" s="594"/>
      <c r="BX107" s="594"/>
      <c r="BY107" s="594"/>
      <c r="BZ107" s="594"/>
      <c r="CA107" s="594"/>
      <c r="CB107" s="594"/>
      <c r="CC107" s="594"/>
      <c r="CD107" s="594"/>
      <c r="CE107" s="594"/>
      <c r="CF107" s="594"/>
      <c r="CG107" s="594"/>
      <c r="CH107" s="594"/>
      <c r="CI107" s="594"/>
      <c r="CJ107" s="594"/>
      <c r="CK107" s="594"/>
      <c r="CL107" s="594"/>
      <c r="CM107" s="594"/>
      <c r="CN107" s="594"/>
      <c r="CO107" s="594"/>
      <c r="CP107" s="594"/>
      <c r="CQ107" s="594"/>
      <c r="CR107" s="594"/>
      <c r="CS107" s="594"/>
      <c r="CT107" s="594"/>
      <c r="CU107" s="594"/>
      <c r="CV107" s="594"/>
      <c r="CW107" s="594"/>
      <c r="CX107" s="594"/>
      <c r="CY107" s="594"/>
      <c r="CZ107" s="594"/>
      <c r="DA107" s="594"/>
      <c r="DB107" s="594"/>
      <c r="DC107" s="594"/>
      <c r="DD107" s="594"/>
      <c r="DE107" s="594"/>
      <c r="DF107" s="594"/>
      <c r="DG107" s="594"/>
      <c r="DH107" s="594"/>
      <c r="DI107" s="594"/>
      <c r="DJ107" s="594"/>
      <c r="DK107" s="594"/>
      <c r="DL107" s="594"/>
      <c r="DM107" s="594"/>
      <c r="DN107" s="594"/>
      <c r="DO107" s="594"/>
      <c r="DP107" s="594"/>
      <c r="DQ107" s="594"/>
      <c r="DR107" s="594"/>
      <c r="DS107" s="594"/>
      <c r="DT107" s="594"/>
      <c r="DU107" s="594"/>
      <c r="DV107" s="594"/>
      <c r="DW107" s="594"/>
      <c r="DX107" s="594"/>
      <c r="DY107" s="594"/>
      <c r="DZ107" s="594"/>
      <c r="EA107" s="594"/>
      <c r="EB107" s="594"/>
      <c r="EC107" s="594"/>
      <c r="ED107" s="594"/>
      <c r="EE107" s="594"/>
      <c r="EF107" s="594"/>
      <c r="EG107" s="594"/>
      <c r="EH107" s="594"/>
      <c r="EI107" s="594"/>
      <c r="EJ107" s="594"/>
      <c r="EK107" s="594"/>
      <c r="EL107" s="594"/>
      <c r="EM107" s="594"/>
      <c r="EN107" s="594"/>
      <c r="EO107" s="594"/>
      <c r="EP107" s="594"/>
      <c r="EQ107" s="594"/>
      <c r="ER107" s="594"/>
      <c r="ES107" s="594"/>
      <c r="ET107" s="594"/>
      <c r="EU107" s="594"/>
      <c r="EV107" s="594"/>
      <c r="EW107" s="594"/>
      <c r="EX107" s="594"/>
      <c r="EY107" s="594"/>
      <c r="EZ107" s="594"/>
      <c r="FA107" s="594"/>
      <c r="FB107" s="594"/>
      <c r="FC107" s="594"/>
      <c r="FD107" s="594"/>
      <c r="FE107" s="594"/>
      <c r="FF107" s="594"/>
      <c r="FG107" s="594"/>
      <c r="FH107" s="594"/>
      <c r="FI107" s="594"/>
      <c r="FJ107" s="594"/>
      <c r="FK107" s="594"/>
      <c r="FL107" s="594"/>
      <c r="FM107" s="594"/>
      <c r="FN107" s="594"/>
      <c r="FO107" s="594"/>
      <c r="FP107" s="594"/>
      <c r="FQ107" s="594"/>
      <c r="FR107" s="594"/>
      <c r="FS107" s="594"/>
      <c r="FT107" s="594"/>
      <c r="FU107" s="594"/>
      <c r="FV107" s="594"/>
      <c r="FW107" s="594"/>
      <c r="FX107" s="594"/>
      <c r="FY107" s="594"/>
      <c r="FZ107" s="594"/>
      <c r="GA107" s="594"/>
      <c r="GB107" s="594"/>
      <c r="GC107" s="594"/>
      <c r="GD107" s="594"/>
      <c r="GE107" s="594"/>
      <c r="GF107" s="594"/>
      <c r="GG107" s="594"/>
      <c r="GH107" s="594"/>
      <c r="GI107" s="594"/>
      <c r="GJ107" s="594"/>
      <c r="GK107" s="594"/>
      <c r="GL107" s="594"/>
      <c r="GM107" s="594"/>
      <c r="GN107" s="594"/>
      <c r="GO107" s="594"/>
      <c r="GP107" s="594"/>
      <c r="GQ107" s="594"/>
      <c r="GR107" s="594"/>
      <c r="GS107" s="594"/>
      <c r="GT107" s="594"/>
      <c r="GU107" s="594"/>
      <c r="GV107" s="594"/>
      <c r="GW107" s="594"/>
      <c r="GX107" s="594"/>
      <c r="GY107" s="594"/>
      <c r="GZ107" s="594"/>
    </row>
    <row r="108" spans="1:220" s="593" customFormat="1" ht="23.1" customHeight="1" x14ac:dyDescent="0.25">
      <c r="A108" s="576">
        <v>145</v>
      </c>
      <c r="B108" s="596" t="s">
        <v>1041</v>
      </c>
      <c r="C108" s="637">
        <v>1101</v>
      </c>
      <c r="D108" s="701" t="s">
        <v>1019</v>
      </c>
      <c r="E108" s="702" t="s">
        <v>798</v>
      </c>
      <c r="F108" s="702" t="s">
        <v>827</v>
      </c>
      <c r="G108" s="637">
        <v>300</v>
      </c>
      <c r="H108" s="596">
        <v>222</v>
      </c>
      <c r="I108" s="597">
        <v>572</v>
      </c>
      <c r="J108" s="597">
        <v>76</v>
      </c>
      <c r="K108" s="582" t="s">
        <v>42</v>
      </c>
      <c r="L108" s="598" t="s">
        <v>1042</v>
      </c>
      <c r="M108" s="627" t="s">
        <v>15</v>
      </c>
      <c r="N108" s="585" t="s">
        <v>17</v>
      </c>
      <c r="O108" s="625" t="s">
        <v>1001</v>
      </c>
      <c r="P108" s="586" t="s">
        <v>792</v>
      </c>
      <c r="Q108" s="625" t="s">
        <v>789</v>
      </c>
      <c r="R108" s="586" t="s">
        <v>39</v>
      </c>
      <c r="S108" s="638" t="s">
        <v>20</v>
      </c>
      <c r="T108" s="586" t="s">
        <v>20</v>
      </c>
      <c r="U108" s="586" t="s">
        <v>21</v>
      </c>
      <c r="V108" s="586" t="s">
        <v>22</v>
      </c>
      <c r="W108" s="625" t="s">
        <v>1043</v>
      </c>
      <c r="X108" s="663">
        <v>2</v>
      </c>
      <c r="Y108" s="800">
        <v>2.2999999999999998</v>
      </c>
      <c r="Z108" s="588">
        <v>41091</v>
      </c>
      <c r="AA108" s="589">
        <v>42156</v>
      </c>
      <c r="AB108" s="801">
        <v>20</v>
      </c>
      <c r="AC108" s="601"/>
      <c r="AD108" s="601">
        <v>1650000</v>
      </c>
      <c r="AE108" s="610">
        <v>1650000</v>
      </c>
      <c r="AF108" s="601"/>
      <c r="AG108" s="601"/>
      <c r="AH108" s="601"/>
      <c r="AI108" s="601"/>
      <c r="AJ108" s="601">
        <v>400000</v>
      </c>
      <c r="AK108" s="601">
        <v>400000</v>
      </c>
      <c r="AL108" s="601">
        <v>400000</v>
      </c>
      <c r="AM108" s="601">
        <v>450000</v>
      </c>
      <c r="AN108" s="601"/>
      <c r="AO108" s="601"/>
      <c r="AP108" s="601"/>
      <c r="AQ108" s="601"/>
      <c r="AR108" s="592">
        <f t="shared" si="2"/>
        <v>1650000</v>
      </c>
      <c r="AS108" s="592">
        <f t="shared" si="3"/>
        <v>0</v>
      </c>
      <c r="AT108" s="601">
        <v>0</v>
      </c>
      <c r="AU108" s="601">
        <v>2200000</v>
      </c>
      <c r="AX108" s="594"/>
      <c r="AY108" s="594"/>
      <c r="AZ108" s="594"/>
      <c r="BA108" s="594"/>
      <c r="BB108" s="594"/>
      <c r="BC108" s="594"/>
      <c r="BD108" s="594"/>
      <c r="BE108" s="594"/>
      <c r="BF108" s="594"/>
      <c r="BG108" s="594"/>
      <c r="BH108" s="594"/>
      <c r="BI108" s="594"/>
      <c r="BJ108" s="594"/>
      <c r="BK108" s="594"/>
      <c r="BL108" s="594"/>
      <c r="BM108" s="594"/>
      <c r="BN108" s="594"/>
      <c r="BO108" s="594"/>
      <c r="BP108" s="594"/>
      <c r="BQ108" s="594"/>
      <c r="BR108" s="594"/>
      <c r="BS108" s="594"/>
      <c r="BT108" s="594"/>
      <c r="BU108" s="594"/>
      <c r="BV108" s="594"/>
      <c r="BW108" s="594"/>
      <c r="BX108" s="594"/>
      <c r="BY108" s="594"/>
      <c r="BZ108" s="594"/>
      <c r="CA108" s="594"/>
      <c r="CB108" s="594"/>
      <c r="CC108" s="594"/>
      <c r="CD108" s="594"/>
      <c r="CE108" s="594"/>
      <c r="CF108" s="594"/>
      <c r="CG108" s="594"/>
      <c r="CH108" s="594"/>
      <c r="CI108" s="594"/>
      <c r="CJ108" s="594"/>
      <c r="CK108" s="594"/>
      <c r="CL108" s="594"/>
      <c r="CM108" s="594"/>
      <c r="CN108" s="594"/>
      <c r="CO108" s="594"/>
      <c r="CP108" s="594"/>
      <c r="CQ108" s="594"/>
      <c r="CR108" s="594"/>
      <c r="CS108" s="594"/>
      <c r="CT108" s="594"/>
      <c r="CU108" s="594"/>
      <c r="CV108" s="594"/>
      <c r="CW108" s="594"/>
      <c r="CX108" s="594"/>
      <c r="CY108" s="594"/>
      <c r="CZ108" s="594"/>
      <c r="DA108" s="594"/>
      <c r="DB108" s="594"/>
      <c r="DC108" s="594"/>
      <c r="DD108" s="594"/>
      <c r="DE108" s="594"/>
      <c r="DF108" s="594"/>
      <c r="DG108" s="594"/>
      <c r="DH108" s="594"/>
      <c r="DI108" s="594"/>
      <c r="DJ108" s="594"/>
      <c r="DK108" s="594"/>
      <c r="DL108" s="594"/>
      <c r="DM108" s="594"/>
      <c r="DN108" s="594"/>
      <c r="DO108" s="594"/>
      <c r="DP108" s="594"/>
      <c r="DQ108" s="594"/>
      <c r="DR108" s="594"/>
      <c r="DS108" s="594"/>
      <c r="DT108" s="594"/>
      <c r="DU108" s="594"/>
      <c r="DV108" s="594"/>
      <c r="DW108" s="594"/>
      <c r="DX108" s="594"/>
      <c r="DY108" s="594"/>
      <c r="DZ108" s="594"/>
      <c r="EA108" s="594"/>
      <c r="EB108" s="594"/>
      <c r="EC108" s="594"/>
      <c r="ED108" s="594"/>
      <c r="EE108" s="594"/>
      <c r="EF108" s="594"/>
      <c r="EG108" s="594"/>
      <c r="EH108" s="594"/>
      <c r="EI108" s="594"/>
      <c r="EJ108" s="594"/>
      <c r="EK108" s="594"/>
      <c r="EL108" s="594"/>
      <c r="EM108" s="594"/>
      <c r="EN108" s="594"/>
      <c r="EO108" s="594"/>
      <c r="EP108" s="594"/>
      <c r="EQ108" s="594"/>
      <c r="ER108" s="594"/>
      <c r="ES108" s="594"/>
      <c r="ET108" s="594"/>
      <c r="EU108" s="594"/>
      <c r="EV108" s="594"/>
      <c r="EW108" s="594"/>
      <c r="EX108" s="594"/>
      <c r="EY108" s="594"/>
      <c r="EZ108" s="594"/>
      <c r="FA108" s="594"/>
      <c r="FB108" s="594"/>
      <c r="FC108" s="594"/>
      <c r="FD108" s="594"/>
      <c r="FE108" s="594"/>
      <c r="FF108" s="594"/>
      <c r="FG108" s="594"/>
      <c r="FH108" s="594"/>
      <c r="FI108" s="594"/>
      <c r="FJ108" s="594"/>
      <c r="FK108" s="594"/>
      <c r="FL108" s="594"/>
      <c r="FM108" s="594"/>
      <c r="FN108" s="594"/>
      <c r="FO108" s="594"/>
      <c r="FP108" s="594"/>
      <c r="FQ108" s="594"/>
      <c r="FR108" s="594"/>
      <c r="FS108" s="594"/>
      <c r="FT108" s="594"/>
      <c r="FU108" s="594"/>
      <c r="FV108" s="594"/>
      <c r="FW108" s="594"/>
      <c r="FX108" s="594"/>
      <c r="FY108" s="594"/>
      <c r="FZ108" s="594"/>
      <c r="GA108" s="594"/>
      <c r="GB108" s="594"/>
      <c r="GC108" s="594"/>
      <c r="GD108" s="594"/>
      <c r="GE108" s="594"/>
      <c r="GF108" s="594"/>
      <c r="GG108" s="594"/>
      <c r="GH108" s="594"/>
      <c r="GI108" s="594"/>
      <c r="GJ108" s="594"/>
      <c r="GK108" s="594"/>
      <c r="GL108" s="594"/>
      <c r="GM108" s="594"/>
      <c r="GN108" s="594"/>
      <c r="GO108" s="594"/>
      <c r="GP108" s="594"/>
      <c r="GQ108" s="594"/>
      <c r="GR108" s="594"/>
      <c r="GS108" s="594"/>
      <c r="GT108" s="594"/>
      <c r="GU108" s="594"/>
      <c r="GV108" s="594"/>
      <c r="GW108" s="594"/>
      <c r="GX108" s="594"/>
      <c r="GY108" s="594"/>
      <c r="GZ108" s="594"/>
    </row>
    <row r="109" spans="1:220" s="593" customFormat="1" ht="23.1" customHeight="1" x14ac:dyDescent="0.25">
      <c r="A109" s="576">
        <v>147</v>
      </c>
      <c r="B109" s="603" t="s">
        <v>1033</v>
      </c>
      <c r="C109" s="637">
        <v>1101</v>
      </c>
      <c r="D109" s="701" t="s">
        <v>1019</v>
      </c>
      <c r="E109" s="702" t="s">
        <v>798</v>
      </c>
      <c r="F109" s="702" t="s">
        <v>827</v>
      </c>
      <c r="G109" s="637">
        <v>300</v>
      </c>
      <c r="H109" s="606">
        <v>222</v>
      </c>
      <c r="I109" s="607">
        <v>572</v>
      </c>
      <c r="J109" s="581" t="s">
        <v>25</v>
      </c>
      <c r="K109" s="582" t="s">
        <v>42</v>
      </c>
      <c r="L109" s="582" t="s">
        <v>1034</v>
      </c>
      <c r="M109" s="624" t="s">
        <v>15</v>
      </c>
      <c r="N109" s="585" t="s">
        <v>17</v>
      </c>
      <c r="O109" s="625" t="s">
        <v>1001</v>
      </c>
      <c r="P109" s="586" t="s">
        <v>792</v>
      </c>
      <c r="Q109" s="586" t="s">
        <v>805</v>
      </c>
      <c r="R109" s="586" t="s">
        <v>39</v>
      </c>
      <c r="S109" s="638" t="s">
        <v>20</v>
      </c>
      <c r="T109" s="586" t="s">
        <v>20</v>
      </c>
      <c r="U109" s="586" t="s">
        <v>21</v>
      </c>
      <c r="V109" s="586" t="s">
        <v>22</v>
      </c>
      <c r="W109" s="586" t="s">
        <v>22</v>
      </c>
      <c r="X109" s="663">
        <v>2</v>
      </c>
      <c r="Y109" s="800">
        <v>2.2999999999999998</v>
      </c>
      <c r="Z109" s="622">
        <v>41456</v>
      </c>
      <c r="AA109" s="622">
        <v>42156</v>
      </c>
      <c r="AB109" s="798">
        <v>20</v>
      </c>
      <c r="AC109" s="613"/>
      <c r="AD109" s="640"/>
      <c r="AE109" s="610">
        <v>0</v>
      </c>
      <c r="AF109" s="626">
        <v>0</v>
      </c>
      <c r="AG109" s="626">
        <v>0</v>
      </c>
      <c r="AH109" s="626"/>
      <c r="AI109" s="626"/>
      <c r="AJ109" s="626"/>
      <c r="AK109" s="626"/>
      <c r="AL109" s="626"/>
      <c r="AM109" s="626"/>
      <c r="AN109" s="626"/>
      <c r="AO109" s="626"/>
      <c r="AP109" s="626">
        <v>0</v>
      </c>
      <c r="AQ109" s="626">
        <v>0</v>
      </c>
      <c r="AR109" s="592">
        <f t="shared" si="2"/>
        <v>0</v>
      </c>
      <c r="AS109" s="592">
        <f t="shared" si="3"/>
        <v>0</v>
      </c>
      <c r="AT109" s="640">
        <v>645000</v>
      </c>
      <c r="AU109" s="640">
        <v>300000</v>
      </c>
      <c r="AX109" s="594"/>
      <c r="AY109" s="594"/>
      <c r="AZ109" s="594"/>
      <c r="BA109" s="594"/>
      <c r="BB109" s="594"/>
      <c r="BC109" s="594"/>
      <c r="BD109" s="594"/>
      <c r="BE109" s="594"/>
      <c r="BF109" s="594"/>
      <c r="BG109" s="594"/>
      <c r="BH109" s="594"/>
      <c r="BI109" s="594"/>
      <c r="BJ109" s="594"/>
      <c r="BK109" s="594"/>
      <c r="BL109" s="594"/>
      <c r="BM109" s="594"/>
      <c r="BN109" s="594"/>
      <c r="BO109" s="594"/>
      <c r="BP109" s="594"/>
      <c r="BQ109" s="594"/>
      <c r="BR109" s="594"/>
      <c r="BS109" s="594"/>
      <c r="BT109" s="594"/>
      <c r="BU109" s="594"/>
      <c r="BV109" s="594"/>
      <c r="BW109" s="594"/>
      <c r="BX109" s="594"/>
      <c r="BY109" s="594"/>
      <c r="BZ109" s="594"/>
      <c r="CA109" s="594"/>
      <c r="CB109" s="594"/>
      <c r="CC109" s="594"/>
      <c r="CD109" s="594"/>
      <c r="CE109" s="594"/>
      <c r="CF109" s="594"/>
      <c r="CG109" s="594"/>
      <c r="CH109" s="594"/>
      <c r="CI109" s="594"/>
      <c r="CJ109" s="594"/>
      <c r="CK109" s="594"/>
      <c r="CL109" s="594"/>
      <c r="CM109" s="594"/>
      <c r="CN109" s="594"/>
      <c r="CO109" s="594"/>
      <c r="CP109" s="594"/>
      <c r="CQ109" s="594"/>
      <c r="CR109" s="594"/>
      <c r="CS109" s="594"/>
      <c r="CT109" s="594"/>
      <c r="CU109" s="594"/>
      <c r="CV109" s="594"/>
      <c r="CW109" s="594"/>
      <c r="CX109" s="594"/>
      <c r="CY109" s="594"/>
      <c r="CZ109" s="594"/>
      <c r="DA109" s="594"/>
      <c r="DB109" s="594"/>
      <c r="DC109" s="594"/>
      <c r="DD109" s="594"/>
      <c r="DE109" s="594"/>
      <c r="DF109" s="594"/>
      <c r="DG109" s="594"/>
      <c r="DH109" s="594"/>
      <c r="DI109" s="594"/>
      <c r="DJ109" s="594"/>
      <c r="DK109" s="594"/>
      <c r="DL109" s="594"/>
      <c r="DM109" s="594"/>
      <c r="DN109" s="594"/>
      <c r="DO109" s="594"/>
      <c r="DP109" s="594"/>
      <c r="DQ109" s="594"/>
      <c r="DR109" s="594"/>
      <c r="DS109" s="594"/>
      <c r="DT109" s="594"/>
      <c r="DU109" s="594"/>
      <c r="DV109" s="594"/>
      <c r="DW109" s="594"/>
      <c r="DX109" s="594"/>
      <c r="DY109" s="594"/>
      <c r="DZ109" s="594"/>
      <c r="EA109" s="594"/>
      <c r="EB109" s="594"/>
      <c r="EC109" s="594"/>
      <c r="ED109" s="594"/>
      <c r="EE109" s="594"/>
      <c r="EF109" s="594"/>
      <c r="EG109" s="594"/>
      <c r="EH109" s="594"/>
      <c r="EI109" s="594"/>
      <c r="EJ109" s="594"/>
      <c r="EK109" s="594"/>
      <c r="EL109" s="594"/>
      <c r="EM109" s="594"/>
      <c r="EN109" s="594"/>
      <c r="EO109" s="594"/>
      <c r="EP109" s="594"/>
      <c r="EQ109" s="594"/>
      <c r="ER109" s="594"/>
      <c r="ES109" s="594"/>
      <c r="ET109" s="594"/>
      <c r="EU109" s="594"/>
      <c r="EV109" s="594"/>
      <c r="EW109" s="594"/>
      <c r="EX109" s="594"/>
      <c r="EY109" s="594"/>
      <c r="EZ109" s="594"/>
      <c r="FA109" s="594"/>
      <c r="FB109" s="594"/>
      <c r="FC109" s="594"/>
      <c r="FD109" s="594"/>
      <c r="FE109" s="594"/>
      <c r="FF109" s="594"/>
      <c r="FG109" s="594"/>
      <c r="FH109" s="594"/>
      <c r="FI109" s="594"/>
      <c r="FJ109" s="594"/>
      <c r="FK109" s="594"/>
      <c r="FL109" s="594"/>
      <c r="FM109" s="594"/>
      <c r="FN109" s="594"/>
      <c r="FO109" s="594"/>
      <c r="FP109" s="594"/>
      <c r="FQ109" s="594"/>
      <c r="FR109" s="594"/>
      <c r="FS109" s="594"/>
      <c r="FT109" s="594"/>
      <c r="FU109" s="594"/>
      <c r="FV109" s="594"/>
      <c r="FW109" s="594"/>
      <c r="FX109" s="594"/>
      <c r="FY109" s="594"/>
      <c r="FZ109" s="594"/>
      <c r="GA109" s="594"/>
      <c r="GB109" s="594"/>
      <c r="GC109" s="594"/>
      <c r="GD109" s="594"/>
      <c r="GE109" s="594"/>
      <c r="GF109" s="594"/>
      <c r="GG109" s="594"/>
      <c r="GH109" s="594"/>
      <c r="GI109" s="594"/>
      <c r="GJ109" s="594"/>
      <c r="GK109" s="594"/>
      <c r="GL109" s="594"/>
      <c r="GM109" s="594"/>
      <c r="GN109" s="594"/>
      <c r="GO109" s="594"/>
      <c r="GP109" s="594"/>
      <c r="GQ109" s="594"/>
      <c r="GR109" s="594"/>
      <c r="GS109" s="594"/>
      <c r="GT109" s="594"/>
      <c r="GU109" s="594"/>
      <c r="GV109" s="594"/>
      <c r="GW109" s="594"/>
      <c r="GX109" s="594"/>
      <c r="GY109" s="594"/>
      <c r="GZ109" s="594"/>
    </row>
    <row r="110" spans="1:220" s="593" customFormat="1" ht="23.1" customHeight="1" x14ac:dyDescent="0.25">
      <c r="A110" s="576">
        <v>151</v>
      </c>
      <c r="B110" s="603" t="s">
        <v>1033</v>
      </c>
      <c r="C110" s="637">
        <v>1101</v>
      </c>
      <c r="D110" s="701" t="s">
        <v>1019</v>
      </c>
      <c r="E110" s="702" t="s">
        <v>798</v>
      </c>
      <c r="F110" s="702" t="s">
        <v>827</v>
      </c>
      <c r="G110" s="637">
        <v>300</v>
      </c>
      <c r="H110" s="606">
        <v>222</v>
      </c>
      <c r="I110" s="607">
        <v>672</v>
      </c>
      <c r="J110" s="581">
        <v>66</v>
      </c>
      <c r="K110" s="582" t="s">
        <v>42</v>
      </c>
      <c r="L110" s="582" t="s">
        <v>1034</v>
      </c>
      <c r="M110" s="624" t="s">
        <v>31</v>
      </c>
      <c r="N110" s="585" t="s">
        <v>17</v>
      </c>
      <c r="O110" s="625" t="s">
        <v>1001</v>
      </c>
      <c r="P110" s="586" t="s">
        <v>792</v>
      </c>
      <c r="Q110" s="586" t="s">
        <v>805</v>
      </c>
      <c r="R110" s="586" t="s">
        <v>39</v>
      </c>
      <c r="S110" s="638" t="s">
        <v>20</v>
      </c>
      <c r="T110" s="586" t="s">
        <v>20</v>
      </c>
      <c r="U110" s="586" t="s">
        <v>21</v>
      </c>
      <c r="V110" s="586" t="s">
        <v>22</v>
      </c>
      <c r="W110" s="586" t="s">
        <v>22</v>
      </c>
      <c r="X110" s="663">
        <v>2</v>
      </c>
      <c r="Y110" s="800">
        <v>2.2999999999999998</v>
      </c>
      <c r="Z110" s="588">
        <v>41456</v>
      </c>
      <c r="AA110" s="639">
        <v>41791</v>
      </c>
      <c r="AB110" s="798">
        <v>20</v>
      </c>
      <c r="AC110" s="613"/>
      <c r="AD110" s="640"/>
      <c r="AE110" s="610">
        <v>0</v>
      </c>
      <c r="AF110" s="626">
        <v>0</v>
      </c>
      <c r="AG110" s="626">
        <v>0</v>
      </c>
      <c r="AH110" s="626"/>
      <c r="AI110" s="626"/>
      <c r="AJ110" s="626"/>
      <c r="AK110" s="626"/>
      <c r="AL110" s="626"/>
      <c r="AM110" s="626"/>
      <c r="AN110" s="626"/>
      <c r="AO110" s="626"/>
      <c r="AP110" s="626">
        <v>0</v>
      </c>
      <c r="AQ110" s="626">
        <v>0</v>
      </c>
      <c r="AR110" s="592">
        <f t="shared" si="2"/>
        <v>0</v>
      </c>
      <c r="AS110" s="592">
        <f t="shared" si="3"/>
        <v>0</v>
      </c>
      <c r="AT110" s="640">
        <v>105000</v>
      </c>
      <c r="AU110" s="640">
        <v>0</v>
      </c>
      <c r="AX110" s="594"/>
      <c r="AY110" s="594"/>
      <c r="AZ110" s="594"/>
      <c r="BA110" s="594"/>
      <c r="BB110" s="594"/>
      <c r="BC110" s="594"/>
      <c r="BD110" s="594"/>
      <c r="BE110" s="594"/>
      <c r="BF110" s="594"/>
      <c r="BG110" s="594"/>
      <c r="BH110" s="594"/>
      <c r="BI110" s="594"/>
      <c r="BJ110" s="594"/>
      <c r="BK110" s="594"/>
      <c r="BL110" s="594"/>
      <c r="BM110" s="594"/>
      <c r="BN110" s="594"/>
      <c r="BO110" s="594"/>
      <c r="BP110" s="594"/>
      <c r="BQ110" s="594"/>
      <c r="BR110" s="594"/>
      <c r="BS110" s="594"/>
      <c r="BT110" s="594"/>
      <c r="BU110" s="594"/>
      <c r="BV110" s="594"/>
      <c r="BW110" s="594"/>
      <c r="BX110" s="594"/>
      <c r="BY110" s="594"/>
      <c r="BZ110" s="594"/>
      <c r="CA110" s="594"/>
      <c r="CB110" s="594"/>
      <c r="CC110" s="594"/>
      <c r="CD110" s="594"/>
      <c r="CE110" s="594"/>
      <c r="CF110" s="594"/>
      <c r="CG110" s="594"/>
      <c r="CH110" s="594"/>
      <c r="CI110" s="594"/>
      <c r="CJ110" s="594"/>
      <c r="CK110" s="594"/>
      <c r="CL110" s="594"/>
      <c r="CM110" s="594"/>
      <c r="CN110" s="594"/>
      <c r="CO110" s="594"/>
      <c r="CP110" s="594"/>
      <c r="CQ110" s="594"/>
      <c r="CR110" s="594"/>
      <c r="CS110" s="594"/>
      <c r="CT110" s="594"/>
      <c r="CU110" s="594"/>
      <c r="CV110" s="594"/>
      <c r="CW110" s="594"/>
      <c r="CX110" s="594"/>
      <c r="CY110" s="594"/>
      <c r="CZ110" s="594"/>
      <c r="DA110" s="594"/>
      <c r="DB110" s="594"/>
      <c r="DC110" s="594"/>
      <c r="DD110" s="594"/>
      <c r="DE110" s="594"/>
      <c r="DF110" s="594"/>
      <c r="DG110" s="594"/>
      <c r="DH110" s="594"/>
      <c r="DI110" s="594"/>
      <c r="DJ110" s="594"/>
      <c r="DK110" s="594"/>
      <c r="DL110" s="594"/>
      <c r="DM110" s="594"/>
      <c r="DN110" s="594"/>
      <c r="DO110" s="594"/>
      <c r="DP110" s="594"/>
      <c r="DQ110" s="594"/>
      <c r="DR110" s="594"/>
      <c r="DS110" s="594"/>
      <c r="DT110" s="594"/>
      <c r="DU110" s="594"/>
      <c r="DV110" s="594"/>
      <c r="DW110" s="594"/>
      <c r="DX110" s="594"/>
      <c r="DY110" s="594"/>
      <c r="DZ110" s="594"/>
      <c r="EA110" s="594"/>
      <c r="EB110" s="594"/>
      <c r="EC110" s="594"/>
      <c r="ED110" s="594"/>
      <c r="EE110" s="594"/>
      <c r="EF110" s="594"/>
      <c r="EG110" s="594"/>
      <c r="EH110" s="594"/>
      <c r="EI110" s="594"/>
      <c r="EJ110" s="594"/>
      <c r="EK110" s="594"/>
      <c r="EL110" s="594"/>
      <c r="EM110" s="594"/>
      <c r="EN110" s="594"/>
      <c r="EO110" s="594"/>
      <c r="EP110" s="594"/>
      <c r="EQ110" s="594"/>
      <c r="ER110" s="594"/>
      <c r="ES110" s="594"/>
      <c r="ET110" s="594"/>
      <c r="EU110" s="594"/>
      <c r="EV110" s="594"/>
      <c r="EW110" s="594"/>
      <c r="EX110" s="594"/>
      <c r="EY110" s="594"/>
      <c r="EZ110" s="594"/>
      <c r="FA110" s="594"/>
      <c r="FB110" s="594"/>
      <c r="FC110" s="594"/>
      <c r="FD110" s="594"/>
      <c r="FE110" s="594"/>
      <c r="FF110" s="594"/>
      <c r="FG110" s="594"/>
      <c r="FH110" s="594"/>
      <c r="FI110" s="594"/>
      <c r="FJ110" s="594"/>
      <c r="FK110" s="594"/>
      <c r="FL110" s="594"/>
      <c r="FM110" s="594"/>
      <c r="FN110" s="594"/>
      <c r="FO110" s="594"/>
      <c r="FP110" s="594"/>
      <c r="FQ110" s="594"/>
      <c r="FR110" s="594"/>
      <c r="FS110" s="594"/>
      <c r="FT110" s="594"/>
      <c r="FU110" s="594"/>
      <c r="FV110" s="594"/>
      <c r="FW110" s="594"/>
      <c r="FX110" s="594"/>
      <c r="FY110" s="594"/>
      <c r="FZ110" s="594"/>
      <c r="GA110" s="594"/>
      <c r="GB110" s="594"/>
      <c r="GC110" s="594"/>
      <c r="GD110" s="594"/>
      <c r="GE110" s="594"/>
      <c r="GF110" s="594"/>
      <c r="GG110" s="594"/>
      <c r="GH110" s="594"/>
      <c r="GI110" s="594"/>
      <c r="GJ110" s="594"/>
      <c r="GK110" s="594"/>
      <c r="GL110" s="594"/>
      <c r="GM110" s="594"/>
      <c r="GN110" s="594"/>
      <c r="GO110" s="594"/>
      <c r="GP110" s="594"/>
      <c r="GQ110" s="594"/>
      <c r="GR110" s="594"/>
      <c r="GS110" s="594"/>
      <c r="GT110" s="594"/>
      <c r="GU110" s="594"/>
      <c r="GV110" s="594"/>
      <c r="GW110" s="594"/>
      <c r="GX110" s="594"/>
      <c r="GY110" s="594"/>
      <c r="GZ110" s="594"/>
    </row>
    <row r="111" spans="1:220" ht="23.1" customHeight="1" x14ac:dyDescent="0.25">
      <c r="A111" s="576">
        <v>5</v>
      </c>
      <c r="B111" s="596"/>
      <c r="C111" s="637">
        <v>1101</v>
      </c>
      <c r="D111" s="701" t="s">
        <v>1019</v>
      </c>
      <c r="E111" s="702" t="s">
        <v>798</v>
      </c>
      <c r="F111" s="702" t="s">
        <v>827</v>
      </c>
      <c r="G111" s="637">
        <v>300</v>
      </c>
      <c r="H111" s="596">
        <v>222</v>
      </c>
      <c r="I111" s="597">
        <v>672</v>
      </c>
      <c r="J111" s="581">
        <v>71</v>
      </c>
      <c r="K111" s="582" t="s">
        <v>42</v>
      </c>
      <c r="L111" s="598" t="s">
        <v>44</v>
      </c>
      <c r="M111" s="627" t="s">
        <v>31</v>
      </c>
      <c r="N111" s="625" t="s">
        <v>17</v>
      </c>
      <c r="O111" s="625" t="s">
        <v>960</v>
      </c>
      <c r="P111" s="625" t="s">
        <v>792</v>
      </c>
      <c r="Q111" s="625" t="s">
        <v>789</v>
      </c>
      <c r="R111" s="586" t="s">
        <v>34</v>
      </c>
      <c r="S111" s="586" t="s">
        <v>34</v>
      </c>
      <c r="T111" s="586" t="s">
        <v>20</v>
      </c>
      <c r="U111" s="586" t="s">
        <v>21</v>
      </c>
      <c r="V111" s="586" t="s">
        <v>22</v>
      </c>
      <c r="W111" s="586" t="s">
        <v>22</v>
      </c>
      <c r="X111" s="663">
        <v>2</v>
      </c>
      <c r="Y111" s="800">
        <v>2.2999999999999998</v>
      </c>
      <c r="Z111" s="639">
        <v>41091</v>
      </c>
      <c r="AA111" s="622">
        <v>41426</v>
      </c>
      <c r="AB111" s="801">
        <v>20</v>
      </c>
      <c r="AC111" s="601">
        <v>2400000</v>
      </c>
      <c r="AD111" s="601"/>
      <c r="AE111" s="610">
        <v>2400000</v>
      </c>
      <c r="AF111" s="708"/>
      <c r="AG111" s="631"/>
      <c r="AH111" s="631"/>
      <c r="AI111" s="631">
        <v>1400000</v>
      </c>
      <c r="AJ111" s="631"/>
      <c r="AK111" s="631">
        <v>500000</v>
      </c>
      <c r="AL111" s="631"/>
      <c r="AM111" s="631">
        <v>500000</v>
      </c>
      <c r="AN111" s="631"/>
      <c r="AO111" s="631"/>
      <c r="AP111" s="631"/>
      <c r="AQ111" s="631"/>
      <c r="AR111" s="592">
        <f t="shared" si="2"/>
        <v>2400000</v>
      </c>
      <c r="AS111" s="592">
        <f t="shared" si="3"/>
        <v>0</v>
      </c>
      <c r="AT111" s="601"/>
      <c r="AU111" s="601"/>
    </row>
    <row r="112" spans="1:220" ht="23.1" customHeight="1" x14ac:dyDescent="0.25">
      <c r="A112" s="576">
        <v>155</v>
      </c>
      <c r="B112" s="596" t="s">
        <v>1018</v>
      </c>
      <c r="C112" s="637">
        <v>1101</v>
      </c>
      <c r="D112" s="701" t="s">
        <v>1019</v>
      </c>
      <c r="E112" s="702" t="s">
        <v>798</v>
      </c>
      <c r="F112" s="702" t="s">
        <v>827</v>
      </c>
      <c r="G112" s="637">
        <v>300</v>
      </c>
      <c r="H112" s="596">
        <v>222</v>
      </c>
      <c r="I112" s="597">
        <v>672</v>
      </c>
      <c r="J112" s="597" t="s">
        <v>25</v>
      </c>
      <c r="K112" s="582" t="s">
        <v>42</v>
      </c>
      <c r="L112" s="598" t="s">
        <v>1020</v>
      </c>
      <c r="M112" s="627" t="s">
        <v>31</v>
      </c>
      <c r="N112" s="585" t="s">
        <v>17</v>
      </c>
      <c r="O112" s="625" t="s">
        <v>1001</v>
      </c>
      <c r="P112" s="586" t="s">
        <v>792</v>
      </c>
      <c r="Q112" s="586" t="s">
        <v>805</v>
      </c>
      <c r="R112" s="586" t="s">
        <v>39</v>
      </c>
      <c r="S112" s="638" t="s">
        <v>20</v>
      </c>
      <c r="T112" s="586" t="s">
        <v>20</v>
      </c>
      <c r="U112" s="586" t="s">
        <v>21</v>
      </c>
      <c r="V112" s="586" t="s">
        <v>22</v>
      </c>
      <c r="W112" s="586" t="s">
        <v>22</v>
      </c>
      <c r="X112" s="663">
        <v>2</v>
      </c>
      <c r="Y112" s="800">
        <v>2.2999999999999998</v>
      </c>
      <c r="Z112" s="588">
        <v>41456</v>
      </c>
      <c r="AA112" s="639">
        <v>41791</v>
      </c>
      <c r="AB112" s="801">
        <v>20</v>
      </c>
      <c r="AC112" s="601"/>
      <c r="AD112" s="601"/>
      <c r="AE112" s="610">
        <v>0</v>
      </c>
      <c r="AF112" s="601"/>
      <c r="AG112" s="601"/>
      <c r="AH112" s="601"/>
      <c r="AI112" s="601"/>
      <c r="AJ112" s="601"/>
      <c r="AK112" s="601"/>
      <c r="AL112" s="601"/>
      <c r="AM112" s="601"/>
      <c r="AN112" s="601"/>
      <c r="AO112" s="601"/>
      <c r="AP112" s="601"/>
      <c r="AQ112" s="601"/>
      <c r="AR112" s="592">
        <f t="shared" si="2"/>
        <v>0</v>
      </c>
      <c r="AS112" s="592">
        <f t="shared" si="3"/>
        <v>0</v>
      </c>
      <c r="AT112" s="601">
        <v>2000000</v>
      </c>
      <c r="AU112" s="601"/>
      <c r="AV112" s="629"/>
      <c r="AW112" s="629"/>
      <c r="AX112" s="630"/>
      <c r="AY112" s="630"/>
      <c r="AZ112" s="630"/>
      <c r="BA112" s="630"/>
      <c r="BB112" s="630"/>
    </row>
    <row r="113" spans="1:208" ht="23.1" customHeight="1" x14ac:dyDescent="0.25">
      <c r="A113" s="576">
        <v>156</v>
      </c>
      <c r="B113" s="596" t="s">
        <v>1041</v>
      </c>
      <c r="C113" s="637">
        <v>1101</v>
      </c>
      <c r="D113" s="701" t="s">
        <v>1019</v>
      </c>
      <c r="E113" s="702" t="s">
        <v>798</v>
      </c>
      <c r="F113" s="702" t="s">
        <v>827</v>
      </c>
      <c r="G113" s="637">
        <v>300</v>
      </c>
      <c r="H113" s="596">
        <v>222</v>
      </c>
      <c r="I113" s="597">
        <v>672</v>
      </c>
      <c r="J113" s="597" t="s">
        <v>25</v>
      </c>
      <c r="K113" s="582" t="s">
        <v>42</v>
      </c>
      <c r="L113" s="598" t="s">
        <v>1042</v>
      </c>
      <c r="M113" s="627" t="s">
        <v>31</v>
      </c>
      <c r="N113" s="585" t="s">
        <v>17</v>
      </c>
      <c r="O113" s="625" t="s">
        <v>1001</v>
      </c>
      <c r="P113" s="586" t="s">
        <v>792</v>
      </c>
      <c r="Q113" s="625" t="s">
        <v>789</v>
      </c>
      <c r="R113" s="586" t="s">
        <v>39</v>
      </c>
      <c r="S113" s="638" t="s">
        <v>20</v>
      </c>
      <c r="T113" s="586" t="s">
        <v>20</v>
      </c>
      <c r="U113" s="586" t="s">
        <v>21</v>
      </c>
      <c r="V113" s="586" t="s">
        <v>22</v>
      </c>
      <c r="W113" s="625" t="s">
        <v>1043</v>
      </c>
      <c r="X113" s="663">
        <v>2</v>
      </c>
      <c r="Y113" s="800">
        <v>2.2999999999999998</v>
      </c>
      <c r="Z113" s="588">
        <v>41456</v>
      </c>
      <c r="AA113" s="639">
        <v>41791</v>
      </c>
      <c r="AB113" s="801">
        <v>20</v>
      </c>
      <c r="AC113" s="601"/>
      <c r="AD113" s="601">
        <v>0</v>
      </c>
      <c r="AE113" s="610">
        <v>0</v>
      </c>
      <c r="AF113" s="601"/>
      <c r="AG113" s="601"/>
      <c r="AH113" s="601"/>
      <c r="AI113" s="601"/>
      <c r="AJ113" s="601"/>
      <c r="AK113" s="601"/>
      <c r="AL113" s="601"/>
      <c r="AM113" s="601"/>
      <c r="AN113" s="601"/>
      <c r="AO113" s="601"/>
      <c r="AP113" s="601"/>
      <c r="AQ113" s="601"/>
      <c r="AR113" s="592">
        <f t="shared" si="2"/>
        <v>0</v>
      </c>
      <c r="AS113" s="592">
        <f t="shared" si="3"/>
        <v>0</v>
      </c>
      <c r="AT113" s="601">
        <v>2000000</v>
      </c>
      <c r="AU113" s="601">
        <v>0</v>
      </c>
    </row>
    <row r="114" spans="1:208" s="593" customFormat="1" ht="23.1" customHeight="1" x14ac:dyDescent="0.25">
      <c r="A114" s="576">
        <v>157</v>
      </c>
      <c r="B114" s="603"/>
      <c r="C114" s="637">
        <v>1101</v>
      </c>
      <c r="D114" s="701" t="s">
        <v>1019</v>
      </c>
      <c r="E114" s="702" t="s">
        <v>798</v>
      </c>
      <c r="F114" s="702" t="s">
        <v>827</v>
      </c>
      <c r="G114" s="637">
        <v>300</v>
      </c>
      <c r="H114" s="606">
        <v>222</v>
      </c>
      <c r="I114" s="607">
        <v>872</v>
      </c>
      <c r="J114" s="595">
        <v>20</v>
      </c>
      <c r="K114" s="582" t="s">
        <v>42</v>
      </c>
      <c r="L114" s="582" t="s">
        <v>46</v>
      </c>
      <c r="M114" s="627" t="s">
        <v>47</v>
      </c>
      <c r="N114" s="642" t="s">
        <v>24</v>
      </c>
      <c r="O114" s="625" t="s">
        <v>1001</v>
      </c>
      <c r="P114" s="586" t="s">
        <v>792</v>
      </c>
      <c r="Q114" s="586" t="s">
        <v>805</v>
      </c>
      <c r="R114" s="586" t="s">
        <v>39</v>
      </c>
      <c r="S114" s="638" t="s">
        <v>20</v>
      </c>
      <c r="T114" s="586" t="s">
        <v>20</v>
      </c>
      <c r="U114" s="586" t="s">
        <v>21</v>
      </c>
      <c r="V114" s="586" t="s">
        <v>22</v>
      </c>
      <c r="W114" s="586" t="s">
        <v>22</v>
      </c>
      <c r="X114" s="663">
        <v>2</v>
      </c>
      <c r="Y114" s="800">
        <v>2.2999999999999998</v>
      </c>
      <c r="Z114" s="639">
        <v>41091</v>
      </c>
      <c r="AA114" s="622">
        <v>41426</v>
      </c>
      <c r="AB114" s="801">
        <v>20</v>
      </c>
      <c r="AC114" s="613"/>
      <c r="AD114" s="643">
        <v>600000</v>
      </c>
      <c r="AE114" s="610">
        <v>600000</v>
      </c>
      <c r="AF114" s="626"/>
      <c r="AG114" s="626"/>
      <c r="AH114" s="626"/>
      <c r="AI114" s="626"/>
      <c r="AJ114" s="626"/>
      <c r="AK114" s="626">
        <v>300000</v>
      </c>
      <c r="AL114" s="626">
        <v>300000</v>
      </c>
      <c r="AM114" s="626"/>
      <c r="AN114" s="626"/>
      <c r="AO114" s="626"/>
      <c r="AP114" s="626"/>
      <c r="AQ114" s="626"/>
      <c r="AR114" s="592">
        <f t="shared" si="2"/>
        <v>600000</v>
      </c>
      <c r="AS114" s="592">
        <f t="shared" si="3"/>
        <v>0</v>
      </c>
      <c r="AT114" s="643">
        <v>0</v>
      </c>
      <c r="AU114" s="643"/>
      <c r="AX114" s="594"/>
      <c r="AY114" s="594"/>
      <c r="AZ114" s="594"/>
      <c r="BA114" s="594"/>
      <c r="BB114" s="594"/>
      <c r="BC114" s="594"/>
      <c r="BD114" s="594"/>
      <c r="BE114" s="594"/>
      <c r="BF114" s="594"/>
      <c r="BG114" s="594"/>
      <c r="BH114" s="594"/>
      <c r="BI114" s="594"/>
      <c r="BJ114" s="594"/>
      <c r="BK114" s="594"/>
      <c r="BL114" s="594"/>
      <c r="BM114" s="594"/>
      <c r="BN114" s="594"/>
      <c r="BO114" s="594"/>
      <c r="BP114" s="594"/>
      <c r="BQ114" s="594"/>
      <c r="BR114" s="594"/>
      <c r="BS114" s="594"/>
      <c r="BT114" s="594"/>
      <c r="BU114" s="594"/>
      <c r="BV114" s="594"/>
      <c r="BW114" s="594"/>
      <c r="BX114" s="594"/>
      <c r="BY114" s="594"/>
      <c r="BZ114" s="594"/>
      <c r="CA114" s="594"/>
      <c r="CB114" s="594"/>
      <c r="CC114" s="594"/>
      <c r="CD114" s="594"/>
      <c r="CE114" s="594"/>
      <c r="CF114" s="594"/>
      <c r="CG114" s="594"/>
      <c r="CH114" s="594"/>
      <c r="CI114" s="594"/>
      <c r="CJ114" s="594"/>
      <c r="CK114" s="594"/>
      <c r="CL114" s="594"/>
      <c r="CM114" s="594"/>
      <c r="CN114" s="594"/>
      <c r="CO114" s="594"/>
      <c r="CP114" s="594"/>
      <c r="CQ114" s="594"/>
      <c r="CR114" s="594"/>
      <c r="CS114" s="594"/>
      <c r="CT114" s="594"/>
      <c r="CU114" s="594"/>
      <c r="CV114" s="594"/>
      <c r="CW114" s="594"/>
      <c r="CX114" s="594"/>
      <c r="CY114" s="594"/>
      <c r="CZ114" s="594"/>
      <c r="DA114" s="594"/>
      <c r="DB114" s="594"/>
      <c r="DC114" s="594"/>
      <c r="DD114" s="594"/>
      <c r="DE114" s="594"/>
      <c r="DF114" s="594"/>
      <c r="DG114" s="594"/>
      <c r="DH114" s="594"/>
      <c r="DI114" s="594"/>
      <c r="DJ114" s="594"/>
      <c r="DK114" s="594"/>
      <c r="DL114" s="594"/>
      <c r="DM114" s="594"/>
      <c r="DN114" s="594"/>
      <c r="DO114" s="594"/>
      <c r="DP114" s="594"/>
      <c r="DQ114" s="594"/>
      <c r="DR114" s="594"/>
      <c r="DS114" s="594"/>
      <c r="DT114" s="594"/>
      <c r="DU114" s="594"/>
      <c r="DV114" s="594"/>
      <c r="DW114" s="594"/>
      <c r="DX114" s="594"/>
      <c r="DY114" s="594"/>
      <c r="DZ114" s="594"/>
      <c r="EA114" s="594"/>
      <c r="EB114" s="594"/>
      <c r="EC114" s="594"/>
      <c r="ED114" s="594"/>
      <c r="EE114" s="594"/>
      <c r="EF114" s="594"/>
      <c r="EG114" s="594"/>
      <c r="EH114" s="594"/>
      <c r="EI114" s="594"/>
      <c r="EJ114" s="594"/>
      <c r="EK114" s="594"/>
      <c r="EL114" s="594"/>
      <c r="EM114" s="594"/>
      <c r="EN114" s="594"/>
      <c r="EO114" s="594"/>
      <c r="EP114" s="594"/>
      <c r="EQ114" s="594"/>
      <c r="ER114" s="594"/>
      <c r="ES114" s="594"/>
      <c r="ET114" s="594"/>
      <c r="EU114" s="594"/>
      <c r="EV114" s="594"/>
      <c r="EW114" s="594"/>
      <c r="EX114" s="594"/>
      <c r="EY114" s="594"/>
      <c r="EZ114" s="594"/>
      <c r="FA114" s="594"/>
      <c r="FB114" s="594"/>
      <c r="FC114" s="594"/>
      <c r="FD114" s="594"/>
      <c r="FE114" s="594"/>
      <c r="FF114" s="594"/>
      <c r="FG114" s="594"/>
      <c r="FH114" s="594"/>
      <c r="FI114" s="594"/>
      <c r="FJ114" s="594"/>
      <c r="FK114" s="594"/>
      <c r="FL114" s="594"/>
      <c r="FM114" s="594"/>
      <c r="FN114" s="594"/>
      <c r="FO114" s="594"/>
      <c r="FP114" s="594"/>
      <c r="FQ114" s="594"/>
      <c r="FR114" s="594"/>
      <c r="FS114" s="594"/>
      <c r="FT114" s="594"/>
      <c r="FU114" s="594"/>
      <c r="FV114" s="594"/>
      <c r="FW114" s="594"/>
      <c r="FX114" s="594"/>
      <c r="FY114" s="594"/>
      <c r="FZ114" s="594"/>
      <c r="GA114" s="594"/>
      <c r="GB114" s="594"/>
      <c r="GC114" s="594"/>
      <c r="GD114" s="594"/>
      <c r="GE114" s="594"/>
      <c r="GF114" s="594"/>
      <c r="GG114" s="594"/>
      <c r="GH114" s="594"/>
      <c r="GI114" s="594"/>
      <c r="GJ114" s="594"/>
      <c r="GK114" s="594"/>
      <c r="GL114" s="594"/>
      <c r="GM114" s="594"/>
      <c r="GN114" s="594"/>
      <c r="GO114" s="594"/>
      <c r="GP114" s="594"/>
      <c r="GQ114" s="594"/>
      <c r="GR114" s="594"/>
      <c r="GS114" s="594"/>
      <c r="GT114" s="594"/>
      <c r="GU114" s="594"/>
      <c r="GV114" s="594"/>
      <c r="GW114" s="594"/>
      <c r="GX114" s="594"/>
      <c r="GY114" s="594"/>
      <c r="GZ114" s="594"/>
    </row>
    <row r="115" spans="1:208" s="593" customFormat="1" ht="23.1" customHeight="1" x14ac:dyDescent="0.25">
      <c r="A115" s="576">
        <v>86</v>
      </c>
      <c r="B115" s="596"/>
      <c r="C115" s="637">
        <v>801</v>
      </c>
      <c r="D115" s="701" t="s">
        <v>16</v>
      </c>
      <c r="E115" s="702" t="s">
        <v>1045</v>
      </c>
      <c r="F115" s="702" t="s">
        <v>1045</v>
      </c>
      <c r="G115" s="597">
        <v>3120</v>
      </c>
      <c r="H115" s="596">
        <v>223</v>
      </c>
      <c r="I115" s="597">
        <v>532</v>
      </c>
      <c r="J115" s="581">
        <v>3</v>
      </c>
      <c r="K115" s="582" t="s">
        <v>1046</v>
      </c>
      <c r="L115" s="598" t="s">
        <v>1047</v>
      </c>
      <c r="M115" s="627" t="s">
        <v>15</v>
      </c>
      <c r="N115" s="585" t="s">
        <v>17</v>
      </c>
      <c r="O115" s="638" t="s">
        <v>909</v>
      </c>
      <c r="P115" s="586" t="s">
        <v>792</v>
      </c>
      <c r="Q115" s="625" t="s">
        <v>789</v>
      </c>
      <c r="R115" s="586" t="s">
        <v>18</v>
      </c>
      <c r="S115" s="586" t="s">
        <v>19</v>
      </c>
      <c r="T115" s="586" t="s">
        <v>19</v>
      </c>
      <c r="U115" s="586" t="s">
        <v>23</v>
      </c>
      <c r="V115" s="586" t="s">
        <v>22</v>
      </c>
      <c r="W115" s="586" t="s">
        <v>22</v>
      </c>
      <c r="X115" s="663">
        <v>2</v>
      </c>
      <c r="Y115" s="813">
        <v>2.11</v>
      </c>
      <c r="Z115" s="639">
        <v>41091</v>
      </c>
      <c r="AA115" s="622">
        <v>42156</v>
      </c>
      <c r="AB115" s="801">
        <v>25</v>
      </c>
      <c r="AC115" s="601"/>
      <c r="AD115" s="601">
        <v>100000</v>
      </c>
      <c r="AE115" s="610">
        <v>100000</v>
      </c>
      <c r="AF115" s="708"/>
      <c r="AG115" s="631"/>
      <c r="AH115" s="631">
        <v>100000</v>
      </c>
      <c r="AI115" s="631"/>
      <c r="AJ115" s="631"/>
      <c r="AK115" s="631"/>
      <c r="AL115" s="631"/>
      <c r="AM115" s="631"/>
      <c r="AN115" s="631"/>
      <c r="AO115" s="631"/>
      <c r="AP115" s="631"/>
      <c r="AQ115" s="631"/>
      <c r="AR115" s="592">
        <f t="shared" si="2"/>
        <v>100000</v>
      </c>
      <c r="AS115" s="592">
        <f t="shared" si="3"/>
        <v>0</v>
      </c>
      <c r="AT115" s="601">
        <v>800000</v>
      </c>
      <c r="AU115" s="601">
        <v>1500000</v>
      </c>
      <c r="AX115" s="594"/>
      <c r="AY115" s="594"/>
      <c r="AZ115" s="594"/>
      <c r="BA115" s="594"/>
      <c r="BB115" s="594"/>
      <c r="BC115" s="594"/>
      <c r="BD115" s="594"/>
      <c r="BE115" s="594"/>
      <c r="BF115" s="594"/>
      <c r="BG115" s="594"/>
      <c r="BH115" s="594"/>
      <c r="BI115" s="594"/>
      <c r="BJ115" s="594"/>
      <c r="BK115" s="594"/>
      <c r="BL115" s="594"/>
      <c r="BM115" s="594"/>
      <c r="BN115" s="594"/>
      <c r="BO115" s="594"/>
      <c r="BP115" s="594"/>
      <c r="BQ115" s="594"/>
      <c r="BR115" s="594"/>
      <c r="BS115" s="594"/>
      <c r="BT115" s="594"/>
      <c r="BU115" s="594"/>
      <c r="BV115" s="594"/>
      <c r="BW115" s="594"/>
      <c r="BX115" s="594"/>
      <c r="BY115" s="594"/>
      <c r="BZ115" s="594"/>
      <c r="CA115" s="594"/>
      <c r="CB115" s="594"/>
      <c r="CC115" s="594"/>
      <c r="CD115" s="594"/>
      <c r="CE115" s="594"/>
      <c r="CF115" s="594"/>
      <c r="CG115" s="594"/>
      <c r="CH115" s="594"/>
      <c r="CI115" s="594"/>
      <c r="CJ115" s="594"/>
      <c r="CK115" s="594"/>
      <c r="CL115" s="594"/>
      <c r="CM115" s="594"/>
      <c r="CN115" s="594"/>
      <c r="CO115" s="594"/>
      <c r="CP115" s="594"/>
      <c r="CQ115" s="594"/>
      <c r="CR115" s="594"/>
      <c r="CS115" s="594"/>
      <c r="CT115" s="594"/>
      <c r="CU115" s="594"/>
      <c r="CV115" s="594"/>
      <c r="CW115" s="594"/>
      <c r="CX115" s="594"/>
      <c r="CY115" s="594"/>
      <c r="CZ115" s="594"/>
      <c r="DA115" s="594"/>
      <c r="DB115" s="594"/>
      <c r="DC115" s="594"/>
      <c r="DD115" s="594"/>
      <c r="DE115" s="594"/>
      <c r="DF115" s="594"/>
      <c r="DG115" s="594"/>
      <c r="DH115" s="594"/>
      <c r="DI115" s="594"/>
      <c r="DJ115" s="594"/>
      <c r="DK115" s="594"/>
      <c r="DL115" s="594"/>
      <c r="DM115" s="594"/>
      <c r="DN115" s="594"/>
      <c r="DO115" s="594"/>
      <c r="DP115" s="594"/>
      <c r="DQ115" s="594"/>
      <c r="DR115" s="594"/>
      <c r="DS115" s="594"/>
      <c r="DT115" s="594"/>
      <c r="DU115" s="594"/>
      <c r="DV115" s="594"/>
      <c r="DW115" s="594"/>
      <c r="DX115" s="594"/>
      <c r="DY115" s="594"/>
      <c r="DZ115" s="594"/>
      <c r="EA115" s="594"/>
      <c r="EB115" s="594"/>
      <c r="EC115" s="594"/>
      <c r="ED115" s="594"/>
      <c r="EE115" s="594"/>
      <c r="EF115" s="594"/>
      <c r="EG115" s="594"/>
      <c r="EH115" s="594"/>
      <c r="EI115" s="594"/>
      <c r="EJ115" s="594"/>
      <c r="EK115" s="594"/>
      <c r="EL115" s="594"/>
      <c r="EM115" s="594"/>
      <c r="EN115" s="594"/>
      <c r="EO115" s="594"/>
      <c r="EP115" s="594"/>
      <c r="EQ115" s="594"/>
      <c r="ER115" s="594"/>
      <c r="ES115" s="594"/>
      <c r="ET115" s="594"/>
      <c r="EU115" s="594"/>
      <c r="EV115" s="594"/>
      <c r="EW115" s="594"/>
      <c r="EX115" s="594"/>
      <c r="EY115" s="594"/>
      <c r="EZ115" s="594"/>
      <c r="FA115" s="594"/>
      <c r="FB115" s="594"/>
      <c r="FC115" s="594"/>
      <c r="FD115" s="594"/>
      <c r="FE115" s="594"/>
      <c r="FF115" s="594"/>
      <c r="FG115" s="594"/>
      <c r="FH115" s="594"/>
      <c r="FI115" s="594"/>
      <c r="FJ115" s="594"/>
      <c r="FK115" s="594"/>
      <c r="FL115" s="594"/>
      <c r="FM115" s="594"/>
      <c r="FN115" s="594"/>
      <c r="FO115" s="594"/>
      <c r="FP115" s="594"/>
      <c r="FQ115" s="594"/>
      <c r="FR115" s="594"/>
      <c r="FS115" s="594"/>
      <c r="FT115" s="594"/>
      <c r="FU115" s="594"/>
      <c r="FV115" s="594"/>
      <c r="FW115" s="594"/>
      <c r="FX115" s="594"/>
      <c r="FY115" s="594"/>
      <c r="FZ115" s="594"/>
      <c r="GA115" s="594"/>
      <c r="GB115" s="594"/>
      <c r="GC115" s="594"/>
      <c r="GD115" s="594"/>
      <c r="GE115" s="594"/>
      <c r="GF115" s="594"/>
      <c r="GG115" s="594"/>
      <c r="GH115" s="594"/>
      <c r="GI115" s="594"/>
      <c r="GJ115" s="594"/>
      <c r="GK115" s="594"/>
      <c r="GL115" s="594"/>
      <c r="GM115" s="594"/>
      <c r="GN115" s="594"/>
      <c r="GO115" s="594"/>
      <c r="GP115" s="594"/>
      <c r="GQ115" s="594"/>
      <c r="GR115" s="594"/>
      <c r="GS115" s="594"/>
      <c r="GT115" s="594"/>
      <c r="GU115" s="594"/>
      <c r="GV115" s="594"/>
      <c r="GW115" s="594"/>
      <c r="GX115" s="594"/>
      <c r="GY115" s="594"/>
      <c r="GZ115" s="594"/>
    </row>
    <row r="116" spans="1:208" s="593" customFormat="1" ht="23.1" customHeight="1" x14ac:dyDescent="0.25">
      <c r="A116" s="576">
        <v>87</v>
      </c>
      <c r="B116" s="603"/>
      <c r="C116" s="637">
        <v>801</v>
      </c>
      <c r="D116" s="701" t="s">
        <v>16</v>
      </c>
      <c r="E116" s="702" t="s">
        <v>1045</v>
      </c>
      <c r="F116" s="702" t="s">
        <v>1045</v>
      </c>
      <c r="G116" s="605">
        <v>3120</v>
      </c>
      <c r="H116" s="606">
        <v>224</v>
      </c>
      <c r="I116" s="607">
        <v>532</v>
      </c>
      <c r="J116" s="581">
        <v>16</v>
      </c>
      <c r="K116" s="582" t="s">
        <v>1046</v>
      </c>
      <c r="L116" s="582" t="s">
        <v>1056</v>
      </c>
      <c r="M116" s="624" t="s">
        <v>15</v>
      </c>
      <c r="N116" s="585" t="s">
        <v>17</v>
      </c>
      <c r="O116" s="638" t="s">
        <v>909</v>
      </c>
      <c r="P116" s="638" t="s">
        <v>792</v>
      </c>
      <c r="Q116" s="638" t="s">
        <v>789</v>
      </c>
      <c r="R116" s="586" t="s">
        <v>18</v>
      </c>
      <c r="S116" s="586" t="s">
        <v>19</v>
      </c>
      <c r="T116" s="586" t="s">
        <v>19</v>
      </c>
      <c r="U116" s="586" t="s">
        <v>26</v>
      </c>
      <c r="V116" s="586" t="s">
        <v>22</v>
      </c>
      <c r="W116" s="586" t="s">
        <v>22</v>
      </c>
      <c r="X116" s="663">
        <v>2</v>
      </c>
      <c r="Y116" s="813">
        <v>2.11</v>
      </c>
      <c r="Z116" s="639">
        <v>41091</v>
      </c>
      <c r="AA116" s="622">
        <v>41426</v>
      </c>
      <c r="AB116" s="798">
        <v>15</v>
      </c>
      <c r="AC116" s="613">
        <v>770000</v>
      </c>
      <c r="AD116" s="610"/>
      <c r="AE116" s="610">
        <v>770000</v>
      </c>
      <c r="AF116" s="626"/>
      <c r="AG116" s="626"/>
      <c r="AH116" s="626">
        <v>770000</v>
      </c>
      <c r="AI116" s="626"/>
      <c r="AJ116" s="626"/>
      <c r="AK116" s="626"/>
      <c r="AL116" s="626"/>
      <c r="AM116" s="626"/>
      <c r="AN116" s="626"/>
      <c r="AO116" s="626"/>
      <c r="AP116" s="626"/>
      <c r="AQ116" s="626"/>
      <c r="AR116" s="592">
        <f t="shared" si="2"/>
        <v>770000</v>
      </c>
      <c r="AS116" s="592">
        <f t="shared" si="3"/>
        <v>0</v>
      </c>
      <c r="AT116" s="610"/>
      <c r="AU116" s="610"/>
      <c r="AX116" s="594"/>
      <c r="AY116" s="594"/>
      <c r="AZ116" s="594"/>
      <c r="BA116" s="594"/>
      <c r="BB116" s="594"/>
      <c r="BC116" s="594"/>
      <c r="BD116" s="594"/>
      <c r="BE116" s="594"/>
      <c r="BF116" s="594"/>
      <c r="BG116" s="594"/>
      <c r="BH116" s="594"/>
      <c r="BI116" s="594"/>
      <c r="BJ116" s="594"/>
      <c r="BK116" s="594"/>
      <c r="BL116" s="594"/>
      <c r="BM116" s="594"/>
      <c r="BN116" s="594"/>
      <c r="BO116" s="594"/>
      <c r="BP116" s="594"/>
      <c r="BQ116" s="594"/>
      <c r="BR116" s="594"/>
      <c r="BS116" s="594"/>
      <c r="BT116" s="594"/>
      <c r="BU116" s="594"/>
      <c r="BV116" s="594"/>
      <c r="BW116" s="594"/>
      <c r="BX116" s="594"/>
      <c r="BY116" s="594"/>
      <c r="BZ116" s="594"/>
      <c r="CA116" s="594"/>
      <c r="CB116" s="594"/>
      <c r="CC116" s="594"/>
      <c r="CD116" s="594"/>
      <c r="CE116" s="594"/>
      <c r="CF116" s="594"/>
      <c r="CG116" s="594"/>
      <c r="CH116" s="594"/>
      <c r="CI116" s="594"/>
      <c r="CJ116" s="594"/>
      <c r="CK116" s="594"/>
      <c r="CL116" s="594"/>
      <c r="CM116" s="594"/>
      <c r="CN116" s="594"/>
      <c r="CO116" s="594"/>
      <c r="CP116" s="594"/>
      <c r="CQ116" s="594"/>
      <c r="CR116" s="594"/>
      <c r="CS116" s="594"/>
      <c r="CT116" s="594"/>
      <c r="CU116" s="594"/>
      <c r="CV116" s="594"/>
      <c r="CW116" s="594"/>
      <c r="CX116" s="594"/>
      <c r="CY116" s="594"/>
      <c r="CZ116" s="594"/>
      <c r="DA116" s="594"/>
      <c r="DB116" s="594"/>
      <c r="DC116" s="594"/>
      <c r="DD116" s="594"/>
      <c r="DE116" s="594"/>
      <c r="DF116" s="594"/>
      <c r="DG116" s="594"/>
      <c r="DH116" s="594"/>
      <c r="DI116" s="594"/>
      <c r="DJ116" s="594"/>
      <c r="DK116" s="594"/>
      <c r="DL116" s="594"/>
      <c r="DM116" s="594"/>
      <c r="DN116" s="594"/>
      <c r="DO116" s="594"/>
      <c r="DP116" s="594"/>
      <c r="DQ116" s="594"/>
      <c r="DR116" s="594"/>
      <c r="DS116" s="594"/>
      <c r="DT116" s="594"/>
      <c r="DU116" s="594"/>
      <c r="DV116" s="594"/>
      <c r="DW116" s="594"/>
      <c r="DX116" s="594"/>
      <c r="DY116" s="594"/>
      <c r="DZ116" s="594"/>
      <c r="EA116" s="594"/>
      <c r="EB116" s="594"/>
      <c r="EC116" s="594"/>
      <c r="ED116" s="594"/>
      <c r="EE116" s="594"/>
      <c r="EF116" s="594"/>
      <c r="EG116" s="594"/>
      <c r="EH116" s="594"/>
      <c r="EI116" s="594"/>
      <c r="EJ116" s="594"/>
      <c r="EK116" s="594"/>
      <c r="EL116" s="594"/>
      <c r="EM116" s="594"/>
      <c r="EN116" s="594"/>
      <c r="EO116" s="594"/>
      <c r="EP116" s="594"/>
      <c r="EQ116" s="594"/>
      <c r="ER116" s="594"/>
      <c r="ES116" s="594"/>
      <c r="ET116" s="594"/>
      <c r="EU116" s="594"/>
      <c r="EV116" s="594"/>
      <c r="EW116" s="594"/>
      <c r="EX116" s="594"/>
      <c r="EY116" s="594"/>
      <c r="EZ116" s="594"/>
      <c r="FA116" s="594"/>
      <c r="FB116" s="594"/>
      <c r="FC116" s="594"/>
      <c r="FD116" s="594"/>
      <c r="FE116" s="594"/>
      <c r="FF116" s="594"/>
      <c r="FG116" s="594"/>
      <c r="FH116" s="594"/>
      <c r="FI116" s="594"/>
      <c r="FJ116" s="594"/>
      <c r="FK116" s="594"/>
      <c r="FL116" s="594"/>
      <c r="FM116" s="594"/>
      <c r="FN116" s="594"/>
      <c r="FO116" s="594"/>
      <c r="FP116" s="594"/>
      <c r="FQ116" s="594"/>
      <c r="FR116" s="594"/>
      <c r="FS116" s="594"/>
      <c r="FT116" s="594"/>
      <c r="FU116" s="594"/>
      <c r="FV116" s="594"/>
      <c r="FW116" s="594"/>
      <c r="FX116" s="594"/>
      <c r="FY116" s="594"/>
      <c r="FZ116" s="594"/>
      <c r="GA116" s="594"/>
      <c r="GB116" s="594"/>
      <c r="GC116" s="594"/>
      <c r="GD116" s="594"/>
      <c r="GE116" s="594"/>
      <c r="GF116" s="594"/>
      <c r="GG116" s="594"/>
      <c r="GH116" s="594"/>
      <c r="GI116" s="594"/>
      <c r="GJ116" s="594"/>
      <c r="GK116" s="594"/>
      <c r="GL116" s="594"/>
      <c r="GM116" s="594"/>
      <c r="GN116" s="594"/>
      <c r="GO116" s="594"/>
      <c r="GP116" s="594"/>
      <c r="GQ116" s="594"/>
      <c r="GR116" s="594"/>
      <c r="GS116" s="594"/>
      <c r="GT116" s="594"/>
      <c r="GU116" s="594"/>
      <c r="GV116" s="594"/>
      <c r="GW116" s="594"/>
      <c r="GX116" s="594"/>
      <c r="GY116" s="594"/>
      <c r="GZ116" s="594"/>
    </row>
    <row r="117" spans="1:208" s="593" customFormat="1" ht="23.1" customHeight="1" x14ac:dyDescent="0.25">
      <c r="A117" s="576">
        <v>88</v>
      </c>
      <c r="B117" s="603" t="s">
        <v>1054</v>
      </c>
      <c r="C117" s="637">
        <v>801</v>
      </c>
      <c r="D117" s="701" t="s">
        <v>16</v>
      </c>
      <c r="E117" s="702" t="s">
        <v>1045</v>
      </c>
      <c r="F117" s="702" t="s">
        <v>1045</v>
      </c>
      <c r="G117" s="605">
        <v>3120</v>
      </c>
      <c r="H117" s="606">
        <v>224</v>
      </c>
      <c r="I117" s="607">
        <v>532</v>
      </c>
      <c r="J117" s="595">
        <v>17</v>
      </c>
      <c r="K117" s="582" t="s">
        <v>14</v>
      </c>
      <c r="L117" s="582" t="s">
        <v>1055</v>
      </c>
      <c r="M117" s="584" t="s">
        <v>15</v>
      </c>
      <c r="N117" s="585" t="s">
        <v>17</v>
      </c>
      <c r="O117" s="638" t="s">
        <v>909</v>
      </c>
      <c r="P117" s="638" t="s">
        <v>803</v>
      </c>
      <c r="Q117" s="638" t="s">
        <v>789</v>
      </c>
      <c r="R117" s="586" t="s">
        <v>18</v>
      </c>
      <c r="S117" s="586" t="s">
        <v>19</v>
      </c>
      <c r="T117" s="586" t="s">
        <v>19</v>
      </c>
      <c r="U117" s="586" t="s">
        <v>26</v>
      </c>
      <c r="V117" s="586" t="s">
        <v>22</v>
      </c>
      <c r="W117" s="586" t="s">
        <v>22</v>
      </c>
      <c r="X117" s="663">
        <v>2</v>
      </c>
      <c r="Y117" s="813">
        <v>2.11</v>
      </c>
      <c r="Z117" s="639">
        <v>41091</v>
      </c>
      <c r="AA117" s="622">
        <v>42156</v>
      </c>
      <c r="AB117" s="798">
        <v>15</v>
      </c>
      <c r="AC117" s="613"/>
      <c r="AD117" s="600">
        <v>170000</v>
      </c>
      <c r="AE117" s="610">
        <v>170000</v>
      </c>
      <c r="AF117" s="623"/>
      <c r="AG117" s="623"/>
      <c r="AH117" s="623"/>
      <c r="AI117" s="623"/>
      <c r="AJ117" s="623"/>
      <c r="AK117" s="623">
        <v>100000</v>
      </c>
      <c r="AL117" s="623">
        <v>35000</v>
      </c>
      <c r="AM117" s="623">
        <v>35000</v>
      </c>
      <c r="AN117" s="623"/>
      <c r="AO117" s="623"/>
      <c r="AP117" s="623"/>
      <c r="AQ117" s="623"/>
      <c r="AR117" s="592">
        <f t="shared" si="2"/>
        <v>170000</v>
      </c>
      <c r="AS117" s="592">
        <f t="shared" si="3"/>
        <v>0</v>
      </c>
      <c r="AT117" s="600">
        <v>165000</v>
      </c>
      <c r="AU117" s="600">
        <v>399000</v>
      </c>
      <c r="AX117" s="594"/>
      <c r="AY117" s="594"/>
      <c r="AZ117" s="594"/>
      <c r="BA117" s="594"/>
      <c r="BB117" s="594"/>
      <c r="BC117" s="594"/>
      <c r="BD117" s="594"/>
      <c r="BE117" s="594"/>
      <c r="BF117" s="594"/>
      <c r="BG117" s="594"/>
      <c r="BH117" s="594"/>
      <c r="BI117" s="594"/>
      <c r="BJ117" s="594"/>
      <c r="BK117" s="594"/>
      <c r="BL117" s="594"/>
      <c r="BM117" s="594"/>
      <c r="BN117" s="594"/>
      <c r="BO117" s="594"/>
      <c r="BP117" s="594"/>
      <c r="BQ117" s="594"/>
      <c r="BR117" s="594"/>
      <c r="BS117" s="594"/>
      <c r="BT117" s="594"/>
      <c r="BU117" s="594"/>
      <c r="BV117" s="594"/>
      <c r="BW117" s="594"/>
      <c r="BX117" s="594"/>
      <c r="BY117" s="594"/>
      <c r="BZ117" s="594"/>
      <c r="CA117" s="594"/>
      <c r="CB117" s="594"/>
      <c r="CC117" s="594"/>
      <c r="CD117" s="594"/>
      <c r="CE117" s="594"/>
      <c r="CF117" s="594"/>
      <c r="CG117" s="594"/>
      <c r="CH117" s="594"/>
      <c r="CI117" s="594"/>
      <c r="CJ117" s="594"/>
      <c r="CK117" s="594"/>
      <c r="CL117" s="594"/>
      <c r="CM117" s="594"/>
      <c r="CN117" s="594"/>
      <c r="CO117" s="594"/>
      <c r="CP117" s="594"/>
      <c r="CQ117" s="594"/>
      <c r="CR117" s="594"/>
      <c r="CS117" s="594"/>
      <c r="CT117" s="594"/>
      <c r="CU117" s="594"/>
      <c r="CV117" s="594"/>
      <c r="CW117" s="594"/>
      <c r="CX117" s="594"/>
      <c r="CY117" s="594"/>
      <c r="CZ117" s="594"/>
      <c r="DA117" s="594"/>
      <c r="DB117" s="594"/>
      <c r="DC117" s="594"/>
      <c r="DD117" s="594"/>
      <c r="DE117" s="594"/>
      <c r="DF117" s="594"/>
      <c r="DG117" s="594"/>
      <c r="DH117" s="594"/>
      <c r="DI117" s="594"/>
      <c r="DJ117" s="594"/>
      <c r="DK117" s="594"/>
      <c r="DL117" s="594"/>
      <c r="DM117" s="594"/>
      <c r="DN117" s="594"/>
      <c r="DO117" s="594"/>
      <c r="DP117" s="594"/>
      <c r="DQ117" s="594"/>
      <c r="DR117" s="594"/>
      <c r="DS117" s="594"/>
      <c r="DT117" s="594"/>
      <c r="DU117" s="594"/>
      <c r="DV117" s="594"/>
      <c r="DW117" s="594"/>
      <c r="DX117" s="594"/>
      <c r="DY117" s="594"/>
      <c r="DZ117" s="594"/>
      <c r="EA117" s="594"/>
      <c r="EB117" s="594"/>
      <c r="EC117" s="594"/>
      <c r="ED117" s="594"/>
      <c r="EE117" s="594"/>
      <c r="EF117" s="594"/>
      <c r="EG117" s="594"/>
      <c r="EH117" s="594"/>
      <c r="EI117" s="594"/>
      <c r="EJ117" s="594"/>
      <c r="EK117" s="594"/>
      <c r="EL117" s="594"/>
      <c r="EM117" s="594"/>
      <c r="EN117" s="594"/>
      <c r="EO117" s="594"/>
      <c r="EP117" s="594"/>
      <c r="EQ117" s="594"/>
      <c r="ER117" s="594"/>
      <c r="ES117" s="594"/>
      <c r="ET117" s="594"/>
      <c r="EU117" s="594"/>
      <c r="EV117" s="594"/>
      <c r="EW117" s="594"/>
      <c r="EX117" s="594"/>
      <c r="EY117" s="594"/>
      <c r="EZ117" s="594"/>
      <c r="FA117" s="594"/>
      <c r="FB117" s="594"/>
      <c r="FC117" s="594"/>
      <c r="FD117" s="594"/>
      <c r="FE117" s="594"/>
      <c r="FF117" s="594"/>
      <c r="FG117" s="594"/>
      <c r="FH117" s="594"/>
      <c r="FI117" s="594"/>
      <c r="FJ117" s="594"/>
      <c r="FK117" s="594"/>
      <c r="FL117" s="594"/>
      <c r="FM117" s="594"/>
      <c r="FN117" s="594"/>
      <c r="FO117" s="594"/>
      <c r="FP117" s="594"/>
      <c r="FQ117" s="594"/>
      <c r="FR117" s="594"/>
      <c r="FS117" s="594"/>
      <c r="FT117" s="594"/>
      <c r="FU117" s="594"/>
      <c r="FV117" s="594"/>
      <c r="FW117" s="594"/>
      <c r="FX117" s="594"/>
      <c r="FY117" s="594"/>
      <c r="FZ117" s="594"/>
      <c r="GA117" s="594"/>
      <c r="GB117" s="594"/>
      <c r="GC117" s="594"/>
      <c r="GD117" s="594"/>
      <c r="GE117" s="594"/>
      <c r="GF117" s="594"/>
      <c r="GG117" s="594"/>
      <c r="GH117" s="594"/>
      <c r="GI117" s="594"/>
      <c r="GJ117" s="594"/>
      <c r="GK117" s="594"/>
      <c r="GL117" s="594"/>
      <c r="GM117" s="594"/>
      <c r="GN117" s="594"/>
      <c r="GO117" s="594"/>
      <c r="GP117" s="594"/>
      <c r="GQ117" s="594"/>
      <c r="GR117" s="594"/>
      <c r="GS117" s="594"/>
      <c r="GT117" s="594"/>
      <c r="GU117" s="594"/>
      <c r="GV117" s="594"/>
      <c r="GW117" s="594"/>
      <c r="GX117" s="594"/>
      <c r="GY117" s="594"/>
      <c r="GZ117" s="594"/>
    </row>
    <row r="118" spans="1:208" s="593" customFormat="1" ht="23.1" customHeight="1" x14ac:dyDescent="0.25">
      <c r="A118" s="576">
        <v>90</v>
      </c>
      <c r="B118" s="645" t="s">
        <v>1057</v>
      </c>
      <c r="C118" s="637">
        <v>801</v>
      </c>
      <c r="D118" s="701" t="s">
        <v>16</v>
      </c>
      <c r="E118" s="702" t="s">
        <v>1045</v>
      </c>
      <c r="F118" s="702" t="s">
        <v>1045</v>
      </c>
      <c r="G118" s="605">
        <v>3120</v>
      </c>
      <c r="H118" s="645">
        <v>224</v>
      </c>
      <c r="I118" s="646">
        <v>532</v>
      </c>
      <c r="J118" s="595">
        <v>19</v>
      </c>
      <c r="K118" s="582" t="s">
        <v>14</v>
      </c>
      <c r="L118" s="651" t="s">
        <v>1058</v>
      </c>
      <c r="M118" s="584" t="s">
        <v>15</v>
      </c>
      <c r="N118" s="585" t="s">
        <v>17</v>
      </c>
      <c r="O118" s="638" t="s">
        <v>909</v>
      </c>
      <c r="P118" s="647" t="s">
        <v>792</v>
      </c>
      <c r="Q118" s="647" t="s">
        <v>789</v>
      </c>
      <c r="R118" s="586" t="s">
        <v>18</v>
      </c>
      <c r="S118" s="586" t="s">
        <v>19</v>
      </c>
      <c r="T118" s="586" t="s">
        <v>19</v>
      </c>
      <c r="U118" s="586" t="s">
        <v>26</v>
      </c>
      <c r="V118" s="586" t="s">
        <v>22</v>
      </c>
      <c r="W118" s="586" t="s">
        <v>22</v>
      </c>
      <c r="X118" s="663">
        <v>2</v>
      </c>
      <c r="Y118" s="813">
        <v>2.11</v>
      </c>
      <c r="Z118" s="639">
        <v>41091</v>
      </c>
      <c r="AA118" s="622">
        <v>42156</v>
      </c>
      <c r="AB118" s="819">
        <v>15</v>
      </c>
      <c r="AC118" s="648"/>
      <c r="AD118" s="649">
        <v>100000</v>
      </c>
      <c r="AE118" s="610">
        <v>100000</v>
      </c>
      <c r="AF118" s="650"/>
      <c r="AG118" s="650"/>
      <c r="AH118" s="650">
        <v>100000</v>
      </c>
      <c r="AI118" s="592"/>
      <c r="AJ118" s="592"/>
      <c r="AK118" s="592"/>
      <c r="AL118" s="592"/>
      <c r="AM118" s="592"/>
      <c r="AN118" s="592"/>
      <c r="AO118" s="592"/>
      <c r="AP118" s="592"/>
      <c r="AQ118" s="592"/>
      <c r="AR118" s="592">
        <f t="shared" si="2"/>
        <v>100000</v>
      </c>
      <c r="AS118" s="592">
        <f t="shared" si="3"/>
        <v>0</v>
      </c>
      <c r="AT118" s="649">
        <v>300000</v>
      </c>
      <c r="AU118" s="649">
        <v>500000</v>
      </c>
      <c r="AX118" s="594"/>
      <c r="AY118" s="594"/>
      <c r="AZ118" s="594"/>
      <c r="BA118" s="594"/>
      <c r="BB118" s="594"/>
      <c r="BC118" s="594"/>
      <c r="BD118" s="594"/>
      <c r="BE118" s="594"/>
      <c r="BF118" s="594"/>
      <c r="BG118" s="594"/>
      <c r="BH118" s="594"/>
      <c r="BI118" s="594"/>
      <c r="BJ118" s="594"/>
      <c r="BK118" s="594"/>
      <c r="BL118" s="594"/>
      <c r="BM118" s="594"/>
      <c r="BN118" s="594"/>
      <c r="BO118" s="594"/>
      <c r="BP118" s="594"/>
      <c r="BQ118" s="594"/>
      <c r="BR118" s="594"/>
      <c r="BS118" s="594"/>
      <c r="BT118" s="594"/>
      <c r="BU118" s="594"/>
      <c r="BV118" s="594"/>
      <c r="BW118" s="594"/>
      <c r="BX118" s="594"/>
      <c r="BY118" s="594"/>
      <c r="BZ118" s="594"/>
      <c r="CA118" s="594"/>
      <c r="CB118" s="594"/>
      <c r="CC118" s="594"/>
      <c r="CD118" s="594"/>
      <c r="CE118" s="594"/>
      <c r="CF118" s="594"/>
      <c r="CG118" s="594"/>
      <c r="CH118" s="594"/>
      <c r="CI118" s="594"/>
      <c r="CJ118" s="594"/>
      <c r="CK118" s="594"/>
      <c r="CL118" s="594"/>
      <c r="CM118" s="594"/>
      <c r="CN118" s="594"/>
      <c r="CO118" s="594"/>
      <c r="CP118" s="594"/>
      <c r="CQ118" s="594"/>
      <c r="CR118" s="594"/>
      <c r="CS118" s="594"/>
      <c r="CT118" s="594"/>
      <c r="CU118" s="594"/>
      <c r="CV118" s="594"/>
      <c r="CW118" s="594"/>
      <c r="CX118" s="594"/>
      <c r="CY118" s="594"/>
      <c r="CZ118" s="594"/>
      <c r="DA118" s="594"/>
      <c r="DB118" s="594"/>
      <c r="DC118" s="594"/>
      <c r="DD118" s="594"/>
      <c r="DE118" s="594"/>
      <c r="DF118" s="594"/>
      <c r="DG118" s="594"/>
      <c r="DH118" s="594"/>
      <c r="DI118" s="594"/>
      <c r="DJ118" s="594"/>
      <c r="DK118" s="594"/>
      <c r="DL118" s="594"/>
      <c r="DM118" s="594"/>
      <c r="DN118" s="594"/>
      <c r="DO118" s="594"/>
      <c r="DP118" s="594"/>
      <c r="DQ118" s="594"/>
      <c r="DR118" s="594"/>
      <c r="DS118" s="594"/>
      <c r="DT118" s="594"/>
      <c r="DU118" s="594"/>
      <c r="DV118" s="594"/>
      <c r="DW118" s="594"/>
      <c r="DX118" s="594"/>
      <c r="DY118" s="594"/>
      <c r="DZ118" s="594"/>
      <c r="EA118" s="594"/>
      <c r="EB118" s="594"/>
      <c r="EC118" s="594"/>
      <c r="ED118" s="594"/>
      <c r="EE118" s="594"/>
      <c r="EF118" s="594"/>
      <c r="EG118" s="594"/>
      <c r="EH118" s="594"/>
      <c r="EI118" s="594"/>
      <c r="EJ118" s="594"/>
      <c r="EK118" s="594"/>
      <c r="EL118" s="594"/>
      <c r="EM118" s="594"/>
      <c r="EN118" s="594"/>
      <c r="EO118" s="594"/>
      <c r="EP118" s="594"/>
      <c r="EQ118" s="594"/>
      <c r="ER118" s="594"/>
      <c r="ES118" s="594"/>
      <c r="ET118" s="594"/>
      <c r="EU118" s="594"/>
      <c r="EV118" s="594"/>
      <c r="EW118" s="594"/>
      <c r="EX118" s="594"/>
      <c r="EY118" s="594"/>
      <c r="EZ118" s="594"/>
      <c r="FA118" s="594"/>
      <c r="FB118" s="594"/>
      <c r="FC118" s="594"/>
      <c r="FD118" s="594"/>
      <c r="FE118" s="594"/>
      <c r="FF118" s="594"/>
      <c r="FG118" s="594"/>
      <c r="FH118" s="594"/>
      <c r="FI118" s="594"/>
      <c r="FJ118" s="594"/>
      <c r="FK118" s="594"/>
      <c r="FL118" s="594"/>
      <c r="FM118" s="594"/>
      <c r="FN118" s="594"/>
      <c r="FO118" s="594"/>
      <c r="FP118" s="594"/>
      <c r="FQ118" s="594"/>
      <c r="FR118" s="594"/>
      <c r="FS118" s="594"/>
      <c r="FT118" s="594"/>
      <c r="FU118" s="594"/>
      <c r="FV118" s="594"/>
      <c r="FW118" s="594"/>
      <c r="FX118" s="594"/>
      <c r="FY118" s="594"/>
      <c r="FZ118" s="594"/>
      <c r="GA118" s="594"/>
      <c r="GB118" s="594"/>
      <c r="GC118" s="594"/>
      <c r="GD118" s="594"/>
      <c r="GE118" s="594"/>
      <c r="GF118" s="594"/>
      <c r="GG118" s="594"/>
      <c r="GH118" s="594"/>
      <c r="GI118" s="594"/>
      <c r="GJ118" s="594"/>
      <c r="GK118" s="594"/>
      <c r="GL118" s="594"/>
      <c r="GM118" s="594"/>
      <c r="GN118" s="594"/>
      <c r="GO118" s="594"/>
      <c r="GP118" s="594"/>
      <c r="GQ118" s="594"/>
      <c r="GR118" s="594"/>
      <c r="GS118" s="594"/>
      <c r="GT118" s="594"/>
      <c r="GU118" s="594"/>
      <c r="GV118" s="594"/>
      <c r="GW118" s="594"/>
      <c r="GX118" s="594"/>
      <c r="GY118" s="594"/>
      <c r="GZ118" s="594"/>
    </row>
    <row r="119" spans="1:208" s="593" customFormat="1" ht="23.1" customHeight="1" x14ac:dyDescent="0.25">
      <c r="A119" s="576">
        <v>91</v>
      </c>
      <c r="B119" s="603"/>
      <c r="C119" s="637">
        <v>801</v>
      </c>
      <c r="D119" s="701" t="s">
        <v>16</v>
      </c>
      <c r="E119" s="702" t="s">
        <v>1045</v>
      </c>
      <c r="F119" s="702" t="s">
        <v>1045</v>
      </c>
      <c r="G119" s="605">
        <v>3120</v>
      </c>
      <c r="H119" s="606">
        <v>224</v>
      </c>
      <c r="I119" s="607">
        <v>532</v>
      </c>
      <c r="J119" s="595" t="s">
        <v>25</v>
      </c>
      <c r="K119" s="582" t="s">
        <v>14</v>
      </c>
      <c r="L119" s="582" t="s">
        <v>1053</v>
      </c>
      <c r="M119" s="584" t="s">
        <v>15</v>
      </c>
      <c r="N119" s="585" t="s">
        <v>17</v>
      </c>
      <c r="O119" s="638" t="s">
        <v>909</v>
      </c>
      <c r="P119" s="647" t="s">
        <v>792</v>
      </c>
      <c r="Q119" s="647" t="s">
        <v>789</v>
      </c>
      <c r="R119" s="586" t="s">
        <v>18</v>
      </c>
      <c r="S119" s="586" t="s">
        <v>19</v>
      </c>
      <c r="T119" s="586" t="s">
        <v>19</v>
      </c>
      <c r="U119" s="586" t="s">
        <v>26</v>
      </c>
      <c r="V119" s="586" t="s">
        <v>22</v>
      </c>
      <c r="W119" s="586" t="s">
        <v>22</v>
      </c>
      <c r="X119" s="663">
        <v>2</v>
      </c>
      <c r="Y119" s="813">
        <v>2.11</v>
      </c>
      <c r="Z119" s="622">
        <v>41821</v>
      </c>
      <c r="AA119" s="622">
        <v>42156</v>
      </c>
      <c r="AB119" s="798">
        <v>10</v>
      </c>
      <c r="AC119" s="613"/>
      <c r="AD119" s="600"/>
      <c r="AE119" s="610">
        <v>0</v>
      </c>
      <c r="AF119" s="623"/>
      <c r="AG119" s="623"/>
      <c r="AH119" s="623"/>
      <c r="AI119" s="623"/>
      <c r="AJ119" s="623"/>
      <c r="AK119" s="623"/>
      <c r="AL119" s="623"/>
      <c r="AM119" s="623"/>
      <c r="AN119" s="623"/>
      <c r="AO119" s="623"/>
      <c r="AP119" s="623"/>
      <c r="AQ119" s="623"/>
      <c r="AR119" s="592">
        <f t="shared" si="2"/>
        <v>0</v>
      </c>
      <c r="AS119" s="592">
        <f t="shared" si="3"/>
        <v>0</v>
      </c>
      <c r="AT119" s="600"/>
      <c r="AU119" s="600">
        <v>1015000</v>
      </c>
      <c r="AX119" s="594"/>
      <c r="AY119" s="594"/>
      <c r="AZ119" s="594"/>
      <c r="BA119" s="594"/>
      <c r="BB119" s="594"/>
      <c r="BC119" s="594"/>
      <c r="BD119" s="594"/>
      <c r="BE119" s="594"/>
      <c r="BF119" s="594"/>
      <c r="BG119" s="594"/>
      <c r="BH119" s="594"/>
      <c r="BI119" s="594"/>
      <c r="BJ119" s="594"/>
      <c r="BK119" s="594"/>
      <c r="BL119" s="594"/>
      <c r="BM119" s="594"/>
      <c r="BN119" s="594"/>
      <c r="BO119" s="594"/>
      <c r="BP119" s="594"/>
      <c r="BQ119" s="594"/>
      <c r="BR119" s="594"/>
      <c r="BS119" s="594"/>
      <c r="BT119" s="594"/>
      <c r="BU119" s="594"/>
      <c r="BV119" s="594"/>
      <c r="BW119" s="594"/>
      <c r="BX119" s="594"/>
      <c r="BY119" s="594"/>
      <c r="BZ119" s="594"/>
      <c r="CA119" s="594"/>
      <c r="CB119" s="594"/>
      <c r="CC119" s="594"/>
      <c r="CD119" s="594"/>
      <c r="CE119" s="594"/>
      <c r="CF119" s="594"/>
      <c r="CG119" s="594"/>
      <c r="CH119" s="594"/>
      <c r="CI119" s="594"/>
      <c r="CJ119" s="594"/>
      <c r="CK119" s="594"/>
      <c r="CL119" s="594"/>
      <c r="CM119" s="594"/>
      <c r="CN119" s="594"/>
      <c r="CO119" s="594"/>
      <c r="CP119" s="594"/>
      <c r="CQ119" s="594"/>
      <c r="CR119" s="594"/>
      <c r="CS119" s="594"/>
      <c r="CT119" s="594"/>
      <c r="CU119" s="594"/>
      <c r="CV119" s="594"/>
      <c r="CW119" s="594"/>
      <c r="CX119" s="594"/>
      <c r="CY119" s="594"/>
      <c r="CZ119" s="594"/>
      <c r="DA119" s="594"/>
      <c r="DB119" s="594"/>
      <c r="DC119" s="594"/>
      <c r="DD119" s="594"/>
      <c r="DE119" s="594"/>
      <c r="DF119" s="594"/>
      <c r="DG119" s="594"/>
      <c r="DH119" s="594"/>
      <c r="DI119" s="594"/>
      <c r="DJ119" s="594"/>
      <c r="DK119" s="594"/>
      <c r="DL119" s="594"/>
      <c r="DM119" s="594"/>
      <c r="DN119" s="594"/>
      <c r="DO119" s="594"/>
      <c r="DP119" s="594"/>
      <c r="DQ119" s="594"/>
      <c r="DR119" s="594"/>
      <c r="DS119" s="594"/>
      <c r="DT119" s="594"/>
      <c r="DU119" s="594"/>
      <c r="DV119" s="594"/>
      <c r="DW119" s="594"/>
      <c r="DX119" s="594"/>
      <c r="DY119" s="594"/>
      <c r="DZ119" s="594"/>
      <c r="EA119" s="594"/>
      <c r="EB119" s="594"/>
      <c r="EC119" s="594"/>
      <c r="ED119" s="594"/>
      <c r="EE119" s="594"/>
      <c r="EF119" s="594"/>
      <c r="EG119" s="594"/>
      <c r="EH119" s="594"/>
      <c r="EI119" s="594"/>
      <c r="EJ119" s="594"/>
      <c r="EK119" s="594"/>
      <c r="EL119" s="594"/>
      <c r="EM119" s="594"/>
      <c r="EN119" s="594"/>
      <c r="EO119" s="594"/>
      <c r="EP119" s="594"/>
      <c r="EQ119" s="594"/>
      <c r="ER119" s="594"/>
      <c r="ES119" s="594"/>
      <c r="ET119" s="594"/>
      <c r="EU119" s="594"/>
      <c r="EV119" s="594"/>
      <c r="EW119" s="594"/>
      <c r="EX119" s="594"/>
      <c r="EY119" s="594"/>
      <c r="EZ119" s="594"/>
      <c r="FA119" s="594"/>
      <c r="FB119" s="594"/>
      <c r="FC119" s="594"/>
      <c r="FD119" s="594"/>
      <c r="FE119" s="594"/>
      <c r="FF119" s="594"/>
      <c r="FG119" s="594"/>
      <c r="FH119" s="594"/>
      <c r="FI119" s="594"/>
      <c r="FJ119" s="594"/>
      <c r="FK119" s="594"/>
      <c r="FL119" s="594"/>
      <c r="FM119" s="594"/>
      <c r="FN119" s="594"/>
      <c r="FO119" s="594"/>
      <c r="FP119" s="594"/>
      <c r="FQ119" s="594"/>
      <c r="FR119" s="594"/>
      <c r="FS119" s="594"/>
      <c r="FT119" s="594"/>
      <c r="FU119" s="594"/>
      <c r="FV119" s="594"/>
      <c r="FW119" s="594"/>
      <c r="FX119" s="594"/>
      <c r="FY119" s="594"/>
      <c r="FZ119" s="594"/>
      <c r="GA119" s="594"/>
      <c r="GB119" s="594"/>
      <c r="GC119" s="594"/>
      <c r="GD119" s="594"/>
      <c r="GE119" s="594"/>
      <c r="GF119" s="594"/>
      <c r="GG119" s="594"/>
      <c r="GH119" s="594"/>
      <c r="GI119" s="594"/>
      <c r="GJ119" s="594"/>
      <c r="GK119" s="594"/>
      <c r="GL119" s="594"/>
      <c r="GM119" s="594"/>
      <c r="GN119" s="594"/>
      <c r="GO119" s="594"/>
      <c r="GP119" s="594"/>
      <c r="GQ119" s="594"/>
      <c r="GR119" s="594"/>
      <c r="GS119" s="594"/>
      <c r="GT119" s="594"/>
      <c r="GU119" s="594"/>
      <c r="GV119" s="594"/>
      <c r="GW119" s="594"/>
      <c r="GX119" s="594"/>
      <c r="GY119" s="594"/>
      <c r="GZ119" s="594"/>
    </row>
    <row r="120" spans="1:208" s="593" customFormat="1" ht="23.1" customHeight="1" x14ac:dyDescent="0.25">
      <c r="A120" s="576">
        <v>93</v>
      </c>
      <c r="B120" s="603" t="s">
        <v>1059</v>
      </c>
      <c r="C120" s="637">
        <v>801</v>
      </c>
      <c r="D120" s="701" t="s">
        <v>16</v>
      </c>
      <c r="E120" s="702" t="s">
        <v>1045</v>
      </c>
      <c r="F120" s="702" t="s">
        <v>1045</v>
      </c>
      <c r="G120" s="605">
        <v>3120</v>
      </c>
      <c r="H120" s="606">
        <v>224</v>
      </c>
      <c r="I120" s="607">
        <v>536</v>
      </c>
      <c r="J120" s="595">
        <v>0</v>
      </c>
      <c r="K120" s="582" t="s">
        <v>907</v>
      </c>
      <c r="L120" s="582" t="s">
        <v>1060</v>
      </c>
      <c r="M120" s="624" t="s">
        <v>15</v>
      </c>
      <c r="N120" s="585" t="s">
        <v>17</v>
      </c>
      <c r="O120" s="638" t="s">
        <v>909</v>
      </c>
      <c r="P120" s="638" t="s">
        <v>803</v>
      </c>
      <c r="Q120" s="638" t="s">
        <v>789</v>
      </c>
      <c r="R120" s="586" t="s">
        <v>18</v>
      </c>
      <c r="S120" s="586" t="s">
        <v>19</v>
      </c>
      <c r="T120" s="586" t="s">
        <v>19</v>
      </c>
      <c r="U120" s="586" t="s">
        <v>23</v>
      </c>
      <c r="V120" s="586" t="s">
        <v>22</v>
      </c>
      <c r="W120" s="586" t="s">
        <v>22</v>
      </c>
      <c r="X120" s="663">
        <v>2</v>
      </c>
      <c r="Y120" s="813">
        <v>2.11</v>
      </c>
      <c r="Z120" s="639">
        <v>41091</v>
      </c>
      <c r="AA120" s="622">
        <v>42156</v>
      </c>
      <c r="AB120" s="798">
        <v>5</v>
      </c>
      <c r="AC120" s="613"/>
      <c r="AD120" s="610">
        <v>634000</v>
      </c>
      <c r="AE120" s="610">
        <v>634000</v>
      </c>
      <c r="AF120" s="626"/>
      <c r="AG120" s="626"/>
      <c r="AH120" s="626"/>
      <c r="AI120" s="626"/>
      <c r="AJ120" s="626"/>
      <c r="AK120" s="626">
        <v>134000</v>
      </c>
      <c r="AL120" s="626">
        <v>250000</v>
      </c>
      <c r="AM120" s="626">
        <v>250000</v>
      </c>
      <c r="AN120" s="626"/>
      <c r="AO120" s="626"/>
      <c r="AP120" s="626"/>
      <c r="AQ120" s="626"/>
      <c r="AR120" s="592">
        <f t="shared" si="2"/>
        <v>634000</v>
      </c>
      <c r="AS120" s="592">
        <f t="shared" si="3"/>
        <v>0</v>
      </c>
      <c r="AT120" s="610">
        <v>1127700</v>
      </c>
      <c r="AU120" s="610">
        <v>1541000</v>
      </c>
      <c r="AX120" s="594"/>
      <c r="AY120" s="594"/>
      <c r="AZ120" s="594"/>
      <c r="BA120" s="594"/>
      <c r="BB120" s="594"/>
      <c r="BC120" s="594"/>
      <c r="BD120" s="594"/>
      <c r="BE120" s="594"/>
      <c r="BF120" s="594"/>
      <c r="BG120" s="594"/>
      <c r="BH120" s="594"/>
      <c r="BI120" s="594"/>
      <c r="BJ120" s="594"/>
      <c r="BK120" s="594"/>
      <c r="BL120" s="594"/>
      <c r="BM120" s="594"/>
      <c r="BN120" s="594"/>
      <c r="BO120" s="594"/>
      <c r="BP120" s="594"/>
      <c r="BQ120" s="594"/>
      <c r="BR120" s="594"/>
      <c r="BS120" s="594"/>
      <c r="BT120" s="594"/>
      <c r="BU120" s="594"/>
      <c r="BV120" s="594"/>
      <c r="BW120" s="594"/>
      <c r="BX120" s="594"/>
      <c r="BY120" s="594"/>
      <c r="BZ120" s="594"/>
      <c r="CA120" s="594"/>
      <c r="CB120" s="594"/>
      <c r="CC120" s="594"/>
      <c r="CD120" s="594"/>
      <c r="CE120" s="594"/>
      <c r="CF120" s="594"/>
      <c r="CG120" s="594"/>
      <c r="CH120" s="594"/>
      <c r="CI120" s="594"/>
      <c r="CJ120" s="594"/>
      <c r="CK120" s="594"/>
      <c r="CL120" s="594"/>
      <c r="CM120" s="594"/>
      <c r="CN120" s="594"/>
      <c r="CO120" s="594"/>
      <c r="CP120" s="594"/>
      <c r="CQ120" s="594"/>
      <c r="CR120" s="594"/>
      <c r="CS120" s="594"/>
      <c r="CT120" s="594"/>
      <c r="CU120" s="594"/>
      <c r="CV120" s="594"/>
      <c r="CW120" s="594"/>
      <c r="CX120" s="594"/>
      <c r="CY120" s="594"/>
      <c r="CZ120" s="594"/>
      <c r="DA120" s="594"/>
      <c r="DB120" s="594"/>
      <c r="DC120" s="594"/>
      <c r="DD120" s="594"/>
      <c r="DE120" s="594"/>
      <c r="DF120" s="594"/>
      <c r="DG120" s="594"/>
      <c r="DH120" s="594"/>
      <c r="DI120" s="594"/>
      <c r="DJ120" s="594"/>
      <c r="DK120" s="594"/>
      <c r="DL120" s="594"/>
      <c r="DM120" s="594"/>
      <c r="DN120" s="594"/>
      <c r="DO120" s="594"/>
      <c r="DP120" s="594"/>
      <c r="DQ120" s="594"/>
      <c r="DR120" s="594"/>
      <c r="DS120" s="594"/>
      <c r="DT120" s="594"/>
      <c r="DU120" s="594"/>
      <c r="DV120" s="594"/>
      <c r="DW120" s="594"/>
      <c r="DX120" s="594"/>
      <c r="DY120" s="594"/>
      <c r="DZ120" s="594"/>
      <c r="EA120" s="594"/>
      <c r="EB120" s="594"/>
      <c r="EC120" s="594"/>
      <c r="ED120" s="594"/>
      <c r="EE120" s="594"/>
      <c r="EF120" s="594"/>
      <c r="EG120" s="594"/>
      <c r="EH120" s="594"/>
      <c r="EI120" s="594"/>
      <c r="EJ120" s="594"/>
      <c r="EK120" s="594"/>
      <c r="EL120" s="594"/>
      <c r="EM120" s="594"/>
      <c r="EN120" s="594"/>
      <c r="EO120" s="594"/>
      <c r="EP120" s="594"/>
      <c r="EQ120" s="594"/>
      <c r="ER120" s="594"/>
      <c r="ES120" s="594"/>
      <c r="ET120" s="594"/>
      <c r="EU120" s="594"/>
      <c r="EV120" s="594"/>
      <c r="EW120" s="594"/>
      <c r="EX120" s="594"/>
      <c r="EY120" s="594"/>
      <c r="EZ120" s="594"/>
      <c r="FA120" s="594"/>
      <c r="FB120" s="594"/>
      <c r="FC120" s="594"/>
      <c r="FD120" s="594"/>
      <c r="FE120" s="594"/>
      <c r="FF120" s="594"/>
      <c r="FG120" s="594"/>
      <c r="FH120" s="594"/>
      <c r="FI120" s="594"/>
      <c r="FJ120" s="594"/>
      <c r="FK120" s="594"/>
      <c r="FL120" s="594"/>
      <c r="FM120" s="594"/>
      <c r="FN120" s="594"/>
      <c r="FO120" s="594"/>
      <c r="FP120" s="594"/>
      <c r="FQ120" s="594"/>
      <c r="FR120" s="594"/>
      <c r="FS120" s="594"/>
      <c r="FT120" s="594"/>
      <c r="FU120" s="594"/>
      <c r="FV120" s="594"/>
      <c r="FW120" s="594"/>
      <c r="FX120" s="594"/>
      <c r="FY120" s="594"/>
      <c r="FZ120" s="594"/>
      <c r="GA120" s="594"/>
      <c r="GB120" s="594"/>
      <c r="GC120" s="594"/>
      <c r="GD120" s="594"/>
      <c r="GE120" s="594"/>
      <c r="GF120" s="594"/>
      <c r="GG120" s="594"/>
      <c r="GH120" s="594"/>
      <c r="GI120" s="594"/>
      <c r="GJ120" s="594"/>
      <c r="GK120" s="594"/>
      <c r="GL120" s="594"/>
      <c r="GM120" s="594"/>
      <c r="GN120" s="594"/>
      <c r="GO120" s="594"/>
      <c r="GP120" s="594"/>
      <c r="GQ120" s="594"/>
      <c r="GR120" s="594"/>
      <c r="GS120" s="594"/>
      <c r="GT120" s="594"/>
      <c r="GU120" s="594"/>
      <c r="GV120" s="594"/>
      <c r="GW120" s="594"/>
      <c r="GX120" s="594"/>
      <c r="GY120" s="594"/>
      <c r="GZ120" s="594"/>
    </row>
    <row r="121" spans="1:208" s="593" customFormat="1" ht="23.1" customHeight="1" x14ac:dyDescent="0.25">
      <c r="A121" s="576">
        <v>94</v>
      </c>
      <c r="B121" s="603"/>
      <c r="C121" s="637">
        <v>801</v>
      </c>
      <c r="D121" s="701" t="s">
        <v>16</v>
      </c>
      <c r="E121" s="702" t="s">
        <v>1045</v>
      </c>
      <c r="F121" s="702" t="s">
        <v>1045</v>
      </c>
      <c r="G121" s="605">
        <v>3120</v>
      </c>
      <c r="H121" s="606">
        <v>224</v>
      </c>
      <c r="I121" s="607">
        <v>544</v>
      </c>
      <c r="J121" s="581">
        <v>1</v>
      </c>
      <c r="K121" s="582" t="s">
        <v>914</v>
      </c>
      <c r="L121" s="582" t="s">
        <v>1048</v>
      </c>
      <c r="M121" s="624" t="s">
        <v>15</v>
      </c>
      <c r="N121" s="585" t="s">
        <v>17</v>
      </c>
      <c r="O121" s="638" t="s">
        <v>909</v>
      </c>
      <c r="P121" s="638" t="s">
        <v>803</v>
      </c>
      <c r="Q121" s="638" t="s">
        <v>789</v>
      </c>
      <c r="R121" s="586" t="s">
        <v>18</v>
      </c>
      <c r="S121" s="586" t="s">
        <v>19</v>
      </c>
      <c r="T121" s="586" t="s">
        <v>19</v>
      </c>
      <c r="U121" s="586" t="s">
        <v>26</v>
      </c>
      <c r="V121" s="586" t="s">
        <v>22</v>
      </c>
      <c r="W121" s="586" t="s">
        <v>22</v>
      </c>
      <c r="X121" s="663">
        <v>2</v>
      </c>
      <c r="Y121" s="813">
        <v>2.11</v>
      </c>
      <c r="Z121" s="639">
        <v>41091</v>
      </c>
      <c r="AA121" s="622">
        <v>42156</v>
      </c>
      <c r="AB121" s="798">
        <v>7</v>
      </c>
      <c r="AC121" s="613"/>
      <c r="AD121" s="610">
        <v>50000</v>
      </c>
      <c r="AE121" s="610">
        <v>50000</v>
      </c>
      <c r="AF121" s="626"/>
      <c r="AG121" s="626"/>
      <c r="AH121" s="626"/>
      <c r="AI121" s="626"/>
      <c r="AJ121" s="626">
        <v>50000</v>
      </c>
      <c r="AK121" s="626"/>
      <c r="AL121" s="626"/>
      <c r="AM121" s="626"/>
      <c r="AN121" s="626"/>
      <c r="AO121" s="626"/>
      <c r="AP121" s="626"/>
      <c r="AQ121" s="626"/>
      <c r="AR121" s="592">
        <f t="shared" si="2"/>
        <v>50000</v>
      </c>
      <c r="AS121" s="592">
        <f t="shared" si="3"/>
        <v>0</v>
      </c>
      <c r="AT121" s="610"/>
      <c r="AU121" s="610">
        <v>60000</v>
      </c>
      <c r="AX121" s="594"/>
      <c r="AY121" s="594"/>
      <c r="AZ121" s="594"/>
      <c r="BA121" s="594"/>
      <c r="BB121" s="594"/>
      <c r="BC121" s="594"/>
      <c r="BD121" s="594"/>
      <c r="BE121" s="594"/>
      <c r="BF121" s="594"/>
      <c r="BG121" s="594"/>
      <c r="BH121" s="594"/>
      <c r="BI121" s="594"/>
      <c r="BJ121" s="594"/>
      <c r="BK121" s="594"/>
      <c r="BL121" s="594"/>
      <c r="BM121" s="594"/>
      <c r="BN121" s="594"/>
      <c r="BO121" s="594"/>
      <c r="BP121" s="594"/>
      <c r="BQ121" s="594"/>
      <c r="BR121" s="594"/>
      <c r="BS121" s="594"/>
      <c r="BT121" s="594"/>
      <c r="BU121" s="594"/>
      <c r="BV121" s="594"/>
      <c r="BW121" s="594"/>
      <c r="BX121" s="594"/>
      <c r="BY121" s="594"/>
      <c r="BZ121" s="594"/>
      <c r="CA121" s="594"/>
      <c r="CB121" s="594"/>
      <c r="CC121" s="594"/>
      <c r="CD121" s="594"/>
      <c r="CE121" s="594"/>
      <c r="CF121" s="594"/>
      <c r="CG121" s="594"/>
      <c r="CH121" s="594"/>
      <c r="CI121" s="594"/>
      <c r="CJ121" s="594"/>
      <c r="CK121" s="594"/>
      <c r="CL121" s="594"/>
      <c r="CM121" s="594"/>
      <c r="CN121" s="594"/>
      <c r="CO121" s="594"/>
      <c r="CP121" s="594"/>
      <c r="CQ121" s="594"/>
      <c r="CR121" s="594"/>
      <c r="CS121" s="594"/>
      <c r="CT121" s="594"/>
      <c r="CU121" s="594"/>
      <c r="CV121" s="594"/>
      <c r="CW121" s="594"/>
      <c r="CX121" s="594"/>
      <c r="CY121" s="594"/>
      <c r="CZ121" s="594"/>
      <c r="DA121" s="594"/>
      <c r="DB121" s="594"/>
      <c r="DC121" s="594"/>
      <c r="DD121" s="594"/>
      <c r="DE121" s="594"/>
      <c r="DF121" s="594"/>
      <c r="DG121" s="594"/>
      <c r="DH121" s="594"/>
      <c r="DI121" s="594"/>
      <c r="DJ121" s="594"/>
      <c r="DK121" s="594"/>
      <c r="DL121" s="594"/>
      <c r="DM121" s="594"/>
      <c r="DN121" s="594"/>
      <c r="DO121" s="594"/>
      <c r="DP121" s="594"/>
      <c r="DQ121" s="594"/>
      <c r="DR121" s="594"/>
      <c r="DS121" s="594"/>
      <c r="DT121" s="594"/>
      <c r="DU121" s="594"/>
      <c r="DV121" s="594"/>
      <c r="DW121" s="594"/>
      <c r="DX121" s="594"/>
      <c r="DY121" s="594"/>
      <c r="DZ121" s="594"/>
      <c r="EA121" s="594"/>
      <c r="EB121" s="594"/>
      <c r="EC121" s="594"/>
      <c r="ED121" s="594"/>
      <c r="EE121" s="594"/>
      <c r="EF121" s="594"/>
      <c r="EG121" s="594"/>
      <c r="EH121" s="594"/>
      <c r="EI121" s="594"/>
      <c r="EJ121" s="594"/>
      <c r="EK121" s="594"/>
      <c r="EL121" s="594"/>
      <c r="EM121" s="594"/>
      <c r="EN121" s="594"/>
      <c r="EO121" s="594"/>
      <c r="EP121" s="594"/>
      <c r="EQ121" s="594"/>
      <c r="ER121" s="594"/>
      <c r="ES121" s="594"/>
      <c r="ET121" s="594"/>
      <c r="EU121" s="594"/>
      <c r="EV121" s="594"/>
      <c r="EW121" s="594"/>
      <c r="EX121" s="594"/>
      <c r="EY121" s="594"/>
      <c r="EZ121" s="594"/>
      <c r="FA121" s="594"/>
      <c r="FB121" s="594"/>
      <c r="FC121" s="594"/>
      <c r="FD121" s="594"/>
      <c r="FE121" s="594"/>
      <c r="FF121" s="594"/>
      <c r="FG121" s="594"/>
      <c r="FH121" s="594"/>
      <c r="FI121" s="594"/>
      <c r="FJ121" s="594"/>
      <c r="FK121" s="594"/>
      <c r="FL121" s="594"/>
      <c r="FM121" s="594"/>
      <c r="FN121" s="594"/>
      <c r="FO121" s="594"/>
      <c r="FP121" s="594"/>
      <c r="FQ121" s="594"/>
      <c r="FR121" s="594"/>
      <c r="FS121" s="594"/>
      <c r="FT121" s="594"/>
      <c r="FU121" s="594"/>
      <c r="FV121" s="594"/>
      <c r="FW121" s="594"/>
      <c r="FX121" s="594"/>
      <c r="FY121" s="594"/>
      <c r="FZ121" s="594"/>
      <c r="GA121" s="594"/>
      <c r="GB121" s="594"/>
      <c r="GC121" s="594"/>
      <c r="GD121" s="594"/>
      <c r="GE121" s="594"/>
      <c r="GF121" s="594"/>
      <c r="GG121" s="594"/>
      <c r="GH121" s="594"/>
      <c r="GI121" s="594"/>
      <c r="GJ121" s="594"/>
      <c r="GK121" s="594"/>
      <c r="GL121" s="594"/>
      <c r="GM121" s="594"/>
      <c r="GN121" s="594"/>
      <c r="GO121" s="594"/>
      <c r="GP121" s="594"/>
      <c r="GQ121" s="594"/>
      <c r="GR121" s="594"/>
      <c r="GS121" s="594"/>
      <c r="GT121" s="594"/>
      <c r="GU121" s="594"/>
      <c r="GV121" s="594"/>
      <c r="GW121" s="594"/>
      <c r="GX121" s="594"/>
      <c r="GY121" s="594"/>
      <c r="GZ121" s="594"/>
    </row>
    <row r="122" spans="1:208" ht="23.1" customHeight="1" x14ac:dyDescent="0.25">
      <c r="A122" s="576">
        <v>96</v>
      </c>
      <c r="B122" s="645"/>
      <c r="C122" s="637">
        <v>801</v>
      </c>
      <c r="D122" s="701" t="s">
        <v>16</v>
      </c>
      <c r="E122" s="702" t="s">
        <v>1045</v>
      </c>
      <c r="F122" s="702" t="s">
        <v>1045</v>
      </c>
      <c r="G122" s="605">
        <v>3120</v>
      </c>
      <c r="H122" s="645">
        <v>224</v>
      </c>
      <c r="I122" s="646">
        <v>636</v>
      </c>
      <c r="J122" s="581">
        <v>2</v>
      </c>
      <c r="K122" s="582" t="s">
        <v>907</v>
      </c>
      <c r="L122" s="651" t="s">
        <v>965</v>
      </c>
      <c r="M122" s="584" t="s">
        <v>31</v>
      </c>
      <c r="N122" s="585" t="s">
        <v>17</v>
      </c>
      <c r="O122" s="638" t="s">
        <v>909</v>
      </c>
      <c r="P122" s="647" t="s">
        <v>792</v>
      </c>
      <c r="Q122" s="647" t="s">
        <v>805</v>
      </c>
      <c r="R122" s="586" t="s">
        <v>18</v>
      </c>
      <c r="S122" s="586" t="s">
        <v>19</v>
      </c>
      <c r="T122" s="586" t="s">
        <v>19</v>
      </c>
      <c r="U122" s="586" t="s">
        <v>26</v>
      </c>
      <c r="V122" s="586" t="s">
        <v>22</v>
      </c>
      <c r="W122" s="586" t="s">
        <v>22</v>
      </c>
      <c r="X122" s="663">
        <v>2</v>
      </c>
      <c r="Y122" s="813">
        <v>2.11</v>
      </c>
      <c r="Z122" s="622">
        <v>41091</v>
      </c>
      <c r="AA122" s="622">
        <v>41426</v>
      </c>
      <c r="AB122" s="819">
        <v>5</v>
      </c>
      <c r="AC122" s="648">
        <v>312000</v>
      </c>
      <c r="AD122" s="649"/>
      <c r="AE122" s="610">
        <v>312000</v>
      </c>
      <c r="AF122" s="650"/>
      <c r="AG122" s="650"/>
      <c r="AH122" s="650"/>
      <c r="AI122" s="592"/>
      <c r="AJ122" s="592"/>
      <c r="AK122" s="592"/>
      <c r="AL122" s="592">
        <v>150000</v>
      </c>
      <c r="AM122" s="592"/>
      <c r="AN122" s="592">
        <v>162000</v>
      </c>
      <c r="AO122" s="592"/>
      <c r="AP122" s="592"/>
      <c r="AQ122" s="592"/>
      <c r="AR122" s="592">
        <f t="shared" si="2"/>
        <v>312000</v>
      </c>
      <c r="AS122" s="592">
        <f t="shared" si="3"/>
        <v>0</v>
      </c>
      <c r="AT122" s="649"/>
      <c r="AU122" s="649"/>
    </row>
    <row r="123" spans="1:208" s="593" customFormat="1" ht="23.1" customHeight="1" x14ac:dyDescent="0.25">
      <c r="A123" s="576">
        <v>97</v>
      </c>
      <c r="B123" s="603"/>
      <c r="C123" s="637">
        <v>801</v>
      </c>
      <c r="D123" s="701" t="s">
        <v>16</v>
      </c>
      <c r="E123" s="702" t="s">
        <v>1045</v>
      </c>
      <c r="F123" s="702" t="s">
        <v>1045</v>
      </c>
      <c r="G123" s="605">
        <v>3120</v>
      </c>
      <c r="H123" s="606">
        <v>227</v>
      </c>
      <c r="I123" s="607">
        <v>532</v>
      </c>
      <c r="J123" s="581" t="s">
        <v>25</v>
      </c>
      <c r="K123" s="582" t="s">
        <v>14</v>
      </c>
      <c r="L123" s="582" t="s">
        <v>1064</v>
      </c>
      <c r="M123" s="624" t="s">
        <v>15</v>
      </c>
      <c r="N123" s="585" t="s">
        <v>17</v>
      </c>
      <c r="O123" s="638" t="s">
        <v>909</v>
      </c>
      <c r="P123" s="638" t="s">
        <v>792</v>
      </c>
      <c r="Q123" s="638" t="s">
        <v>789</v>
      </c>
      <c r="R123" s="586" t="s">
        <v>18</v>
      </c>
      <c r="S123" s="586" t="s">
        <v>19</v>
      </c>
      <c r="T123" s="586" t="s">
        <v>26</v>
      </c>
      <c r="U123" s="586" t="s">
        <v>1065</v>
      </c>
      <c r="V123" s="586" t="s">
        <v>22</v>
      </c>
      <c r="W123" s="586" t="s">
        <v>22</v>
      </c>
      <c r="X123" s="663">
        <v>2</v>
      </c>
      <c r="Y123" s="813">
        <v>2.11</v>
      </c>
      <c r="Z123" s="639">
        <v>41091</v>
      </c>
      <c r="AA123" s="622">
        <v>42156</v>
      </c>
      <c r="AB123" s="798">
        <v>25</v>
      </c>
      <c r="AC123" s="613"/>
      <c r="AD123" s="600"/>
      <c r="AE123" s="610">
        <v>0</v>
      </c>
      <c r="AF123" s="623"/>
      <c r="AG123" s="623"/>
      <c r="AH123" s="623"/>
      <c r="AI123" s="623"/>
      <c r="AJ123" s="623"/>
      <c r="AK123" s="623"/>
      <c r="AL123" s="623"/>
      <c r="AM123" s="623"/>
      <c r="AN123" s="623"/>
      <c r="AO123" s="623"/>
      <c r="AP123" s="623"/>
      <c r="AQ123" s="623"/>
      <c r="AR123" s="592">
        <f t="shared" si="2"/>
        <v>0</v>
      </c>
      <c r="AS123" s="592">
        <f t="shared" si="3"/>
        <v>0</v>
      </c>
      <c r="AT123" s="600">
        <v>300000</v>
      </c>
      <c r="AU123" s="600">
        <v>600000</v>
      </c>
      <c r="AX123" s="594"/>
      <c r="AY123" s="594"/>
      <c r="AZ123" s="594"/>
      <c r="BA123" s="594"/>
      <c r="BB123" s="594"/>
      <c r="BC123" s="594"/>
      <c r="BD123" s="594"/>
      <c r="BE123" s="594"/>
      <c r="BF123" s="594"/>
      <c r="BG123" s="594"/>
      <c r="BH123" s="594"/>
      <c r="BI123" s="594"/>
      <c r="BJ123" s="594"/>
      <c r="BK123" s="594"/>
      <c r="BL123" s="594"/>
      <c r="BM123" s="594"/>
      <c r="BN123" s="594"/>
      <c r="BO123" s="594"/>
      <c r="BP123" s="594"/>
      <c r="BQ123" s="594"/>
      <c r="BR123" s="594"/>
      <c r="BS123" s="594"/>
      <c r="BT123" s="594"/>
      <c r="BU123" s="594"/>
      <c r="BV123" s="594"/>
      <c r="BW123" s="594"/>
      <c r="BX123" s="594"/>
      <c r="BY123" s="594"/>
      <c r="BZ123" s="594"/>
      <c r="CA123" s="594"/>
      <c r="CB123" s="594"/>
      <c r="CC123" s="594"/>
      <c r="CD123" s="594"/>
      <c r="CE123" s="594"/>
      <c r="CF123" s="594"/>
      <c r="CG123" s="594"/>
      <c r="CH123" s="594"/>
      <c r="CI123" s="594"/>
      <c r="CJ123" s="594"/>
      <c r="CK123" s="594"/>
      <c r="CL123" s="594"/>
      <c r="CM123" s="594"/>
      <c r="CN123" s="594"/>
      <c r="CO123" s="594"/>
      <c r="CP123" s="594"/>
      <c r="CQ123" s="594"/>
      <c r="CR123" s="594"/>
      <c r="CS123" s="594"/>
      <c r="CT123" s="594"/>
      <c r="CU123" s="594"/>
      <c r="CV123" s="594"/>
      <c r="CW123" s="594"/>
      <c r="CX123" s="594"/>
      <c r="CY123" s="594"/>
      <c r="CZ123" s="594"/>
      <c r="DA123" s="594"/>
      <c r="DB123" s="594"/>
      <c r="DC123" s="594"/>
      <c r="DD123" s="594"/>
      <c r="DE123" s="594"/>
      <c r="DF123" s="594"/>
      <c r="DG123" s="594"/>
      <c r="DH123" s="594"/>
      <c r="DI123" s="594"/>
      <c r="DJ123" s="594"/>
      <c r="DK123" s="594"/>
      <c r="DL123" s="594"/>
      <c r="DM123" s="594"/>
      <c r="DN123" s="594"/>
      <c r="DO123" s="594"/>
      <c r="DP123" s="594"/>
      <c r="DQ123" s="594"/>
      <c r="DR123" s="594"/>
      <c r="DS123" s="594"/>
      <c r="DT123" s="594"/>
      <c r="DU123" s="594"/>
      <c r="DV123" s="594"/>
      <c r="DW123" s="594"/>
      <c r="DX123" s="594"/>
      <c r="DY123" s="594"/>
      <c r="DZ123" s="594"/>
      <c r="EA123" s="594"/>
      <c r="EB123" s="594"/>
      <c r="EC123" s="594"/>
      <c r="ED123" s="594"/>
      <c r="EE123" s="594"/>
      <c r="EF123" s="594"/>
      <c r="EG123" s="594"/>
      <c r="EH123" s="594"/>
      <c r="EI123" s="594"/>
      <c r="EJ123" s="594"/>
      <c r="EK123" s="594"/>
      <c r="EL123" s="594"/>
      <c r="EM123" s="594"/>
      <c r="EN123" s="594"/>
      <c r="EO123" s="594"/>
      <c r="EP123" s="594"/>
      <c r="EQ123" s="594"/>
      <c r="ER123" s="594"/>
      <c r="ES123" s="594"/>
      <c r="ET123" s="594"/>
      <c r="EU123" s="594"/>
      <c r="EV123" s="594"/>
      <c r="EW123" s="594"/>
      <c r="EX123" s="594"/>
      <c r="EY123" s="594"/>
      <c r="EZ123" s="594"/>
      <c r="FA123" s="594"/>
      <c r="FB123" s="594"/>
      <c r="FC123" s="594"/>
      <c r="FD123" s="594"/>
      <c r="FE123" s="594"/>
      <c r="FF123" s="594"/>
      <c r="FG123" s="594"/>
      <c r="FH123" s="594"/>
      <c r="FI123" s="594"/>
      <c r="FJ123" s="594"/>
      <c r="FK123" s="594"/>
      <c r="FL123" s="594"/>
      <c r="FM123" s="594"/>
      <c r="FN123" s="594"/>
      <c r="FO123" s="594"/>
      <c r="FP123" s="594"/>
      <c r="FQ123" s="594"/>
      <c r="FR123" s="594"/>
      <c r="FS123" s="594"/>
      <c r="FT123" s="594"/>
      <c r="FU123" s="594"/>
      <c r="FV123" s="594"/>
      <c r="FW123" s="594"/>
      <c r="FX123" s="594"/>
      <c r="FY123" s="594"/>
      <c r="FZ123" s="594"/>
      <c r="GA123" s="594"/>
      <c r="GB123" s="594"/>
      <c r="GC123" s="594"/>
      <c r="GD123" s="594"/>
      <c r="GE123" s="594"/>
      <c r="GF123" s="594"/>
      <c r="GG123" s="594"/>
      <c r="GH123" s="594"/>
      <c r="GI123" s="594"/>
      <c r="GJ123" s="594"/>
      <c r="GK123" s="594"/>
      <c r="GL123" s="594"/>
      <c r="GM123" s="594"/>
      <c r="GN123" s="594"/>
      <c r="GO123" s="594"/>
      <c r="GP123" s="594"/>
      <c r="GQ123" s="594"/>
      <c r="GR123" s="594"/>
      <c r="GS123" s="594"/>
      <c r="GT123" s="594"/>
      <c r="GU123" s="594"/>
      <c r="GV123" s="594"/>
      <c r="GW123" s="594"/>
      <c r="GX123" s="594"/>
      <c r="GY123" s="594"/>
      <c r="GZ123" s="594"/>
    </row>
    <row r="124" spans="1:208" s="593" customFormat="1" ht="23.1" customHeight="1" x14ac:dyDescent="0.25">
      <c r="A124" s="576">
        <v>98</v>
      </c>
      <c r="B124" s="603"/>
      <c r="C124" s="637">
        <v>801</v>
      </c>
      <c r="D124" s="701" t="s">
        <v>16</v>
      </c>
      <c r="E124" s="702" t="s">
        <v>1045</v>
      </c>
      <c r="F124" s="702" t="s">
        <v>1045</v>
      </c>
      <c r="G124" s="605">
        <v>3120</v>
      </c>
      <c r="H124" s="606">
        <v>227</v>
      </c>
      <c r="I124" s="607">
        <v>532</v>
      </c>
      <c r="J124" s="581" t="s">
        <v>25</v>
      </c>
      <c r="K124" s="582" t="s">
        <v>14</v>
      </c>
      <c r="L124" s="582" t="s">
        <v>1069</v>
      </c>
      <c r="M124" s="624" t="s">
        <v>15</v>
      </c>
      <c r="N124" s="585" t="s">
        <v>17</v>
      </c>
      <c r="O124" s="638" t="s">
        <v>909</v>
      </c>
      <c r="P124" s="638" t="s">
        <v>792</v>
      </c>
      <c r="Q124" s="638" t="s">
        <v>805</v>
      </c>
      <c r="R124" s="586" t="s">
        <v>18</v>
      </c>
      <c r="S124" s="586" t="s">
        <v>19</v>
      </c>
      <c r="T124" s="586" t="s">
        <v>26</v>
      </c>
      <c r="U124" s="586" t="s">
        <v>1065</v>
      </c>
      <c r="V124" s="586" t="s">
        <v>22</v>
      </c>
      <c r="W124" s="586" t="s">
        <v>22</v>
      </c>
      <c r="X124" s="663">
        <v>2</v>
      </c>
      <c r="Y124" s="813">
        <v>2.11</v>
      </c>
      <c r="Z124" s="639">
        <v>41091</v>
      </c>
      <c r="AA124" s="622">
        <v>42156</v>
      </c>
      <c r="AB124" s="798">
        <v>5</v>
      </c>
      <c r="AC124" s="613"/>
      <c r="AD124" s="600"/>
      <c r="AE124" s="610">
        <v>0</v>
      </c>
      <c r="AF124" s="623"/>
      <c r="AG124" s="623"/>
      <c r="AH124" s="623"/>
      <c r="AI124" s="623"/>
      <c r="AJ124" s="623"/>
      <c r="AK124" s="623"/>
      <c r="AL124" s="623"/>
      <c r="AM124" s="623"/>
      <c r="AN124" s="623"/>
      <c r="AO124" s="623"/>
      <c r="AP124" s="623"/>
      <c r="AQ124" s="623"/>
      <c r="AR124" s="592">
        <f t="shared" si="2"/>
        <v>0</v>
      </c>
      <c r="AS124" s="592">
        <f t="shared" si="3"/>
        <v>0</v>
      </c>
      <c r="AT124" s="600">
        <v>212000</v>
      </c>
      <c r="AU124" s="600">
        <v>25000</v>
      </c>
      <c r="AX124" s="594"/>
      <c r="AY124" s="594"/>
      <c r="AZ124" s="594"/>
      <c r="BA124" s="594"/>
      <c r="BB124" s="594"/>
      <c r="BC124" s="594"/>
      <c r="BD124" s="594"/>
      <c r="BE124" s="594"/>
      <c r="BF124" s="594"/>
      <c r="BG124" s="594"/>
      <c r="BH124" s="594"/>
      <c r="BI124" s="594"/>
      <c r="BJ124" s="594"/>
      <c r="BK124" s="594"/>
      <c r="BL124" s="594"/>
      <c r="BM124" s="594"/>
      <c r="BN124" s="594"/>
      <c r="BO124" s="594"/>
      <c r="BP124" s="594"/>
      <c r="BQ124" s="594"/>
      <c r="BR124" s="594"/>
      <c r="BS124" s="594"/>
      <c r="BT124" s="594"/>
      <c r="BU124" s="594"/>
      <c r="BV124" s="594"/>
      <c r="BW124" s="594"/>
      <c r="BX124" s="594"/>
      <c r="BY124" s="594"/>
      <c r="BZ124" s="594"/>
      <c r="CA124" s="594"/>
      <c r="CB124" s="594"/>
      <c r="CC124" s="594"/>
      <c r="CD124" s="594"/>
      <c r="CE124" s="594"/>
      <c r="CF124" s="594"/>
      <c r="CG124" s="594"/>
      <c r="CH124" s="594"/>
      <c r="CI124" s="594"/>
      <c r="CJ124" s="594"/>
      <c r="CK124" s="594"/>
      <c r="CL124" s="594"/>
      <c r="CM124" s="594"/>
      <c r="CN124" s="594"/>
      <c r="CO124" s="594"/>
      <c r="CP124" s="594"/>
      <c r="CQ124" s="594"/>
      <c r="CR124" s="594"/>
      <c r="CS124" s="594"/>
      <c r="CT124" s="594"/>
      <c r="CU124" s="594"/>
      <c r="CV124" s="594"/>
      <c r="CW124" s="594"/>
      <c r="CX124" s="594"/>
      <c r="CY124" s="594"/>
      <c r="CZ124" s="594"/>
      <c r="DA124" s="594"/>
      <c r="DB124" s="594"/>
      <c r="DC124" s="594"/>
      <c r="DD124" s="594"/>
      <c r="DE124" s="594"/>
      <c r="DF124" s="594"/>
      <c r="DG124" s="594"/>
      <c r="DH124" s="594"/>
      <c r="DI124" s="594"/>
      <c r="DJ124" s="594"/>
      <c r="DK124" s="594"/>
      <c r="DL124" s="594"/>
      <c r="DM124" s="594"/>
      <c r="DN124" s="594"/>
      <c r="DO124" s="594"/>
      <c r="DP124" s="594"/>
      <c r="DQ124" s="594"/>
      <c r="DR124" s="594"/>
      <c r="DS124" s="594"/>
      <c r="DT124" s="594"/>
      <c r="DU124" s="594"/>
      <c r="DV124" s="594"/>
      <c r="DW124" s="594"/>
      <c r="DX124" s="594"/>
      <c r="DY124" s="594"/>
      <c r="DZ124" s="594"/>
      <c r="EA124" s="594"/>
      <c r="EB124" s="594"/>
      <c r="EC124" s="594"/>
      <c r="ED124" s="594"/>
      <c r="EE124" s="594"/>
      <c r="EF124" s="594"/>
      <c r="EG124" s="594"/>
      <c r="EH124" s="594"/>
      <c r="EI124" s="594"/>
      <c r="EJ124" s="594"/>
      <c r="EK124" s="594"/>
      <c r="EL124" s="594"/>
      <c r="EM124" s="594"/>
      <c r="EN124" s="594"/>
      <c r="EO124" s="594"/>
      <c r="EP124" s="594"/>
      <c r="EQ124" s="594"/>
      <c r="ER124" s="594"/>
      <c r="ES124" s="594"/>
      <c r="ET124" s="594"/>
      <c r="EU124" s="594"/>
      <c r="EV124" s="594"/>
      <c r="EW124" s="594"/>
      <c r="EX124" s="594"/>
      <c r="EY124" s="594"/>
      <c r="EZ124" s="594"/>
      <c r="FA124" s="594"/>
      <c r="FB124" s="594"/>
      <c r="FC124" s="594"/>
      <c r="FD124" s="594"/>
      <c r="FE124" s="594"/>
      <c r="FF124" s="594"/>
      <c r="FG124" s="594"/>
      <c r="FH124" s="594"/>
      <c r="FI124" s="594"/>
      <c r="FJ124" s="594"/>
      <c r="FK124" s="594"/>
      <c r="FL124" s="594"/>
      <c r="FM124" s="594"/>
      <c r="FN124" s="594"/>
      <c r="FO124" s="594"/>
      <c r="FP124" s="594"/>
      <c r="FQ124" s="594"/>
      <c r="FR124" s="594"/>
      <c r="FS124" s="594"/>
      <c r="FT124" s="594"/>
      <c r="FU124" s="594"/>
      <c r="FV124" s="594"/>
      <c r="FW124" s="594"/>
      <c r="FX124" s="594"/>
      <c r="FY124" s="594"/>
      <c r="FZ124" s="594"/>
      <c r="GA124" s="594"/>
      <c r="GB124" s="594"/>
      <c r="GC124" s="594"/>
      <c r="GD124" s="594"/>
      <c r="GE124" s="594"/>
      <c r="GF124" s="594"/>
      <c r="GG124" s="594"/>
      <c r="GH124" s="594"/>
      <c r="GI124" s="594"/>
      <c r="GJ124" s="594"/>
      <c r="GK124" s="594"/>
      <c r="GL124" s="594"/>
      <c r="GM124" s="594"/>
      <c r="GN124" s="594"/>
      <c r="GO124" s="594"/>
      <c r="GP124" s="594"/>
      <c r="GQ124" s="594"/>
      <c r="GR124" s="594"/>
      <c r="GS124" s="594"/>
      <c r="GT124" s="594"/>
      <c r="GU124" s="594"/>
      <c r="GV124" s="594"/>
      <c r="GW124" s="594"/>
      <c r="GX124" s="594"/>
      <c r="GY124" s="594"/>
      <c r="GZ124" s="594"/>
    </row>
    <row r="125" spans="1:208" s="593" customFormat="1" ht="23.1" customHeight="1" x14ac:dyDescent="0.25">
      <c r="A125" s="576">
        <v>99</v>
      </c>
      <c r="B125" s="603" t="s">
        <v>1066</v>
      </c>
      <c r="C125" s="637">
        <v>801</v>
      </c>
      <c r="D125" s="701" t="s">
        <v>16</v>
      </c>
      <c r="E125" s="702" t="s">
        <v>1045</v>
      </c>
      <c r="F125" s="702" t="s">
        <v>1045</v>
      </c>
      <c r="G125" s="605">
        <v>3120</v>
      </c>
      <c r="H125" s="606">
        <v>227</v>
      </c>
      <c r="I125" s="607">
        <v>536</v>
      </c>
      <c r="J125" s="595">
        <v>0</v>
      </c>
      <c r="K125" s="582" t="s">
        <v>907</v>
      </c>
      <c r="L125" s="582" t="s">
        <v>1067</v>
      </c>
      <c r="M125" s="624" t="s">
        <v>15</v>
      </c>
      <c r="N125" s="585" t="s">
        <v>17</v>
      </c>
      <c r="O125" s="638" t="s">
        <v>909</v>
      </c>
      <c r="P125" s="638" t="s">
        <v>803</v>
      </c>
      <c r="Q125" s="638" t="s">
        <v>805</v>
      </c>
      <c r="R125" s="586" t="s">
        <v>18</v>
      </c>
      <c r="S125" s="586" t="s">
        <v>19</v>
      </c>
      <c r="T125" s="586" t="s">
        <v>19</v>
      </c>
      <c r="U125" s="586" t="s">
        <v>26</v>
      </c>
      <c r="V125" s="586" t="s">
        <v>22</v>
      </c>
      <c r="W125" s="586" t="s">
        <v>22</v>
      </c>
      <c r="X125" s="663">
        <v>2</v>
      </c>
      <c r="Y125" s="813">
        <v>2.11</v>
      </c>
      <c r="Z125" s="639">
        <v>41091</v>
      </c>
      <c r="AA125" s="622">
        <v>42156</v>
      </c>
      <c r="AB125" s="798">
        <v>5</v>
      </c>
      <c r="AC125" s="613"/>
      <c r="AD125" s="600">
        <v>113000</v>
      </c>
      <c r="AE125" s="610">
        <v>113000</v>
      </c>
      <c r="AF125" s="623"/>
      <c r="AG125" s="623"/>
      <c r="AH125" s="623"/>
      <c r="AI125" s="623"/>
      <c r="AJ125" s="623">
        <v>63000</v>
      </c>
      <c r="AK125" s="623">
        <v>50000</v>
      </c>
      <c r="AL125" s="623"/>
      <c r="AM125" s="623"/>
      <c r="AN125" s="623"/>
      <c r="AO125" s="623"/>
      <c r="AP125" s="623"/>
      <c r="AQ125" s="623"/>
      <c r="AR125" s="592">
        <f t="shared" si="2"/>
        <v>113000</v>
      </c>
      <c r="AS125" s="592">
        <f t="shared" si="3"/>
        <v>0</v>
      </c>
      <c r="AT125" s="600">
        <v>162800</v>
      </c>
      <c r="AU125" s="600">
        <v>55000</v>
      </c>
      <c r="AX125" s="594"/>
      <c r="AY125" s="594"/>
      <c r="AZ125" s="594"/>
      <c r="BA125" s="594"/>
      <c r="BB125" s="594"/>
      <c r="BC125" s="594"/>
      <c r="BD125" s="594"/>
      <c r="BE125" s="594"/>
      <c r="BF125" s="594"/>
      <c r="BG125" s="594"/>
      <c r="BH125" s="594"/>
      <c r="BI125" s="594"/>
      <c r="BJ125" s="594"/>
      <c r="BK125" s="594"/>
      <c r="BL125" s="594"/>
      <c r="BM125" s="594"/>
      <c r="BN125" s="594"/>
      <c r="BO125" s="594"/>
      <c r="BP125" s="594"/>
      <c r="BQ125" s="594"/>
      <c r="BR125" s="594"/>
      <c r="BS125" s="594"/>
      <c r="BT125" s="594"/>
      <c r="BU125" s="594"/>
      <c r="BV125" s="594"/>
      <c r="BW125" s="594"/>
      <c r="BX125" s="594"/>
      <c r="BY125" s="594"/>
      <c r="BZ125" s="594"/>
      <c r="CA125" s="594"/>
      <c r="CB125" s="594"/>
      <c r="CC125" s="594"/>
      <c r="CD125" s="594"/>
      <c r="CE125" s="594"/>
      <c r="CF125" s="594"/>
      <c r="CG125" s="594"/>
      <c r="CH125" s="594"/>
      <c r="CI125" s="594"/>
      <c r="CJ125" s="594"/>
      <c r="CK125" s="594"/>
      <c r="CL125" s="594"/>
      <c r="CM125" s="594"/>
      <c r="CN125" s="594"/>
      <c r="CO125" s="594"/>
      <c r="CP125" s="594"/>
      <c r="CQ125" s="594"/>
      <c r="CR125" s="594"/>
      <c r="CS125" s="594"/>
      <c r="CT125" s="594"/>
      <c r="CU125" s="594"/>
      <c r="CV125" s="594"/>
      <c r="CW125" s="594"/>
      <c r="CX125" s="594"/>
      <c r="CY125" s="594"/>
      <c r="CZ125" s="594"/>
      <c r="DA125" s="594"/>
      <c r="DB125" s="594"/>
      <c r="DC125" s="594"/>
      <c r="DD125" s="594"/>
      <c r="DE125" s="594"/>
      <c r="DF125" s="594"/>
      <c r="DG125" s="594"/>
      <c r="DH125" s="594"/>
      <c r="DI125" s="594"/>
      <c r="DJ125" s="594"/>
      <c r="DK125" s="594"/>
      <c r="DL125" s="594"/>
      <c r="DM125" s="594"/>
      <c r="DN125" s="594"/>
      <c r="DO125" s="594"/>
      <c r="DP125" s="594"/>
      <c r="DQ125" s="594"/>
      <c r="DR125" s="594"/>
      <c r="DS125" s="594"/>
      <c r="DT125" s="594"/>
      <c r="DU125" s="594"/>
      <c r="DV125" s="594"/>
      <c r="DW125" s="594"/>
      <c r="DX125" s="594"/>
      <c r="DY125" s="594"/>
      <c r="DZ125" s="594"/>
      <c r="EA125" s="594"/>
      <c r="EB125" s="594"/>
      <c r="EC125" s="594"/>
      <c r="ED125" s="594"/>
      <c r="EE125" s="594"/>
      <c r="EF125" s="594"/>
      <c r="EG125" s="594"/>
      <c r="EH125" s="594"/>
      <c r="EI125" s="594"/>
      <c r="EJ125" s="594"/>
      <c r="EK125" s="594"/>
      <c r="EL125" s="594"/>
      <c r="EM125" s="594"/>
      <c r="EN125" s="594"/>
      <c r="EO125" s="594"/>
      <c r="EP125" s="594"/>
      <c r="EQ125" s="594"/>
      <c r="ER125" s="594"/>
      <c r="ES125" s="594"/>
      <c r="ET125" s="594"/>
      <c r="EU125" s="594"/>
      <c r="EV125" s="594"/>
      <c r="EW125" s="594"/>
      <c r="EX125" s="594"/>
      <c r="EY125" s="594"/>
      <c r="EZ125" s="594"/>
      <c r="FA125" s="594"/>
      <c r="FB125" s="594"/>
      <c r="FC125" s="594"/>
      <c r="FD125" s="594"/>
      <c r="FE125" s="594"/>
      <c r="FF125" s="594"/>
      <c r="FG125" s="594"/>
      <c r="FH125" s="594"/>
      <c r="FI125" s="594"/>
      <c r="FJ125" s="594"/>
      <c r="FK125" s="594"/>
      <c r="FL125" s="594"/>
      <c r="FM125" s="594"/>
      <c r="FN125" s="594"/>
      <c r="FO125" s="594"/>
      <c r="FP125" s="594"/>
      <c r="FQ125" s="594"/>
      <c r="FR125" s="594"/>
      <c r="FS125" s="594"/>
      <c r="FT125" s="594"/>
      <c r="FU125" s="594"/>
      <c r="FV125" s="594"/>
      <c r="FW125" s="594"/>
      <c r="FX125" s="594"/>
      <c r="FY125" s="594"/>
      <c r="FZ125" s="594"/>
      <c r="GA125" s="594"/>
      <c r="GB125" s="594"/>
      <c r="GC125" s="594"/>
      <c r="GD125" s="594"/>
      <c r="GE125" s="594"/>
      <c r="GF125" s="594"/>
      <c r="GG125" s="594"/>
      <c r="GH125" s="594"/>
      <c r="GI125" s="594"/>
      <c r="GJ125" s="594"/>
      <c r="GK125" s="594"/>
      <c r="GL125" s="594"/>
      <c r="GM125" s="594"/>
      <c r="GN125" s="594"/>
      <c r="GO125" s="594"/>
      <c r="GP125" s="594"/>
      <c r="GQ125" s="594"/>
      <c r="GR125" s="594"/>
      <c r="GS125" s="594"/>
      <c r="GT125" s="594"/>
      <c r="GU125" s="594"/>
      <c r="GV125" s="594"/>
      <c r="GW125" s="594"/>
      <c r="GX125" s="594"/>
      <c r="GY125" s="594"/>
      <c r="GZ125" s="594"/>
    </row>
    <row r="126" spans="1:208" s="593" customFormat="1" ht="23.1" customHeight="1" x14ac:dyDescent="0.25">
      <c r="A126" s="576">
        <v>100</v>
      </c>
      <c r="B126" s="603" t="s">
        <v>1070</v>
      </c>
      <c r="C126" s="637">
        <v>801</v>
      </c>
      <c r="D126" s="701" t="s">
        <v>16</v>
      </c>
      <c r="E126" s="702" t="s">
        <v>1045</v>
      </c>
      <c r="F126" s="702" t="s">
        <v>1045</v>
      </c>
      <c r="G126" s="605">
        <v>3120</v>
      </c>
      <c r="H126" s="606">
        <v>227</v>
      </c>
      <c r="I126" s="607">
        <v>544</v>
      </c>
      <c r="J126" s="595">
        <v>0</v>
      </c>
      <c r="K126" s="582" t="s">
        <v>914</v>
      </c>
      <c r="L126" s="582" t="s">
        <v>1071</v>
      </c>
      <c r="M126" s="624" t="s">
        <v>15</v>
      </c>
      <c r="N126" s="585" t="s">
        <v>17</v>
      </c>
      <c r="O126" s="638" t="s">
        <v>909</v>
      </c>
      <c r="P126" s="638" t="s">
        <v>803</v>
      </c>
      <c r="Q126" s="638" t="s">
        <v>805</v>
      </c>
      <c r="R126" s="586" t="s">
        <v>18</v>
      </c>
      <c r="S126" s="586" t="s">
        <v>19</v>
      </c>
      <c r="T126" s="586" t="s">
        <v>19</v>
      </c>
      <c r="U126" s="586" t="s">
        <v>26</v>
      </c>
      <c r="V126" s="586" t="s">
        <v>22</v>
      </c>
      <c r="W126" s="586" t="s">
        <v>22</v>
      </c>
      <c r="X126" s="663">
        <v>2</v>
      </c>
      <c r="Y126" s="813">
        <v>2.11</v>
      </c>
      <c r="Z126" s="622">
        <v>41091</v>
      </c>
      <c r="AA126" s="622">
        <v>41791</v>
      </c>
      <c r="AB126" s="798">
        <v>7</v>
      </c>
      <c r="AC126" s="613"/>
      <c r="AD126" s="600">
        <v>13000</v>
      </c>
      <c r="AE126" s="610">
        <v>13000</v>
      </c>
      <c r="AF126" s="623"/>
      <c r="AG126" s="623"/>
      <c r="AH126" s="623"/>
      <c r="AI126" s="623">
        <v>13000</v>
      </c>
      <c r="AJ126" s="623"/>
      <c r="AK126" s="623"/>
      <c r="AL126" s="623"/>
      <c r="AM126" s="623"/>
      <c r="AN126" s="623"/>
      <c r="AO126" s="623"/>
      <c r="AP126" s="623"/>
      <c r="AQ126" s="623"/>
      <c r="AR126" s="592">
        <f t="shared" si="2"/>
        <v>13000</v>
      </c>
      <c r="AS126" s="592">
        <f t="shared" si="3"/>
        <v>0</v>
      </c>
      <c r="AT126" s="600">
        <v>150000</v>
      </c>
      <c r="AU126" s="600"/>
      <c r="AX126" s="594"/>
      <c r="AY126" s="594"/>
      <c r="AZ126" s="594"/>
      <c r="BA126" s="594"/>
      <c r="BB126" s="594"/>
      <c r="BC126" s="594"/>
      <c r="BD126" s="594"/>
      <c r="BE126" s="594"/>
      <c r="BF126" s="594"/>
      <c r="BG126" s="594"/>
      <c r="BH126" s="594"/>
      <c r="BI126" s="594"/>
      <c r="BJ126" s="594"/>
      <c r="BK126" s="594"/>
      <c r="BL126" s="594"/>
      <c r="BM126" s="594"/>
      <c r="BN126" s="594"/>
      <c r="BO126" s="594"/>
      <c r="BP126" s="594"/>
      <c r="BQ126" s="594"/>
      <c r="BR126" s="594"/>
      <c r="BS126" s="594"/>
      <c r="BT126" s="594"/>
      <c r="BU126" s="594"/>
      <c r="BV126" s="594"/>
      <c r="BW126" s="594"/>
      <c r="BX126" s="594"/>
      <c r="BY126" s="594"/>
      <c r="BZ126" s="594"/>
      <c r="CA126" s="594"/>
      <c r="CB126" s="594"/>
      <c r="CC126" s="594"/>
      <c r="CD126" s="594"/>
      <c r="CE126" s="594"/>
      <c r="CF126" s="594"/>
      <c r="CG126" s="594"/>
      <c r="CH126" s="594"/>
      <c r="CI126" s="594"/>
      <c r="CJ126" s="594"/>
      <c r="CK126" s="594"/>
      <c r="CL126" s="594"/>
      <c r="CM126" s="594"/>
      <c r="CN126" s="594"/>
      <c r="CO126" s="594"/>
      <c r="CP126" s="594"/>
      <c r="CQ126" s="594"/>
      <c r="CR126" s="594"/>
      <c r="CS126" s="594"/>
      <c r="CT126" s="594"/>
      <c r="CU126" s="594"/>
      <c r="CV126" s="594"/>
      <c r="CW126" s="594"/>
      <c r="CX126" s="594"/>
      <c r="CY126" s="594"/>
      <c r="CZ126" s="594"/>
      <c r="DA126" s="594"/>
      <c r="DB126" s="594"/>
      <c r="DC126" s="594"/>
      <c r="DD126" s="594"/>
      <c r="DE126" s="594"/>
      <c r="DF126" s="594"/>
      <c r="DG126" s="594"/>
      <c r="DH126" s="594"/>
      <c r="DI126" s="594"/>
      <c r="DJ126" s="594"/>
      <c r="DK126" s="594"/>
      <c r="DL126" s="594"/>
      <c r="DM126" s="594"/>
      <c r="DN126" s="594"/>
      <c r="DO126" s="594"/>
      <c r="DP126" s="594"/>
      <c r="DQ126" s="594"/>
      <c r="DR126" s="594"/>
      <c r="DS126" s="594"/>
      <c r="DT126" s="594"/>
      <c r="DU126" s="594"/>
      <c r="DV126" s="594"/>
      <c r="DW126" s="594"/>
      <c r="DX126" s="594"/>
      <c r="DY126" s="594"/>
      <c r="DZ126" s="594"/>
      <c r="EA126" s="594"/>
      <c r="EB126" s="594"/>
      <c r="EC126" s="594"/>
      <c r="ED126" s="594"/>
      <c r="EE126" s="594"/>
      <c r="EF126" s="594"/>
      <c r="EG126" s="594"/>
      <c r="EH126" s="594"/>
      <c r="EI126" s="594"/>
      <c r="EJ126" s="594"/>
      <c r="EK126" s="594"/>
      <c r="EL126" s="594"/>
      <c r="EM126" s="594"/>
      <c r="EN126" s="594"/>
      <c r="EO126" s="594"/>
      <c r="EP126" s="594"/>
      <c r="EQ126" s="594"/>
      <c r="ER126" s="594"/>
      <c r="ES126" s="594"/>
      <c r="ET126" s="594"/>
      <c r="EU126" s="594"/>
      <c r="EV126" s="594"/>
      <c r="EW126" s="594"/>
      <c r="EX126" s="594"/>
      <c r="EY126" s="594"/>
      <c r="EZ126" s="594"/>
      <c r="FA126" s="594"/>
      <c r="FB126" s="594"/>
      <c r="FC126" s="594"/>
      <c r="FD126" s="594"/>
      <c r="FE126" s="594"/>
      <c r="FF126" s="594"/>
      <c r="FG126" s="594"/>
      <c r="FH126" s="594"/>
      <c r="FI126" s="594"/>
      <c r="FJ126" s="594"/>
      <c r="FK126" s="594"/>
      <c r="FL126" s="594"/>
      <c r="FM126" s="594"/>
      <c r="FN126" s="594"/>
      <c r="FO126" s="594"/>
      <c r="FP126" s="594"/>
      <c r="FQ126" s="594"/>
      <c r="FR126" s="594"/>
      <c r="FS126" s="594"/>
      <c r="FT126" s="594"/>
      <c r="FU126" s="594"/>
      <c r="FV126" s="594"/>
      <c r="FW126" s="594"/>
      <c r="FX126" s="594"/>
      <c r="FY126" s="594"/>
      <c r="FZ126" s="594"/>
      <c r="GA126" s="594"/>
      <c r="GB126" s="594"/>
      <c r="GC126" s="594"/>
      <c r="GD126" s="594"/>
      <c r="GE126" s="594"/>
      <c r="GF126" s="594"/>
      <c r="GG126" s="594"/>
      <c r="GH126" s="594"/>
      <c r="GI126" s="594"/>
      <c r="GJ126" s="594"/>
      <c r="GK126" s="594"/>
      <c r="GL126" s="594"/>
      <c r="GM126" s="594"/>
      <c r="GN126" s="594"/>
      <c r="GO126" s="594"/>
      <c r="GP126" s="594"/>
      <c r="GQ126" s="594"/>
      <c r="GR126" s="594"/>
      <c r="GS126" s="594"/>
      <c r="GT126" s="594"/>
      <c r="GU126" s="594"/>
      <c r="GV126" s="594"/>
      <c r="GW126" s="594"/>
      <c r="GX126" s="594"/>
      <c r="GY126" s="594"/>
      <c r="GZ126" s="594"/>
    </row>
    <row r="127" spans="1:208" s="593" customFormat="1" ht="23.1" customHeight="1" x14ac:dyDescent="0.25">
      <c r="A127" s="576">
        <v>101</v>
      </c>
      <c r="B127" s="603"/>
      <c r="C127" s="637">
        <v>801</v>
      </c>
      <c r="D127" s="701" t="s">
        <v>16</v>
      </c>
      <c r="E127" s="702" t="s">
        <v>1045</v>
      </c>
      <c r="F127" s="702" t="s">
        <v>1045</v>
      </c>
      <c r="G127" s="605">
        <v>3120</v>
      </c>
      <c r="H127" s="606">
        <v>227</v>
      </c>
      <c r="I127" s="607">
        <v>544</v>
      </c>
      <c r="J127" s="581">
        <v>1</v>
      </c>
      <c r="K127" s="582" t="s">
        <v>914</v>
      </c>
      <c r="L127" s="582" t="s">
        <v>1072</v>
      </c>
      <c r="M127" s="624" t="s">
        <v>15</v>
      </c>
      <c r="N127" s="585" t="s">
        <v>17</v>
      </c>
      <c r="O127" s="638" t="s">
        <v>909</v>
      </c>
      <c r="P127" s="638" t="s">
        <v>803</v>
      </c>
      <c r="Q127" s="638" t="s">
        <v>805</v>
      </c>
      <c r="R127" s="586" t="s">
        <v>18</v>
      </c>
      <c r="S127" s="586" t="s">
        <v>19</v>
      </c>
      <c r="T127" s="586" t="s">
        <v>26</v>
      </c>
      <c r="U127" s="586" t="s">
        <v>1065</v>
      </c>
      <c r="V127" s="586" t="s">
        <v>22</v>
      </c>
      <c r="W127" s="586" t="s">
        <v>22</v>
      </c>
      <c r="X127" s="663">
        <v>2</v>
      </c>
      <c r="Y127" s="813">
        <v>2.11</v>
      </c>
      <c r="Z127" s="622">
        <v>41456</v>
      </c>
      <c r="AA127" s="622">
        <v>41791</v>
      </c>
      <c r="AB127" s="798">
        <v>7</v>
      </c>
      <c r="AC127" s="613"/>
      <c r="AD127" s="600">
        <v>20000</v>
      </c>
      <c r="AE127" s="610">
        <v>20000</v>
      </c>
      <c r="AF127" s="623"/>
      <c r="AG127" s="623"/>
      <c r="AH127" s="623">
        <v>20000</v>
      </c>
      <c r="AI127" s="623"/>
      <c r="AJ127" s="623"/>
      <c r="AK127" s="623"/>
      <c r="AL127" s="623"/>
      <c r="AM127" s="623"/>
      <c r="AN127" s="623"/>
      <c r="AO127" s="623"/>
      <c r="AP127" s="623"/>
      <c r="AQ127" s="623"/>
      <c r="AR127" s="592">
        <f t="shared" si="2"/>
        <v>20000</v>
      </c>
      <c r="AS127" s="592">
        <f t="shared" si="3"/>
        <v>0</v>
      </c>
      <c r="AT127" s="600"/>
      <c r="AU127" s="600">
        <v>20000</v>
      </c>
      <c r="AX127" s="594"/>
      <c r="AY127" s="594"/>
      <c r="AZ127" s="594"/>
      <c r="BA127" s="594"/>
      <c r="BB127" s="594"/>
      <c r="BC127" s="594"/>
      <c r="BD127" s="594"/>
      <c r="BE127" s="594"/>
      <c r="BF127" s="594"/>
      <c r="BG127" s="594"/>
      <c r="BH127" s="594"/>
      <c r="BI127" s="594"/>
      <c r="BJ127" s="594"/>
      <c r="BK127" s="594"/>
      <c r="BL127" s="594"/>
      <c r="BM127" s="594"/>
      <c r="BN127" s="594"/>
      <c r="BO127" s="594"/>
      <c r="BP127" s="594"/>
      <c r="BQ127" s="594"/>
      <c r="BR127" s="594"/>
      <c r="BS127" s="594"/>
      <c r="BT127" s="594"/>
      <c r="BU127" s="594"/>
      <c r="BV127" s="594"/>
      <c r="BW127" s="594"/>
      <c r="BX127" s="594"/>
      <c r="BY127" s="594"/>
      <c r="BZ127" s="594"/>
      <c r="CA127" s="594"/>
      <c r="CB127" s="594"/>
      <c r="CC127" s="594"/>
      <c r="CD127" s="594"/>
      <c r="CE127" s="594"/>
      <c r="CF127" s="594"/>
      <c r="CG127" s="594"/>
      <c r="CH127" s="594"/>
      <c r="CI127" s="594"/>
      <c r="CJ127" s="594"/>
      <c r="CK127" s="594"/>
      <c r="CL127" s="594"/>
      <c r="CM127" s="594"/>
      <c r="CN127" s="594"/>
      <c r="CO127" s="594"/>
      <c r="CP127" s="594"/>
      <c r="CQ127" s="594"/>
      <c r="CR127" s="594"/>
      <c r="CS127" s="594"/>
      <c r="CT127" s="594"/>
      <c r="CU127" s="594"/>
      <c r="CV127" s="594"/>
      <c r="CW127" s="594"/>
      <c r="CX127" s="594"/>
      <c r="CY127" s="594"/>
      <c r="CZ127" s="594"/>
      <c r="DA127" s="594"/>
      <c r="DB127" s="594"/>
      <c r="DC127" s="594"/>
      <c r="DD127" s="594"/>
      <c r="DE127" s="594"/>
      <c r="DF127" s="594"/>
      <c r="DG127" s="594"/>
      <c r="DH127" s="594"/>
      <c r="DI127" s="594"/>
      <c r="DJ127" s="594"/>
      <c r="DK127" s="594"/>
      <c r="DL127" s="594"/>
      <c r="DM127" s="594"/>
      <c r="DN127" s="594"/>
      <c r="DO127" s="594"/>
      <c r="DP127" s="594"/>
      <c r="DQ127" s="594"/>
      <c r="DR127" s="594"/>
      <c r="DS127" s="594"/>
      <c r="DT127" s="594"/>
      <c r="DU127" s="594"/>
      <c r="DV127" s="594"/>
      <c r="DW127" s="594"/>
      <c r="DX127" s="594"/>
      <c r="DY127" s="594"/>
      <c r="DZ127" s="594"/>
      <c r="EA127" s="594"/>
      <c r="EB127" s="594"/>
      <c r="EC127" s="594"/>
      <c r="ED127" s="594"/>
      <c r="EE127" s="594"/>
      <c r="EF127" s="594"/>
      <c r="EG127" s="594"/>
      <c r="EH127" s="594"/>
      <c r="EI127" s="594"/>
      <c r="EJ127" s="594"/>
      <c r="EK127" s="594"/>
      <c r="EL127" s="594"/>
      <c r="EM127" s="594"/>
      <c r="EN127" s="594"/>
      <c r="EO127" s="594"/>
      <c r="EP127" s="594"/>
      <c r="EQ127" s="594"/>
      <c r="ER127" s="594"/>
      <c r="ES127" s="594"/>
      <c r="ET127" s="594"/>
      <c r="EU127" s="594"/>
      <c r="EV127" s="594"/>
      <c r="EW127" s="594"/>
      <c r="EX127" s="594"/>
      <c r="EY127" s="594"/>
      <c r="EZ127" s="594"/>
      <c r="FA127" s="594"/>
      <c r="FB127" s="594"/>
      <c r="FC127" s="594"/>
      <c r="FD127" s="594"/>
      <c r="FE127" s="594"/>
      <c r="FF127" s="594"/>
      <c r="FG127" s="594"/>
      <c r="FH127" s="594"/>
      <c r="FI127" s="594"/>
      <c r="FJ127" s="594"/>
      <c r="FK127" s="594"/>
      <c r="FL127" s="594"/>
      <c r="FM127" s="594"/>
      <c r="FN127" s="594"/>
      <c r="FO127" s="594"/>
      <c r="FP127" s="594"/>
      <c r="FQ127" s="594"/>
      <c r="FR127" s="594"/>
      <c r="FS127" s="594"/>
      <c r="FT127" s="594"/>
      <c r="FU127" s="594"/>
      <c r="FV127" s="594"/>
      <c r="FW127" s="594"/>
      <c r="FX127" s="594"/>
      <c r="FY127" s="594"/>
      <c r="FZ127" s="594"/>
      <c r="GA127" s="594"/>
      <c r="GB127" s="594"/>
      <c r="GC127" s="594"/>
      <c r="GD127" s="594"/>
      <c r="GE127" s="594"/>
      <c r="GF127" s="594"/>
      <c r="GG127" s="594"/>
      <c r="GH127" s="594"/>
      <c r="GI127" s="594"/>
      <c r="GJ127" s="594"/>
      <c r="GK127" s="594"/>
      <c r="GL127" s="594"/>
      <c r="GM127" s="594"/>
      <c r="GN127" s="594"/>
      <c r="GO127" s="594"/>
      <c r="GP127" s="594"/>
      <c r="GQ127" s="594"/>
      <c r="GR127" s="594"/>
      <c r="GS127" s="594"/>
      <c r="GT127" s="594"/>
      <c r="GU127" s="594"/>
      <c r="GV127" s="594"/>
      <c r="GW127" s="594"/>
      <c r="GX127" s="594"/>
      <c r="GY127" s="594"/>
      <c r="GZ127" s="594"/>
    </row>
    <row r="128" spans="1:208" s="593" customFormat="1" ht="23.1" customHeight="1" x14ac:dyDescent="0.25">
      <c r="A128" s="576">
        <v>102</v>
      </c>
      <c r="B128" s="603"/>
      <c r="C128" s="637">
        <v>801</v>
      </c>
      <c r="D128" s="701" t="s">
        <v>16</v>
      </c>
      <c r="E128" s="702" t="s">
        <v>1045</v>
      </c>
      <c r="F128" s="702" t="s">
        <v>1045</v>
      </c>
      <c r="G128" s="605">
        <v>3120</v>
      </c>
      <c r="H128" s="606">
        <v>227</v>
      </c>
      <c r="I128" s="607">
        <v>636</v>
      </c>
      <c r="J128" s="581">
        <v>3</v>
      </c>
      <c r="K128" s="582" t="s">
        <v>907</v>
      </c>
      <c r="L128" s="582" t="s">
        <v>1068</v>
      </c>
      <c r="M128" s="624" t="s">
        <v>31</v>
      </c>
      <c r="N128" s="585" t="s">
        <v>17</v>
      </c>
      <c r="O128" s="638" t="s">
        <v>909</v>
      </c>
      <c r="P128" s="638" t="s">
        <v>803</v>
      </c>
      <c r="Q128" s="638" t="s">
        <v>805</v>
      </c>
      <c r="R128" s="586" t="s">
        <v>18</v>
      </c>
      <c r="S128" s="586" t="s">
        <v>19</v>
      </c>
      <c r="T128" s="586" t="s">
        <v>26</v>
      </c>
      <c r="U128" s="586" t="s">
        <v>1065</v>
      </c>
      <c r="V128" s="586" t="s">
        <v>22</v>
      </c>
      <c r="W128" s="586" t="s">
        <v>22</v>
      </c>
      <c r="X128" s="663">
        <v>2</v>
      </c>
      <c r="Y128" s="813">
        <v>2.11</v>
      </c>
      <c r="Z128" s="622">
        <v>41091</v>
      </c>
      <c r="AA128" s="622">
        <v>41426</v>
      </c>
      <c r="AB128" s="798">
        <v>5</v>
      </c>
      <c r="AC128" s="613">
        <v>3900</v>
      </c>
      <c r="AD128" s="600"/>
      <c r="AE128" s="610">
        <v>3900</v>
      </c>
      <c r="AF128" s="623"/>
      <c r="AG128" s="623"/>
      <c r="AH128" s="623">
        <v>3900</v>
      </c>
      <c r="AI128" s="623"/>
      <c r="AJ128" s="623"/>
      <c r="AK128" s="623"/>
      <c r="AL128" s="623"/>
      <c r="AM128" s="623"/>
      <c r="AN128" s="623"/>
      <c r="AO128" s="623"/>
      <c r="AP128" s="623"/>
      <c r="AQ128" s="623"/>
      <c r="AR128" s="592">
        <f t="shared" si="2"/>
        <v>3900</v>
      </c>
      <c r="AS128" s="592">
        <f t="shared" si="3"/>
        <v>0</v>
      </c>
      <c r="AT128" s="600"/>
      <c r="AU128" s="600"/>
      <c r="AX128" s="594"/>
      <c r="AY128" s="594"/>
      <c r="AZ128" s="594"/>
      <c r="BA128" s="594"/>
      <c r="BB128" s="594"/>
      <c r="BC128" s="594"/>
      <c r="BD128" s="594"/>
      <c r="BE128" s="594"/>
      <c r="BF128" s="594"/>
      <c r="BG128" s="594"/>
      <c r="BH128" s="594"/>
      <c r="BI128" s="594"/>
      <c r="BJ128" s="594"/>
      <c r="BK128" s="594"/>
      <c r="BL128" s="594"/>
      <c r="BM128" s="594"/>
      <c r="BN128" s="594"/>
      <c r="BO128" s="594"/>
      <c r="BP128" s="594"/>
      <c r="BQ128" s="594"/>
      <c r="BR128" s="594"/>
      <c r="BS128" s="594"/>
      <c r="BT128" s="594"/>
      <c r="BU128" s="594"/>
      <c r="BV128" s="594"/>
      <c r="BW128" s="594"/>
      <c r="BX128" s="594"/>
      <c r="BY128" s="594"/>
      <c r="BZ128" s="594"/>
      <c r="CA128" s="594"/>
      <c r="CB128" s="594"/>
      <c r="CC128" s="594"/>
      <c r="CD128" s="594"/>
      <c r="CE128" s="594"/>
      <c r="CF128" s="594"/>
      <c r="CG128" s="594"/>
      <c r="CH128" s="594"/>
      <c r="CI128" s="594"/>
      <c r="CJ128" s="594"/>
      <c r="CK128" s="594"/>
      <c r="CL128" s="594"/>
      <c r="CM128" s="594"/>
      <c r="CN128" s="594"/>
      <c r="CO128" s="594"/>
      <c r="CP128" s="594"/>
      <c r="CQ128" s="594"/>
      <c r="CR128" s="594"/>
      <c r="CS128" s="594"/>
      <c r="CT128" s="594"/>
      <c r="CU128" s="594"/>
      <c r="CV128" s="594"/>
      <c r="CW128" s="594"/>
      <c r="CX128" s="594"/>
      <c r="CY128" s="594"/>
      <c r="CZ128" s="594"/>
      <c r="DA128" s="594"/>
      <c r="DB128" s="594"/>
      <c r="DC128" s="594"/>
      <c r="DD128" s="594"/>
      <c r="DE128" s="594"/>
      <c r="DF128" s="594"/>
      <c r="DG128" s="594"/>
      <c r="DH128" s="594"/>
      <c r="DI128" s="594"/>
      <c r="DJ128" s="594"/>
      <c r="DK128" s="594"/>
      <c r="DL128" s="594"/>
      <c r="DM128" s="594"/>
      <c r="DN128" s="594"/>
      <c r="DO128" s="594"/>
      <c r="DP128" s="594"/>
      <c r="DQ128" s="594"/>
      <c r="DR128" s="594"/>
      <c r="DS128" s="594"/>
      <c r="DT128" s="594"/>
      <c r="DU128" s="594"/>
      <c r="DV128" s="594"/>
      <c r="DW128" s="594"/>
      <c r="DX128" s="594"/>
      <c r="DY128" s="594"/>
      <c r="DZ128" s="594"/>
      <c r="EA128" s="594"/>
      <c r="EB128" s="594"/>
      <c r="EC128" s="594"/>
      <c r="ED128" s="594"/>
      <c r="EE128" s="594"/>
      <c r="EF128" s="594"/>
      <c r="EG128" s="594"/>
      <c r="EH128" s="594"/>
      <c r="EI128" s="594"/>
      <c r="EJ128" s="594"/>
      <c r="EK128" s="594"/>
      <c r="EL128" s="594"/>
      <c r="EM128" s="594"/>
      <c r="EN128" s="594"/>
      <c r="EO128" s="594"/>
      <c r="EP128" s="594"/>
      <c r="EQ128" s="594"/>
      <c r="ER128" s="594"/>
      <c r="ES128" s="594"/>
      <c r="ET128" s="594"/>
      <c r="EU128" s="594"/>
      <c r="EV128" s="594"/>
      <c r="EW128" s="594"/>
      <c r="EX128" s="594"/>
      <c r="EY128" s="594"/>
      <c r="EZ128" s="594"/>
      <c r="FA128" s="594"/>
      <c r="FB128" s="594"/>
      <c r="FC128" s="594"/>
      <c r="FD128" s="594"/>
      <c r="FE128" s="594"/>
      <c r="FF128" s="594"/>
      <c r="FG128" s="594"/>
      <c r="FH128" s="594"/>
      <c r="FI128" s="594"/>
      <c r="FJ128" s="594"/>
      <c r="FK128" s="594"/>
      <c r="FL128" s="594"/>
      <c r="FM128" s="594"/>
      <c r="FN128" s="594"/>
      <c r="FO128" s="594"/>
      <c r="FP128" s="594"/>
      <c r="FQ128" s="594"/>
      <c r="FR128" s="594"/>
      <c r="FS128" s="594"/>
      <c r="FT128" s="594"/>
      <c r="FU128" s="594"/>
      <c r="FV128" s="594"/>
      <c r="FW128" s="594"/>
      <c r="FX128" s="594"/>
      <c r="FY128" s="594"/>
      <c r="FZ128" s="594"/>
      <c r="GA128" s="594"/>
      <c r="GB128" s="594"/>
      <c r="GC128" s="594"/>
      <c r="GD128" s="594"/>
      <c r="GE128" s="594"/>
      <c r="GF128" s="594"/>
      <c r="GG128" s="594"/>
      <c r="GH128" s="594"/>
      <c r="GI128" s="594"/>
      <c r="GJ128" s="594"/>
      <c r="GK128" s="594"/>
      <c r="GL128" s="594"/>
      <c r="GM128" s="594"/>
      <c r="GN128" s="594"/>
      <c r="GO128" s="594"/>
      <c r="GP128" s="594"/>
      <c r="GQ128" s="594"/>
      <c r="GR128" s="594"/>
      <c r="GS128" s="594"/>
      <c r="GT128" s="594"/>
      <c r="GU128" s="594"/>
      <c r="GV128" s="594"/>
      <c r="GW128" s="594"/>
      <c r="GX128" s="594"/>
      <c r="GY128" s="594"/>
      <c r="GZ128" s="594"/>
    </row>
    <row r="129" spans="1:220" s="593" customFormat="1" ht="23.1" customHeight="1" x14ac:dyDescent="0.25">
      <c r="A129" s="576">
        <v>35</v>
      </c>
      <c r="B129" s="596"/>
      <c r="C129" s="604">
        <v>1011</v>
      </c>
      <c r="D129" s="701" t="s">
        <v>28</v>
      </c>
      <c r="E129" s="702" t="s">
        <v>1077</v>
      </c>
      <c r="F129" s="702" t="s">
        <v>796</v>
      </c>
      <c r="G129" s="605">
        <v>2600</v>
      </c>
      <c r="H129" s="596">
        <v>233</v>
      </c>
      <c r="I129" s="597">
        <v>536</v>
      </c>
      <c r="J129" s="607" t="s">
        <v>25</v>
      </c>
      <c r="K129" s="582" t="s">
        <v>907</v>
      </c>
      <c r="L129" s="598" t="s">
        <v>1086</v>
      </c>
      <c r="M129" s="627" t="s">
        <v>31</v>
      </c>
      <c r="N129" s="625" t="s">
        <v>17</v>
      </c>
      <c r="O129" s="652" t="s">
        <v>909</v>
      </c>
      <c r="P129" s="627" t="s">
        <v>803</v>
      </c>
      <c r="Q129" s="625" t="s">
        <v>789</v>
      </c>
      <c r="R129" s="586" t="s">
        <v>18</v>
      </c>
      <c r="S129" s="586" t="s">
        <v>29</v>
      </c>
      <c r="T129" s="586" t="s">
        <v>29</v>
      </c>
      <c r="U129" s="586" t="s">
        <v>51</v>
      </c>
      <c r="V129" s="627" t="s">
        <v>22</v>
      </c>
      <c r="W129" s="586" t="s">
        <v>22</v>
      </c>
      <c r="X129" s="663">
        <v>3</v>
      </c>
      <c r="Y129" s="800">
        <v>2.4</v>
      </c>
      <c r="Z129" s="588">
        <v>41456</v>
      </c>
      <c r="AA129" s="588">
        <v>5667</v>
      </c>
      <c r="AB129" s="801">
        <v>10</v>
      </c>
      <c r="AC129" s="599"/>
      <c r="AD129" s="628"/>
      <c r="AE129" s="610">
        <v>0</v>
      </c>
      <c r="AF129" s="628"/>
      <c r="AG129" s="601"/>
      <c r="AH129" s="601"/>
      <c r="AI129" s="601"/>
      <c r="AJ129" s="601"/>
      <c r="AK129" s="601"/>
      <c r="AL129" s="601"/>
      <c r="AM129" s="601"/>
      <c r="AN129" s="601"/>
      <c r="AO129" s="601"/>
      <c r="AP129" s="601"/>
      <c r="AQ129" s="601"/>
      <c r="AR129" s="592">
        <f t="shared" si="2"/>
        <v>0</v>
      </c>
      <c r="AS129" s="592">
        <f t="shared" si="3"/>
        <v>0</v>
      </c>
      <c r="AT129" s="628">
        <v>2200000</v>
      </c>
      <c r="AU129" s="628">
        <v>3000000</v>
      </c>
      <c r="AX129" s="594"/>
      <c r="AY129" s="594"/>
      <c r="AZ129" s="594"/>
      <c r="BA129" s="594"/>
      <c r="BB129" s="594"/>
      <c r="BC129" s="594"/>
      <c r="BD129" s="594"/>
      <c r="BE129" s="594"/>
      <c r="BF129" s="594"/>
      <c r="BG129" s="594"/>
      <c r="BH129" s="594"/>
      <c r="BI129" s="594"/>
      <c r="BJ129" s="594"/>
      <c r="BK129" s="594"/>
      <c r="BL129" s="594"/>
      <c r="BM129" s="594"/>
      <c r="BN129" s="594"/>
      <c r="BO129" s="594"/>
      <c r="BP129" s="594"/>
      <c r="BQ129" s="594"/>
      <c r="BR129" s="594"/>
      <c r="BS129" s="594"/>
      <c r="BT129" s="594"/>
      <c r="BU129" s="594"/>
      <c r="BV129" s="594"/>
      <c r="BW129" s="594"/>
      <c r="BX129" s="594"/>
      <c r="BY129" s="594"/>
      <c r="BZ129" s="594"/>
      <c r="CA129" s="594"/>
      <c r="CB129" s="594"/>
      <c r="CC129" s="594"/>
      <c r="CD129" s="594"/>
      <c r="CE129" s="594"/>
      <c r="CF129" s="594"/>
      <c r="CG129" s="594"/>
      <c r="CH129" s="594"/>
      <c r="CI129" s="594"/>
      <c r="CJ129" s="594"/>
      <c r="CK129" s="594"/>
      <c r="CL129" s="594"/>
      <c r="CM129" s="594"/>
      <c r="CN129" s="594"/>
      <c r="CO129" s="594"/>
      <c r="CP129" s="594"/>
      <c r="CQ129" s="594"/>
      <c r="CR129" s="594"/>
      <c r="CS129" s="594"/>
      <c r="CT129" s="594"/>
      <c r="CU129" s="594"/>
      <c r="CV129" s="594"/>
      <c r="CW129" s="594"/>
      <c r="CX129" s="594"/>
      <c r="CY129" s="594"/>
      <c r="CZ129" s="594"/>
      <c r="DA129" s="594"/>
      <c r="DB129" s="594"/>
      <c r="DC129" s="594"/>
      <c r="DD129" s="594"/>
      <c r="DE129" s="594"/>
      <c r="DF129" s="594"/>
      <c r="DG129" s="594"/>
      <c r="DH129" s="594"/>
      <c r="DI129" s="594"/>
      <c r="DJ129" s="594"/>
      <c r="DK129" s="594"/>
      <c r="DL129" s="594"/>
      <c r="DM129" s="594"/>
      <c r="DN129" s="594"/>
      <c r="DO129" s="594"/>
      <c r="DP129" s="594"/>
      <c r="DQ129" s="594"/>
      <c r="DR129" s="594"/>
      <c r="DS129" s="594"/>
      <c r="DT129" s="594"/>
      <c r="DU129" s="594"/>
      <c r="DV129" s="594"/>
      <c r="DW129" s="594"/>
      <c r="DX129" s="594"/>
      <c r="DY129" s="594"/>
      <c r="DZ129" s="594"/>
      <c r="EA129" s="594"/>
      <c r="EB129" s="594"/>
      <c r="EC129" s="594"/>
      <c r="ED129" s="594"/>
      <c r="EE129" s="594"/>
      <c r="EF129" s="594"/>
      <c r="EG129" s="594"/>
      <c r="EH129" s="594"/>
      <c r="EI129" s="594"/>
      <c r="EJ129" s="594"/>
      <c r="EK129" s="594"/>
      <c r="EL129" s="594"/>
      <c r="EM129" s="594"/>
      <c r="EN129" s="594"/>
      <c r="EO129" s="594"/>
      <c r="EP129" s="594"/>
      <c r="EQ129" s="594"/>
      <c r="ER129" s="594"/>
      <c r="ES129" s="594"/>
      <c r="ET129" s="594"/>
      <c r="EU129" s="594"/>
      <c r="EV129" s="594"/>
      <c r="EW129" s="594"/>
      <c r="EX129" s="594"/>
      <c r="EY129" s="594"/>
      <c r="EZ129" s="594"/>
      <c r="FA129" s="594"/>
      <c r="FB129" s="594"/>
      <c r="FC129" s="594"/>
      <c r="FD129" s="594"/>
      <c r="FE129" s="594"/>
      <c r="FF129" s="594"/>
      <c r="FG129" s="594"/>
      <c r="FH129" s="594"/>
      <c r="FI129" s="594"/>
      <c r="FJ129" s="594"/>
      <c r="FK129" s="594"/>
      <c r="FL129" s="594"/>
      <c r="FM129" s="594"/>
      <c r="FN129" s="594"/>
      <c r="FO129" s="594"/>
      <c r="FP129" s="594"/>
      <c r="FQ129" s="594"/>
      <c r="FR129" s="594"/>
      <c r="FS129" s="594"/>
      <c r="FT129" s="594"/>
      <c r="FU129" s="594"/>
      <c r="FV129" s="594"/>
      <c r="FW129" s="594"/>
      <c r="FX129" s="594"/>
      <c r="FY129" s="594"/>
      <c r="FZ129" s="594"/>
      <c r="GA129" s="594"/>
      <c r="GB129" s="594"/>
      <c r="GC129" s="594"/>
      <c r="GD129" s="594"/>
      <c r="GE129" s="594"/>
      <c r="GF129" s="594"/>
      <c r="GG129" s="594"/>
      <c r="GH129" s="594"/>
      <c r="GI129" s="594"/>
      <c r="GJ129" s="594"/>
      <c r="GK129" s="594"/>
      <c r="GL129" s="594"/>
      <c r="GM129" s="594"/>
      <c r="GN129" s="594"/>
      <c r="GO129" s="594"/>
      <c r="GP129" s="594"/>
      <c r="GQ129" s="594"/>
      <c r="GR129" s="594"/>
      <c r="GS129" s="594"/>
      <c r="GT129" s="594"/>
      <c r="GU129" s="594"/>
      <c r="GV129" s="594"/>
      <c r="GW129" s="594"/>
      <c r="GX129" s="594"/>
      <c r="GY129" s="594"/>
      <c r="GZ129" s="594"/>
    </row>
    <row r="130" spans="1:220" s="593" customFormat="1" ht="23.1" customHeight="1" x14ac:dyDescent="0.25">
      <c r="A130" s="576">
        <v>36</v>
      </c>
      <c r="B130" s="596"/>
      <c r="C130" s="604">
        <v>1011</v>
      </c>
      <c r="D130" s="701" t="s">
        <v>28</v>
      </c>
      <c r="E130" s="702" t="s">
        <v>1077</v>
      </c>
      <c r="F130" s="702" t="s">
        <v>796</v>
      </c>
      <c r="G130" s="597">
        <v>2700</v>
      </c>
      <c r="H130" s="596">
        <v>233</v>
      </c>
      <c r="I130" s="597">
        <v>544</v>
      </c>
      <c r="J130" s="581">
        <v>1</v>
      </c>
      <c r="K130" s="582" t="s">
        <v>914</v>
      </c>
      <c r="L130" s="598" t="s">
        <v>947</v>
      </c>
      <c r="M130" s="627" t="s">
        <v>15</v>
      </c>
      <c r="N130" s="625" t="s">
        <v>17</v>
      </c>
      <c r="O130" s="652" t="s">
        <v>909</v>
      </c>
      <c r="P130" s="627" t="s">
        <v>803</v>
      </c>
      <c r="Q130" s="625" t="s">
        <v>805</v>
      </c>
      <c r="R130" s="586" t="s">
        <v>18</v>
      </c>
      <c r="S130" s="586" t="s">
        <v>29</v>
      </c>
      <c r="T130" s="586" t="s">
        <v>29</v>
      </c>
      <c r="U130" s="586" t="s">
        <v>51</v>
      </c>
      <c r="V130" s="586" t="s">
        <v>22</v>
      </c>
      <c r="W130" s="586" t="s">
        <v>22</v>
      </c>
      <c r="X130" s="663">
        <v>3</v>
      </c>
      <c r="Y130" s="800">
        <v>2.4</v>
      </c>
      <c r="Z130" s="588">
        <v>41091</v>
      </c>
      <c r="AA130" s="622">
        <v>41426</v>
      </c>
      <c r="AB130" s="801">
        <v>7</v>
      </c>
      <c r="AC130" s="599"/>
      <c r="AD130" s="628">
        <v>20000</v>
      </c>
      <c r="AE130" s="610">
        <v>20000</v>
      </c>
      <c r="AF130" s="628"/>
      <c r="AG130" s="601"/>
      <c r="AH130" s="601"/>
      <c r="AI130" s="601">
        <v>20000</v>
      </c>
      <c r="AJ130" s="601"/>
      <c r="AK130" s="601"/>
      <c r="AL130" s="601"/>
      <c r="AM130" s="601"/>
      <c r="AN130" s="601"/>
      <c r="AO130" s="601"/>
      <c r="AP130" s="601"/>
      <c r="AQ130" s="601"/>
      <c r="AR130" s="592">
        <f t="shared" si="2"/>
        <v>20000</v>
      </c>
      <c r="AS130" s="592">
        <f t="shared" si="3"/>
        <v>0</v>
      </c>
      <c r="AT130" s="628"/>
      <c r="AU130" s="628"/>
      <c r="AX130" s="594"/>
      <c r="AY130" s="594"/>
      <c r="AZ130" s="594"/>
      <c r="BA130" s="594"/>
      <c r="BB130" s="594"/>
      <c r="BC130" s="594"/>
      <c r="BD130" s="594"/>
      <c r="BE130" s="594"/>
      <c r="BF130" s="594"/>
      <c r="BG130" s="594"/>
      <c r="BH130" s="594"/>
      <c r="BI130" s="594"/>
      <c r="BJ130" s="594"/>
      <c r="BK130" s="594"/>
      <c r="BL130" s="594"/>
      <c r="BM130" s="594"/>
      <c r="BN130" s="594"/>
      <c r="BO130" s="594"/>
      <c r="BP130" s="594"/>
      <c r="BQ130" s="594"/>
      <c r="BR130" s="594"/>
      <c r="BS130" s="594"/>
      <c r="BT130" s="594"/>
      <c r="BU130" s="594"/>
      <c r="BV130" s="594"/>
      <c r="BW130" s="594"/>
      <c r="BX130" s="594"/>
      <c r="BY130" s="594"/>
      <c r="BZ130" s="594"/>
      <c r="CA130" s="594"/>
      <c r="CB130" s="594"/>
      <c r="CC130" s="594"/>
      <c r="CD130" s="594"/>
      <c r="CE130" s="594"/>
      <c r="CF130" s="594"/>
      <c r="CG130" s="594"/>
      <c r="CH130" s="594"/>
      <c r="CI130" s="594"/>
      <c r="CJ130" s="594"/>
      <c r="CK130" s="594"/>
      <c r="CL130" s="594"/>
      <c r="CM130" s="594"/>
      <c r="CN130" s="594"/>
      <c r="CO130" s="594"/>
      <c r="CP130" s="594"/>
      <c r="CQ130" s="594"/>
      <c r="CR130" s="594"/>
      <c r="CS130" s="594"/>
      <c r="CT130" s="594"/>
      <c r="CU130" s="594"/>
      <c r="CV130" s="594"/>
      <c r="CW130" s="594"/>
      <c r="CX130" s="594"/>
      <c r="CY130" s="594"/>
      <c r="CZ130" s="594"/>
      <c r="DA130" s="594"/>
      <c r="DB130" s="594"/>
      <c r="DC130" s="594"/>
      <c r="DD130" s="594"/>
      <c r="DE130" s="594"/>
      <c r="DF130" s="594"/>
      <c r="DG130" s="594"/>
      <c r="DH130" s="594"/>
      <c r="DI130" s="594"/>
      <c r="DJ130" s="594"/>
      <c r="DK130" s="594"/>
      <c r="DL130" s="594"/>
      <c r="DM130" s="594"/>
      <c r="DN130" s="594"/>
      <c r="DO130" s="594"/>
      <c r="DP130" s="594"/>
      <c r="DQ130" s="594"/>
      <c r="DR130" s="594"/>
      <c r="DS130" s="594"/>
      <c r="DT130" s="594"/>
      <c r="DU130" s="594"/>
      <c r="DV130" s="594"/>
      <c r="DW130" s="594"/>
      <c r="DX130" s="594"/>
      <c r="DY130" s="594"/>
      <c r="DZ130" s="594"/>
      <c r="EA130" s="594"/>
      <c r="EB130" s="594"/>
      <c r="EC130" s="594"/>
      <c r="ED130" s="594"/>
      <c r="EE130" s="594"/>
      <c r="EF130" s="594"/>
      <c r="EG130" s="594"/>
      <c r="EH130" s="594"/>
      <c r="EI130" s="594"/>
      <c r="EJ130" s="594"/>
      <c r="EK130" s="594"/>
      <c r="EL130" s="594"/>
      <c r="EM130" s="594"/>
      <c r="EN130" s="594"/>
      <c r="EO130" s="594"/>
      <c r="EP130" s="594"/>
      <c r="EQ130" s="594"/>
      <c r="ER130" s="594"/>
      <c r="ES130" s="594"/>
      <c r="ET130" s="594"/>
      <c r="EU130" s="594"/>
      <c r="EV130" s="594"/>
      <c r="EW130" s="594"/>
      <c r="EX130" s="594"/>
      <c r="EY130" s="594"/>
      <c r="EZ130" s="594"/>
      <c r="FA130" s="594"/>
      <c r="FB130" s="594"/>
      <c r="FC130" s="594"/>
      <c r="FD130" s="594"/>
      <c r="FE130" s="594"/>
      <c r="FF130" s="594"/>
      <c r="FG130" s="594"/>
      <c r="FH130" s="594"/>
      <c r="FI130" s="594"/>
      <c r="FJ130" s="594"/>
      <c r="FK130" s="594"/>
      <c r="FL130" s="594"/>
      <c r="FM130" s="594"/>
      <c r="FN130" s="594"/>
      <c r="FO130" s="594"/>
      <c r="FP130" s="594"/>
      <c r="FQ130" s="594"/>
      <c r="FR130" s="594"/>
      <c r="FS130" s="594"/>
      <c r="FT130" s="594"/>
      <c r="FU130" s="594"/>
      <c r="FV130" s="594"/>
      <c r="FW130" s="594"/>
      <c r="FX130" s="594"/>
      <c r="FY130" s="594"/>
      <c r="FZ130" s="594"/>
      <c r="GA130" s="594"/>
      <c r="GB130" s="594"/>
      <c r="GC130" s="594"/>
      <c r="GD130" s="594"/>
      <c r="GE130" s="594"/>
      <c r="GF130" s="594"/>
      <c r="GG130" s="594"/>
      <c r="GH130" s="594"/>
      <c r="GI130" s="594"/>
      <c r="GJ130" s="594"/>
      <c r="GK130" s="594"/>
      <c r="GL130" s="594"/>
      <c r="GM130" s="594"/>
      <c r="GN130" s="594"/>
      <c r="GO130" s="594"/>
      <c r="GP130" s="594"/>
      <c r="GQ130" s="594"/>
      <c r="GR130" s="594"/>
      <c r="GS130" s="594"/>
      <c r="GT130" s="594"/>
      <c r="GU130" s="594"/>
      <c r="GV130" s="594"/>
      <c r="GW130" s="594"/>
      <c r="GX130" s="594"/>
      <c r="GY130" s="594"/>
      <c r="GZ130" s="594"/>
    </row>
    <row r="131" spans="1:220" s="593" customFormat="1" ht="23.1" customHeight="1" x14ac:dyDescent="0.25">
      <c r="A131" s="576">
        <v>37</v>
      </c>
      <c r="B131" s="596"/>
      <c r="C131" s="604">
        <v>1011</v>
      </c>
      <c r="D131" s="701" t="s">
        <v>28</v>
      </c>
      <c r="E131" s="702" t="s">
        <v>1077</v>
      </c>
      <c r="F131" s="702" t="s">
        <v>796</v>
      </c>
      <c r="G131" s="605">
        <v>3120</v>
      </c>
      <c r="H131" s="596">
        <v>233</v>
      </c>
      <c r="I131" s="597">
        <v>632</v>
      </c>
      <c r="J131" s="607" t="s">
        <v>25</v>
      </c>
      <c r="K131" s="582" t="s">
        <v>14</v>
      </c>
      <c r="L131" s="598" t="s">
        <v>1075</v>
      </c>
      <c r="M131" s="627" t="s">
        <v>31</v>
      </c>
      <c r="N131" s="625" t="s">
        <v>17</v>
      </c>
      <c r="O131" s="652" t="s">
        <v>909</v>
      </c>
      <c r="P131" s="627" t="s">
        <v>803</v>
      </c>
      <c r="Q131" s="625" t="s">
        <v>789</v>
      </c>
      <c r="R131" s="586" t="s">
        <v>18</v>
      </c>
      <c r="S131" s="586" t="s">
        <v>29</v>
      </c>
      <c r="T131" s="586" t="s">
        <v>20</v>
      </c>
      <c r="U131" s="586" t="s">
        <v>21</v>
      </c>
      <c r="V131" s="627" t="s">
        <v>22</v>
      </c>
      <c r="W131" s="586" t="s">
        <v>22</v>
      </c>
      <c r="X131" s="663">
        <v>3</v>
      </c>
      <c r="Y131" s="800">
        <v>2.4</v>
      </c>
      <c r="Z131" s="588">
        <v>41456</v>
      </c>
      <c r="AA131" s="588">
        <v>41791</v>
      </c>
      <c r="AB131" s="801">
        <v>25</v>
      </c>
      <c r="AC131" s="599"/>
      <c r="AD131" s="628"/>
      <c r="AE131" s="610">
        <v>0</v>
      </c>
      <c r="AF131" s="628"/>
      <c r="AG131" s="601"/>
      <c r="AH131" s="601"/>
      <c r="AI131" s="601"/>
      <c r="AJ131" s="601"/>
      <c r="AK131" s="601"/>
      <c r="AL131" s="601"/>
      <c r="AM131" s="601"/>
      <c r="AN131" s="601"/>
      <c r="AO131" s="601"/>
      <c r="AP131" s="601"/>
      <c r="AQ131" s="601"/>
      <c r="AR131" s="592">
        <f t="shared" si="2"/>
        <v>0</v>
      </c>
      <c r="AS131" s="592">
        <f t="shared" si="3"/>
        <v>0</v>
      </c>
      <c r="AT131" s="628">
        <v>3000000</v>
      </c>
      <c r="AU131" s="628"/>
      <c r="AX131" s="594"/>
      <c r="AY131" s="594"/>
      <c r="AZ131" s="594"/>
      <c r="BA131" s="594"/>
      <c r="BB131" s="594"/>
      <c r="BC131" s="594"/>
      <c r="BD131" s="594"/>
      <c r="BE131" s="594"/>
      <c r="BF131" s="594"/>
      <c r="BG131" s="594"/>
      <c r="BH131" s="594"/>
      <c r="BI131" s="594"/>
      <c r="BJ131" s="594"/>
      <c r="BK131" s="594"/>
      <c r="BL131" s="594"/>
      <c r="BM131" s="594"/>
      <c r="BN131" s="594"/>
      <c r="BO131" s="594"/>
      <c r="BP131" s="594"/>
      <c r="BQ131" s="594"/>
      <c r="BR131" s="594"/>
      <c r="BS131" s="594"/>
      <c r="BT131" s="594"/>
      <c r="BU131" s="594"/>
      <c r="BV131" s="594"/>
      <c r="BW131" s="594"/>
      <c r="BX131" s="594"/>
      <c r="BY131" s="594"/>
      <c r="BZ131" s="594"/>
      <c r="CA131" s="594"/>
      <c r="CB131" s="594"/>
      <c r="CC131" s="594"/>
      <c r="CD131" s="594"/>
      <c r="CE131" s="594"/>
      <c r="CF131" s="594"/>
      <c r="CG131" s="594"/>
      <c r="CH131" s="594"/>
      <c r="CI131" s="594"/>
      <c r="CJ131" s="594"/>
      <c r="CK131" s="594"/>
      <c r="CL131" s="594"/>
      <c r="CM131" s="594"/>
      <c r="CN131" s="594"/>
      <c r="CO131" s="594"/>
      <c r="CP131" s="594"/>
      <c r="CQ131" s="594"/>
      <c r="CR131" s="594"/>
      <c r="CS131" s="594"/>
      <c r="CT131" s="594"/>
      <c r="CU131" s="594"/>
      <c r="CV131" s="594"/>
      <c r="CW131" s="594"/>
      <c r="CX131" s="594"/>
      <c r="CY131" s="594"/>
      <c r="CZ131" s="594"/>
      <c r="DA131" s="594"/>
      <c r="DB131" s="594"/>
      <c r="DC131" s="594"/>
      <c r="DD131" s="594"/>
      <c r="DE131" s="594"/>
      <c r="DF131" s="594"/>
      <c r="DG131" s="594"/>
      <c r="DH131" s="594"/>
      <c r="DI131" s="594"/>
      <c r="DJ131" s="594"/>
      <c r="DK131" s="594"/>
      <c r="DL131" s="594"/>
      <c r="DM131" s="594"/>
      <c r="DN131" s="594"/>
      <c r="DO131" s="594"/>
      <c r="DP131" s="594"/>
      <c r="DQ131" s="594"/>
      <c r="DR131" s="594"/>
      <c r="DS131" s="594"/>
      <c r="DT131" s="594"/>
      <c r="DU131" s="594"/>
      <c r="DV131" s="594"/>
      <c r="DW131" s="594"/>
      <c r="DX131" s="594"/>
      <c r="DY131" s="594"/>
      <c r="DZ131" s="594"/>
      <c r="EA131" s="594"/>
      <c r="EB131" s="594"/>
      <c r="EC131" s="594"/>
      <c r="ED131" s="594"/>
      <c r="EE131" s="594"/>
      <c r="EF131" s="594"/>
      <c r="EG131" s="594"/>
      <c r="EH131" s="594"/>
      <c r="EI131" s="594"/>
      <c r="EJ131" s="594"/>
      <c r="EK131" s="594"/>
      <c r="EL131" s="594"/>
      <c r="EM131" s="594"/>
      <c r="EN131" s="594"/>
      <c r="EO131" s="594"/>
      <c r="EP131" s="594"/>
      <c r="EQ131" s="594"/>
      <c r="ER131" s="594"/>
      <c r="ES131" s="594"/>
      <c r="ET131" s="594"/>
      <c r="EU131" s="594"/>
      <c r="EV131" s="594"/>
      <c r="EW131" s="594"/>
      <c r="EX131" s="594"/>
      <c r="EY131" s="594"/>
      <c r="EZ131" s="594"/>
      <c r="FA131" s="594"/>
      <c r="FB131" s="594"/>
      <c r="FC131" s="594"/>
      <c r="FD131" s="594"/>
      <c r="FE131" s="594"/>
      <c r="FF131" s="594"/>
      <c r="FG131" s="594"/>
      <c r="FH131" s="594"/>
      <c r="FI131" s="594"/>
      <c r="FJ131" s="594"/>
      <c r="FK131" s="594"/>
      <c r="FL131" s="594"/>
      <c r="FM131" s="594"/>
      <c r="FN131" s="594"/>
      <c r="FO131" s="594"/>
      <c r="FP131" s="594"/>
      <c r="FQ131" s="594"/>
      <c r="FR131" s="594"/>
      <c r="FS131" s="594"/>
      <c r="FT131" s="594"/>
      <c r="FU131" s="594"/>
      <c r="FV131" s="594"/>
      <c r="FW131" s="594"/>
      <c r="FX131" s="594"/>
      <c r="FY131" s="594"/>
      <c r="FZ131" s="594"/>
      <c r="GA131" s="594"/>
      <c r="GB131" s="594"/>
      <c r="GC131" s="594"/>
      <c r="GD131" s="594"/>
      <c r="GE131" s="594"/>
      <c r="GF131" s="594"/>
      <c r="GG131" s="594"/>
      <c r="GH131" s="594"/>
      <c r="GI131" s="594"/>
      <c r="GJ131" s="594"/>
      <c r="GK131" s="594"/>
      <c r="GL131" s="594"/>
      <c r="GM131" s="594"/>
      <c r="GN131" s="594"/>
      <c r="GO131" s="594"/>
      <c r="GP131" s="594"/>
      <c r="GQ131" s="594"/>
      <c r="GR131" s="594"/>
      <c r="GS131" s="594"/>
      <c r="GT131" s="594"/>
      <c r="GU131" s="594"/>
      <c r="GV131" s="594"/>
      <c r="GW131" s="594"/>
      <c r="GX131" s="594"/>
      <c r="GY131" s="594"/>
      <c r="GZ131" s="594"/>
      <c r="HA131" s="594"/>
      <c r="HB131" s="594"/>
      <c r="HC131" s="594"/>
      <c r="HD131" s="594"/>
      <c r="HE131" s="594"/>
      <c r="HF131" s="594"/>
      <c r="HG131" s="594"/>
      <c r="HH131" s="594"/>
      <c r="HI131" s="594"/>
      <c r="HJ131" s="594"/>
      <c r="HK131" s="594"/>
      <c r="HL131" s="594"/>
    </row>
    <row r="132" spans="1:220" ht="23.1" customHeight="1" x14ac:dyDescent="0.25">
      <c r="A132" s="576">
        <v>161</v>
      </c>
      <c r="B132" s="596"/>
      <c r="C132" s="637">
        <v>1001</v>
      </c>
      <c r="D132" s="701" t="s">
        <v>1019</v>
      </c>
      <c r="E132" s="702" t="s">
        <v>790</v>
      </c>
      <c r="F132" s="702" t="s">
        <v>791</v>
      </c>
      <c r="G132" s="597">
        <v>3120</v>
      </c>
      <c r="H132" s="607">
        <v>234</v>
      </c>
      <c r="I132" s="607">
        <v>632</v>
      </c>
      <c r="J132" s="607">
        <v>21</v>
      </c>
      <c r="K132" s="632" t="s">
        <v>14</v>
      </c>
      <c r="L132" s="632" t="s">
        <v>1088</v>
      </c>
      <c r="M132" s="584" t="s">
        <v>31</v>
      </c>
      <c r="N132" s="585" t="s">
        <v>17</v>
      </c>
      <c r="O132" s="625" t="s">
        <v>1001</v>
      </c>
      <c r="P132" s="586" t="s">
        <v>803</v>
      </c>
      <c r="Q132" s="586" t="s">
        <v>789</v>
      </c>
      <c r="R132" s="586" t="s">
        <v>39</v>
      </c>
      <c r="S132" s="638" t="s">
        <v>20</v>
      </c>
      <c r="T132" s="586" t="s">
        <v>20</v>
      </c>
      <c r="U132" s="586" t="s">
        <v>21</v>
      </c>
      <c r="V132" s="586" t="s">
        <v>22</v>
      </c>
      <c r="W132" s="586" t="s">
        <v>22</v>
      </c>
      <c r="X132" s="663">
        <v>2</v>
      </c>
      <c r="Y132" s="800">
        <v>2.1</v>
      </c>
      <c r="Z132" s="639">
        <v>41091</v>
      </c>
      <c r="AA132" s="622">
        <v>41426</v>
      </c>
      <c r="AB132" s="798">
        <v>20</v>
      </c>
      <c r="AC132" s="613">
        <v>101100</v>
      </c>
      <c r="AD132" s="628"/>
      <c r="AE132" s="610">
        <v>101100</v>
      </c>
      <c r="AF132" s="623"/>
      <c r="AG132" s="623"/>
      <c r="AH132" s="623"/>
      <c r="AI132" s="623">
        <v>50000</v>
      </c>
      <c r="AJ132" s="623">
        <v>51100</v>
      </c>
      <c r="AK132" s="623"/>
      <c r="AL132" s="623"/>
      <c r="AM132" s="623"/>
      <c r="AN132" s="623"/>
      <c r="AO132" s="623"/>
      <c r="AP132" s="623"/>
      <c r="AQ132" s="623"/>
      <c r="AR132" s="592">
        <f t="shared" ref="AR132:AR195" si="6">SUM(AF132:AQ132)</f>
        <v>101100</v>
      </c>
      <c r="AS132" s="592">
        <f t="shared" ref="AS132:AS195" si="7">AR132-(AD132+AC132)</f>
        <v>0</v>
      </c>
      <c r="AT132" s="628"/>
      <c r="AU132" s="628"/>
      <c r="HA132" s="593"/>
      <c r="HB132" s="593"/>
      <c r="HC132" s="593"/>
      <c r="HD132" s="593"/>
      <c r="HE132" s="593"/>
      <c r="HF132" s="593"/>
      <c r="HG132" s="593"/>
      <c r="HH132" s="593"/>
      <c r="HI132" s="593"/>
      <c r="HJ132" s="593"/>
      <c r="HK132" s="593"/>
      <c r="HL132" s="593"/>
    </row>
    <row r="133" spans="1:220" s="593" customFormat="1" ht="23.1" customHeight="1" x14ac:dyDescent="0.2">
      <c r="A133" s="576">
        <v>118</v>
      </c>
      <c r="B133" s="596"/>
      <c r="C133" s="706">
        <v>191</v>
      </c>
      <c r="D133" s="707" t="s">
        <v>1249</v>
      </c>
      <c r="E133" s="703" t="s">
        <v>1097</v>
      </c>
      <c r="F133" s="703" t="s">
        <v>1097</v>
      </c>
      <c r="G133" s="597">
        <v>2600</v>
      </c>
      <c r="H133" s="606">
        <v>240</v>
      </c>
      <c r="I133" s="607">
        <v>536</v>
      </c>
      <c r="J133" s="581">
        <v>5</v>
      </c>
      <c r="K133" s="582" t="s">
        <v>907</v>
      </c>
      <c r="L133" s="582" t="s">
        <v>942</v>
      </c>
      <c r="M133" s="624" t="s">
        <v>15</v>
      </c>
      <c r="N133" s="585" t="s">
        <v>17</v>
      </c>
      <c r="O133" s="586" t="s">
        <v>1003</v>
      </c>
      <c r="P133" s="586" t="s">
        <v>803</v>
      </c>
      <c r="Q133" s="586" t="s">
        <v>789</v>
      </c>
      <c r="R133" s="586" t="s">
        <v>61</v>
      </c>
      <c r="S133" s="638" t="s">
        <v>38</v>
      </c>
      <c r="T133" s="638" t="s">
        <v>38</v>
      </c>
      <c r="U133" s="638" t="s">
        <v>38</v>
      </c>
      <c r="V133" s="586" t="s">
        <v>22</v>
      </c>
      <c r="W133" s="586" t="s">
        <v>22</v>
      </c>
      <c r="X133" s="663">
        <v>5</v>
      </c>
      <c r="Y133" s="823">
        <v>5.0999999999999996</v>
      </c>
      <c r="Z133" s="639">
        <v>41091</v>
      </c>
      <c r="AA133" s="622">
        <v>41426</v>
      </c>
      <c r="AB133" s="798">
        <v>5</v>
      </c>
      <c r="AC133" s="613">
        <v>8500</v>
      </c>
      <c r="AD133" s="640"/>
      <c r="AE133" s="610">
        <v>8500</v>
      </c>
      <c r="AF133" s="623"/>
      <c r="AG133" s="623"/>
      <c r="AH133" s="623">
        <v>8500</v>
      </c>
      <c r="AI133" s="623"/>
      <c r="AJ133" s="623"/>
      <c r="AK133" s="623"/>
      <c r="AL133" s="623"/>
      <c r="AM133" s="623"/>
      <c r="AN133" s="623"/>
      <c r="AO133" s="623"/>
      <c r="AP133" s="623"/>
      <c r="AQ133" s="623"/>
      <c r="AR133" s="592">
        <f t="shared" si="6"/>
        <v>8500</v>
      </c>
      <c r="AS133" s="592">
        <f t="shared" si="7"/>
        <v>0</v>
      </c>
      <c r="AT133" s="640"/>
      <c r="AU133" s="640"/>
      <c r="AX133" s="594"/>
      <c r="AY133" s="594"/>
      <c r="AZ133" s="594"/>
      <c r="BA133" s="594"/>
      <c r="BB133" s="594"/>
      <c r="BC133" s="594"/>
      <c r="BD133" s="594"/>
      <c r="BE133" s="594"/>
      <c r="BF133" s="594"/>
      <c r="BG133" s="594"/>
      <c r="BH133" s="594"/>
      <c r="BI133" s="594"/>
      <c r="BJ133" s="594"/>
      <c r="BK133" s="594"/>
      <c r="BL133" s="594"/>
      <c r="BM133" s="594"/>
      <c r="BN133" s="594"/>
      <c r="BO133" s="594"/>
      <c r="BP133" s="594"/>
      <c r="BQ133" s="594"/>
      <c r="BR133" s="594"/>
      <c r="BS133" s="594"/>
      <c r="BT133" s="594"/>
      <c r="BU133" s="594"/>
      <c r="BV133" s="594"/>
      <c r="BW133" s="594"/>
      <c r="BX133" s="594"/>
      <c r="BY133" s="594"/>
      <c r="BZ133" s="594"/>
      <c r="CA133" s="594"/>
      <c r="CB133" s="594"/>
      <c r="CC133" s="594"/>
      <c r="CD133" s="594"/>
      <c r="CE133" s="594"/>
      <c r="CF133" s="594"/>
      <c r="CG133" s="594"/>
      <c r="CH133" s="594"/>
      <c r="CI133" s="594"/>
      <c r="CJ133" s="594"/>
      <c r="CK133" s="594"/>
      <c r="CL133" s="594"/>
      <c r="CM133" s="594"/>
      <c r="CN133" s="594"/>
      <c r="CO133" s="594"/>
      <c r="CP133" s="594"/>
      <c r="CQ133" s="594"/>
      <c r="CR133" s="594"/>
      <c r="CS133" s="594"/>
      <c r="CT133" s="594"/>
      <c r="CU133" s="594"/>
      <c r="CV133" s="594"/>
      <c r="CW133" s="594"/>
      <c r="CX133" s="594"/>
      <c r="CY133" s="594"/>
      <c r="CZ133" s="594"/>
      <c r="DA133" s="594"/>
      <c r="DB133" s="594"/>
      <c r="DC133" s="594"/>
      <c r="DD133" s="594"/>
      <c r="DE133" s="594"/>
      <c r="DF133" s="594"/>
      <c r="DG133" s="594"/>
      <c r="DH133" s="594"/>
      <c r="DI133" s="594"/>
      <c r="DJ133" s="594"/>
      <c r="DK133" s="594"/>
      <c r="DL133" s="594"/>
      <c r="DM133" s="594"/>
      <c r="DN133" s="594"/>
      <c r="DO133" s="594"/>
      <c r="DP133" s="594"/>
      <c r="DQ133" s="594"/>
      <c r="DR133" s="594"/>
      <c r="DS133" s="594"/>
      <c r="DT133" s="594"/>
      <c r="DU133" s="594"/>
      <c r="DV133" s="594"/>
      <c r="DW133" s="594"/>
      <c r="DX133" s="594"/>
      <c r="DY133" s="594"/>
      <c r="DZ133" s="594"/>
      <c r="EA133" s="594"/>
      <c r="EB133" s="594"/>
      <c r="EC133" s="594"/>
      <c r="ED133" s="594"/>
      <c r="EE133" s="594"/>
      <c r="EF133" s="594"/>
      <c r="EG133" s="594"/>
      <c r="EH133" s="594"/>
      <c r="EI133" s="594"/>
      <c r="EJ133" s="594"/>
      <c r="EK133" s="594"/>
      <c r="EL133" s="594"/>
      <c r="EM133" s="594"/>
      <c r="EN133" s="594"/>
      <c r="EO133" s="594"/>
      <c r="EP133" s="594"/>
      <c r="EQ133" s="594"/>
      <c r="ER133" s="594"/>
      <c r="ES133" s="594"/>
      <c r="ET133" s="594"/>
      <c r="EU133" s="594"/>
      <c r="EV133" s="594"/>
      <c r="EW133" s="594"/>
      <c r="EX133" s="594"/>
      <c r="EY133" s="594"/>
      <c r="EZ133" s="594"/>
      <c r="FA133" s="594"/>
      <c r="FB133" s="594"/>
      <c r="FC133" s="594"/>
      <c r="FD133" s="594"/>
      <c r="FE133" s="594"/>
      <c r="FF133" s="594"/>
      <c r="FG133" s="594"/>
      <c r="FH133" s="594"/>
      <c r="FI133" s="594"/>
      <c r="FJ133" s="594"/>
      <c r="FK133" s="594"/>
      <c r="FL133" s="594"/>
      <c r="FM133" s="594"/>
      <c r="FN133" s="594"/>
      <c r="FO133" s="594"/>
      <c r="FP133" s="594"/>
      <c r="FQ133" s="594"/>
      <c r="FR133" s="594"/>
      <c r="FS133" s="594"/>
      <c r="FT133" s="594"/>
      <c r="FU133" s="594"/>
      <c r="FV133" s="594"/>
      <c r="FW133" s="594"/>
      <c r="FX133" s="594"/>
      <c r="FY133" s="594"/>
      <c r="FZ133" s="594"/>
      <c r="GA133" s="594"/>
      <c r="GB133" s="594"/>
      <c r="GC133" s="594"/>
      <c r="GD133" s="594"/>
      <c r="GE133" s="594"/>
      <c r="GF133" s="594"/>
      <c r="GG133" s="594"/>
      <c r="GH133" s="594"/>
      <c r="GI133" s="594"/>
      <c r="GJ133" s="594"/>
      <c r="GK133" s="594"/>
      <c r="GL133" s="594"/>
      <c r="GM133" s="594"/>
      <c r="GN133" s="594"/>
      <c r="GO133" s="594"/>
      <c r="GP133" s="594"/>
      <c r="GQ133" s="594"/>
      <c r="GR133" s="594"/>
      <c r="GS133" s="594"/>
      <c r="GT133" s="594"/>
      <c r="GU133" s="594"/>
      <c r="GV133" s="594"/>
      <c r="GW133" s="594"/>
      <c r="GX133" s="594"/>
      <c r="GY133" s="594"/>
      <c r="GZ133" s="594"/>
    </row>
    <row r="134" spans="1:220" s="593" customFormat="1" ht="23.1" customHeight="1" x14ac:dyDescent="0.2">
      <c r="A134" s="576">
        <v>119</v>
      </c>
      <c r="B134" s="603"/>
      <c r="C134" s="706">
        <v>191</v>
      </c>
      <c r="D134" s="707" t="s">
        <v>1249</v>
      </c>
      <c r="E134" s="703" t="s">
        <v>1097</v>
      </c>
      <c r="F134" s="703" t="s">
        <v>1097</v>
      </c>
      <c r="G134" s="605">
        <v>2700</v>
      </c>
      <c r="H134" s="606">
        <v>240</v>
      </c>
      <c r="I134" s="607">
        <v>544</v>
      </c>
      <c r="J134" s="581">
        <v>3</v>
      </c>
      <c r="K134" s="582" t="s">
        <v>914</v>
      </c>
      <c r="L134" s="582" t="s">
        <v>1095</v>
      </c>
      <c r="M134" s="624" t="s">
        <v>15</v>
      </c>
      <c r="N134" s="585" t="s">
        <v>17</v>
      </c>
      <c r="O134" s="638" t="s">
        <v>1003</v>
      </c>
      <c r="P134" s="586" t="s">
        <v>803</v>
      </c>
      <c r="Q134" s="586" t="s">
        <v>789</v>
      </c>
      <c r="R134" s="586" t="s">
        <v>61</v>
      </c>
      <c r="S134" s="654" t="s">
        <v>38</v>
      </c>
      <c r="T134" s="586" t="s">
        <v>38</v>
      </c>
      <c r="U134" s="586" t="s">
        <v>1096</v>
      </c>
      <c r="V134" s="586" t="s">
        <v>22</v>
      </c>
      <c r="W134" s="586" t="s">
        <v>22</v>
      </c>
      <c r="X134" s="663">
        <v>5</v>
      </c>
      <c r="Y134" s="823">
        <v>5.0999999999999996</v>
      </c>
      <c r="Z134" s="639">
        <v>41091</v>
      </c>
      <c r="AA134" s="622">
        <v>42156</v>
      </c>
      <c r="AB134" s="801">
        <v>7</v>
      </c>
      <c r="AC134" s="613"/>
      <c r="AD134" s="609">
        <v>400000</v>
      </c>
      <c r="AE134" s="610">
        <v>400000</v>
      </c>
      <c r="AF134" s="610"/>
      <c r="AG134" s="610"/>
      <c r="AH134" s="610"/>
      <c r="AI134" s="610"/>
      <c r="AJ134" s="610"/>
      <c r="AK134" s="610">
        <v>250000</v>
      </c>
      <c r="AL134" s="610">
        <v>150000</v>
      </c>
      <c r="AM134" s="610"/>
      <c r="AN134" s="640"/>
      <c r="AO134" s="640"/>
      <c r="AP134" s="610"/>
      <c r="AQ134" s="610"/>
      <c r="AR134" s="592">
        <f t="shared" si="6"/>
        <v>400000</v>
      </c>
      <c r="AS134" s="592">
        <f t="shared" si="7"/>
        <v>0</v>
      </c>
      <c r="AT134" s="609">
        <v>1200000</v>
      </c>
      <c r="AU134" s="609">
        <v>1200000</v>
      </c>
      <c r="AX134" s="594"/>
      <c r="AY134" s="594"/>
      <c r="AZ134" s="594"/>
      <c r="BA134" s="594"/>
      <c r="BB134" s="594"/>
      <c r="BC134" s="594"/>
      <c r="BD134" s="594"/>
      <c r="BE134" s="594"/>
      <c r="BF134" s="594"/>
      <c r="BG134" s="594"/>
      <c r="BH134" s="594"/>
      <c r="BI134" s="594"/>
      <c r="BJ134" s="594"/>
      <c r="BK134" s="594"/>
      <c r="BL134" s="594"/>
      <c r="BM134" s="594"/>
      <c r="BN134" s="594"/>
      <c r="BO134" s="594"/>
      <c r="BP134" s="594"/>
      <c r="BQ134" s="594"/>
      <c r="BR134" s="594"/>
      <c r="BS134" s="594"/>
      <c r="BT134" s="594"/>
      <c r="BU134" s="594"/>
      <c r="BV134" s="594"/>
      <c r="BW134" s="594"/>
      <c r="BX134" s="594"/>
      <c r="BY134" s="594"/>
      <c r="BZ134" s="594"/>
      <c r="CA134" s="594"/>
      <c r="CB134" s="594"/>
      <c r="CC134" s="594"/>
      <c r="CD134" s="594"/>
      <c r="CE134" s="594"/>
      <c r="CF134" s="594"/>
      <c r="CG134" s="594"/>
      <c r="CH134" s="594"/>
      <c r="CI134" s="594"/>
      <c r="CJ134" s="594"/>
      <c r="CK134" s="594"/>
      <c r="CL134" s="594"/>
      <c r="CM134" s="594"/>
      <c r="CN134" s="594"/>
      <c r="CO134" s="594"/>
      <c r="CP134" s="594"/>
      <c r="CQ134" s="594"/>
      <c r="CR134" s="594"/>
      <c r="CS134" s="594"/>
      <c r="CT134" s="594"/>
      <c r="CU134" s="594"/>
      <c r="CV134" s="594"/>
      <c r="CW134" s="594"/>
      <c r="CX134" s="594"/>
      <c r="CY134" s="594"/>
      <c r="CZ134" s="594"/>
      <c r="DA134" s="594"/>
      <c r="DB134" s="594"/>
      <c r="DC134" s="594"/>
      <c r="DD134" s="594"/>
      <c r="DE134" s="594"/>
      <c r="DF134" s="594"/>
      <c r="DG134" s="594"/>
      <c r="DH134" s="594"/>
      <c r="DI134" s="594"/>
      <c r="DJ134" s="594"/>
      <c r="DK134" s="594"/>
      <c r="DL134" s="594"/>
      <c r="DM134" s="594"/>
      <c r="DN134" s="594"/>
      <c r="DO134" s="594"/>
      <c r="DP134" s="594"/>
      <c r="DQ134" s="594"/>
      <c r="DR134" s="594"/>
      <c r="DS134" s="594"/>
      <c r="DT134" s="594"/>
      <c r="DU134" s="594"/>
      <c r="DV134" s="594"/>
      <c r="DW134" s="594"/>
      <c r="DX134" s="594"/>
      <c r="DY134" s="594"/>
      <c r="DZ134" s="594"/>
      <c r="EA134" s="594"/>
      <c r="EB134" s="594"/>
      <c r="EC134" s="594"/>
      <c r="ED134" s="594"/>
      <c r="EE134" s="594"/>
      <c r="EF134" s="594"/>
      <c r="EG134" s="594"/>
      <c r="EH134" s="594"/>
      <c r="EI134" s="594"/>
      <c r="EJ134" s="594"/>
      <c r="EK134" s="594"/>
      <c r="EL134" s="594"/>
      <c r="EM134" s="594"/>
      <c r="EN134" s="594"/>
      <c r="EO134" s="594"/>
      <c r="EP134" s="594"/>
      <c r="EQ134" s="594"/>
      <c r="ER134" s="594"/>
      <c r="ES134" s="594"/>
      <c r="ET134" s="594"/>
      <c r="EU134" s="594"/>
      <c r="EV134" s="594"/>
      <c r="EW134" s="594"/>
      <c r="EX134" s="594"/>
      <c r="EY134" s="594"/>
      <c r="EZ134" s="594"/>
      <c r="FA134" s="594"/>
      <c r="FB134" s="594"/>
      <c r="FC134" s="594"/>
      <c r="FD134" s="594"/>
      <c r="FE134" s="594"/>
      <c r="FF134" s="594"/>
      <c r="FG134" s="594"/>
      <c r="FH134" s="594"/>
      <c r="FI134" s="594"/>
      <c r="FJ134" s="594"/>
      <c r="FK134" s="594"/>
      <c r="FL134" s="594"/>
      <c r="FM134" s="594"/>
      <c r="FN134" s="594"/>
      <c r="FO134" s="594"/>
      <c r="FP134" s="594"/>
      <c r="FQ134" s="594"/>
      <c r="FR134" s="594"/>
      <c r="FS134" s="594"/>
      <c r="FT134" s="594"/>
      <c r="FU134" s="594"/>
      <c r="FV134" s="594"/>
      <c r="FW134" s="594"/>
      <c r="FX134" s="594"/>
      <c r="FY134" s="594"/>
      <c r="FZ134" s="594"/>
      <c r="GA134" s="594"/>
      <c r="GB134" s="594"/>
      <c r="GC134" s="594"/>
      <c r="GD134" s="594"/>
      <c r="GE134" s="594"/>
      <c r="GF134" s="594"/>
      <c r="GG134" s="594"/>
      <c r="GH134" s="594"/>
      <c r="GI134" s="594"/>
      <c r="GJ134" s="594"/>
      <c r="GK134" s="594"/>
      <c r="GL134" s="594"/>
      <c r="GM134" s="594"/>
      <c r="GN134" s="594"/>
      <c r="GO134" s="594"/>
      <c r="GP134" s="594"/>
      <c r="GQ134" s="594"/>
      <c r="GR134" s="594"/>
      <c r="GS134" s="594"/>
      <c r="GT134" s="594"/>
      <c r="GU134" s="594"/>
      <c r="GV134" s="594"/>
      <c r="GW134" s="594"/>
      <c r="GX134" s="594"/>
      <c r="GY134" s="594"/>
      <c r="GZ134" s="594"/>
    </row>
    <row r="135" spans="1:220" ht="23.1" customHeight="1" x14ac:dyDescent="0.25">
      <c r="A135" s="576">
        <v>165</v>
      </c>
      <c r="B135" s="603"/>
      <c r="C135" s="604">
        <v>1303</v>
      </c>
      <c r="D135" s="701" t="s">
        <v>1098</v>
      </c>
      <c r="E135" s="702" t="s">
        <v>784</v>
      </c>
      <c r="F135" s="702" t="s">
        <v>326</v>
      </c>
      <c r="G135" s="604">
        <v>900</v>
      </c>
      <c r="H135" s="606">
        <v>241</v>
      </c>
      <c r="I135" s="607">
        <v>532</v>
      </c>
      <c r="J135" s="607" t="s">
        <v>25</v>
      </c>
      <c r="K135" s="582" t="s">
        <v>14</v>
      </c>
      <c r="L135" s="582" t="s">
        <v>62</v>
      </c>
      <c r="M135" s="624" t="s">
        <v>15</v>
      </c>
      <c r="N135" s="585" t="s">
        <v>17</v>
      </c>
      <c r="O135" s="625" t="s">
        <v>1001</v>
      </c>
      <c r="P135" s="586" t="s">
        <v>803</v>
      </c>
      <c r="Q135" s="586" t="s">
        <v>789</v>
      </c>
      <c r="R135" s="586" t="s">
        <v>39</v>
      </c>
      <c r="S135" s="586" t="s">
        <v>20</v>
      </c>
      <c r="T135" s="586" t="s">
        <v>20</v>
      </c>
      <c r="U135" s="586" t="s">
        <v>1101</v>
      </c>
      <c r="V135" s="586" t="s">
        <v>22</v>
      </c>
      <c r="W135" s="586" t="s">
        <v>22</v>
      </c>
      <c r="X135" s="663">
        <v>2</v>
      </c>
      <c r="Y135" s="800">
        <v>2.2000000000000002</v>
      </c>
      <c r="Z135" s="588">
        <v>41456</v>
      </c>
      <c r="AA135" s="588">
        <v>5667</v>
      </c>
      <c r="AB135" s="801">
        <v>15</v>
      </c>
      <c r="AC135" s="613"/>
      <c r="AD135" s="609">
        <v>0</v>
      </c>
      <c r="AE135" s="610">
        <v>0</v>
      </c>
      <c r="AF135" s="610"/>
      <c r="AG135" s="610"/>
      <c r="AH135" s="610"/>
      <c r="AI135" s="610"/>
      <c r="AJ135" s="610"/>
      <c r="AK135" s="610"/>
      <c r="AL135" s="610"/>
      <c r="AM135" s="610"/>
      <c r="AN135" s="640"/>
      <c r="AO135" s="640"/>
      <c r="AP135" s="610"/>
      <c r="AQ135" s="610"/>
      <c r="AR135" s="592">
        <f t="shared" si="6"/>
        <v>0</v>
      </c>
      <c r="AS135" s="592">
        <f t="shared" si="7"/>
        <v>0</v>
      </c>
      <c r="AT135" s="609">
        <v>3950000</v>
      </c>
      <c r="AU135" s="609">
        <v>9600000</v>
      </c>
      <c r="HA135" s="593"/>
      <c r="HB135" s="593"/>
      <c r="HC135" s="593"/>
      <c r="HD135" s="593"/>
      <c r="HE135" s="593"/>
      <c r="HF135" s="593"/>
      <c r="HG135" s="593"/>
      <c r="HH135" s="593"/>
      <c r="HI135" s="593"/>
      <c r="HJ135" s="593"/>
      <c r="HK135" s="593"/>
      <c r="HL135" s="593"/>
    </row>
    <row r="136" spans="1:220" ht="23.1" customHeight="1" x14ac:dyDescent="0.25">
      <c r="A136" s="576">
        <v>167</v>
      </c>
      <c r="B136" s="603"/>
      <c r="C136" s="604">
        <v>1303</v>
      </c>
      <c r="D136" s="701" t="s">
        <v>1098</v>
      </c>
      <c r="E136" s="702" t="s">
        <v>784</v>
      </c>
      <c r="F136" s="702" t="s">
        <v>326</v>
      </c>
      <c r="G136" s="604">
        <v>900</v>
      </c>
      <c r="H136" s="606">
        <v>241</v>
      </c>
      <c r="I136" s="607">
        <v>632</v>
      </c>
      <c r="J136" s="607" t="s">
        <v>25</v>
      </c>
      <c r="K136" s="582" t="s">
        <v>14</v>
      </c>
      <c r="L136" s="582" t="s">
        <v>62</v>
      </c>
      <c r="M136" s="624" t="s">
        <v>31</v>
      </c>
      <c r="N136" s="585" t="s">
        <v>17</v>
      </c>
      <c r="O136" s="625" t="s">
        <v>1001</v>
      </c>
      <c r="P136" s="586" t="s">
        <v>803</v>
      </c>
      <c r="Q136" s="586" t="s">
        <v>789</v>
      </c>
      <c r="R136" s="586" t="s">
        <v>39</v>
      </c>
      <c r="S136" s="586" t="s">
        <v>20</v>
      </c>
      <c r="T136" s="586" t="s">
        <v>20</v>
      </c>
      <c r="U136" s="586" t="s">
        <v>1101</v>
      </c>
      <c r="V136" s="586" t="s">
        <v>22</v>
      </c>
      <c r="W136" s="586" t="s">
        <v>22</v>
      </c>
      <c r="X136" s="663">
        <v>2</v>
      </c>
      <c r="Y136" s="803">
        <v>2.2000000000000002</v>
      </c>
      <c r="Z136" s="588">
        <v>41456</v>
      </c>
      <c r="AA136" s="588">
        <v>41791</v>
      </c>
      <c r="AB136" s="801">
        <v>15</v>
      </c>
      <c r="AC136" s="613"/>
      <c r="AD136" s="609"/>
      <c r="AE136" s="610">
        <v>0</v>
      </c>
      <c r="AF136" s="610"/>
      <c r="AG136" s="610"/>
      <c r="AH136" s="610"/>
      <c r="AI136" s="610"/>
      <c r="AJ136" s="610"/>
      <c r="AK136" s="610"/>
      <c r="AL136" s="610"/>
      <c r="AM136" s="610"/>
      <c r="AN136" s="640"/>
      <c r="AO136" s="640"/>
      <c r="AP136" s="610"/>
      <c r="AQ136" s="610"/>
      <c r="AR136" s="592">
        <f t="shared" si="6"/>
        <v>0</v>
      </c>
      <c r="AS136" s="592">
        <f t="shared" si="7"/>
        <v>0</v>
      </c>
      <c r="AT136" s="609">
        <v>5600000</v>
      </c>
      <c r="AU136" s="609"/>
      <c r="HA136" s="593"/>
      <c r="HB136" s="593"/>
      <c r="HC136" s="593"/>
      <c r="HD136" s="593"/>
      <c r="HE136" s="593"/>
      <c r="HF136" s="593"/>
      <c r="HG136" s="593"/>
      <c r="HH136" s="593"/>
      <c r="HI136" s="593"/>
      <c r="HJ136" s="593"/>
      <c r="HK136" s="593"/>
      <c r="HL136" s="593"/>
    </row>
    <row r="137" spans="1:220" s="593" customFormat="1" ht="23.1" customHeight="1" x14ac:dyDescent="0.25">
      <c r="A137" s="576">
        <v>168</v>
      </c>
      <c r="B137" s="603" t="s">
        <v>1102</v>
      </c>
      <c r="C137" s="604">
        <v>1303</v>
      </c>
      <c r="D137" s="701" t="s">
        <v>1098</v>
      </c>
      <c r="E137" s="702" t="s">
        <v>784</v>
      </c>
      <c r="F137" s="702" t="s">
        <v>326</v>
      </c>
      <c r="G137" s="604">
        <v>900</v>
      </c>
      <c r="H137" s="606">
        <v>241</v>
      </c>
      <c r="I137" s="607">
        <v>676</v>
      </c>
      <c r="J137" s="581">
        <v>1</v>
      </c>
      <c r="K137" s="582" t="s">
        <v>1099</v>
      </c>
      <c r="L137" s="582" t="s">
        <v>1103</v>
      </c>
      <c r="M137" s="584" t="s">
        <v>31</v>
      </c>
      <c r="N137" s="585" t="s">
        <v>17</v>
      </c>
      <c r="O137" s="625" t="s">
        <v>1001</v>
      </c>
      <c r="P137" s="586" t="s">
        <v>803</v>
      </c>
      <c r="Q137" s="586" t="s">
        <v>789</v>
      </c>
      <c r="R137" s="586" t="s">
        <v>39</v>
      </c>
      <c r="S137" s="586" t="s">
        <v>20</v>
      </c>
      <c r="T137" s="586" t="s">
        <v>20</v>
      </c>
      <c r="U137" s="586" t="s">
        <v>1101</v>
      </c>
      <c r="V137" s="586" t="s">
        <v>22</v>
      </c>
      <c r="W137" s="586" t="s">
        <v>22</v>
      </c>
      <c r="X137" s="663">
        <v>2</v>
      </c>
      <c r="Y137" s="803">
        <v>2.2000000000000002</v>
      </c>
      <c r="Z137" s="588">
        <v>41456</v>
      </c>
      <c r="AA137" s="588">
        <v>42156</v>
      </c>
      <c r="AB137" s="798">
        <v>15</v>
      </c>
      <c r="AC137" s="613"/>
      <c r="AD137" s="609">
        <v>0</v>
      </c>
      <c r="AE137" s="610">
        <v>0</v>
      </c>
      <c r="AF137" s="623"/>
      <c r="AG137" s="623"/>
      <c r="AH137" s="623"/>
      <c r="AI137" s="623"/>
      <c r="AJ137" s="623"/>
      <c r="AK137" s="623"/>
      <c r="AL137" s="623"/>
      <c r="AM137" s="623"/>
      <c r="AN137" s="623"/>
      <c r="AO137" s="623"/>
      <c r="AP137" s="623"/>
      <c r="AQ137" s="623"/>
      <c r="AR137" s="592">
        <f t="shared" si="6"/>
        <v>0</v>
      </c>
      <c r="AS137" s="592">
        <f t="shared" si="7"/>
        <v>0</v>
      </c>
      <c r="AT137" s="609">
        <v>550000</v>
      </c>
      <c r="AU137" s="609">
        <v>4500000</v>
      </c>
      <c r="AX137" s="594"/>
      <c r="AY137" s="594"/>
      <c r="AZ137" s="594"/>
      <c r="BA137" s="594"/>
      <c r="BB137" s="594"/>
      <c r="BC137" s="594"/>
      <c r="BD137" s="594"/>
      <c r="BE137" s="594"/>
      <c r="BF137" s="594"/>
      <c r="BG137" s="594"/>
      <c r="BH137" s="594"/>
      <c r="BI137" s="594"/>
      <c r="BJ137" s="594"/>
      <c r="BK137" s="594"/>
      <c r="BL137" s="594"/>
      <c r="BM137" s="594"/>
      <c r="BN137" s="594"/>
      <c r="BO137" s="594"/>
      <c r="BP137" s="594"/>
      <c r="BQ137" s="594"/>
      <c r="BR137" s="594"/>
      <c r="BS137" s="594"/>
      <c r="BT137" s="594"/>
      <c r="BU137" s="594"/>
      <c r="BV137" s="594"/>
      <c r="BW137" s="594"/>
      <c r="BX137" s="594"/>
      <c r="BY137" s="594"/>
      <c r="BZ137" s="594"/>
      <c r="CA137" s="594"/>
      <c r="CB137" s="594"/>
      <c r="CC137" s="594"/>
      <c r="CD137" s="594"/>
      <c r="CE137" s="594"/>
      <c r="CF137" s="594"/>
      <c r="CG137" s="594"/>
      <c r="CH137" s="594"/>
      <c r="CI137" s="594"/>
      <c r="CJ137" s="594"/>
      <c r="CK137" s="594"/>
      <c r="CL137" s="594"/>
      <c r="CM137" s="594"/>
      <c r="CN137" s="594"/>
      <c r="CO137" s="594"/>
      <c r="CP137" s="594"/>
      <c r="CQ137" s="594"/>
      <c r="CR137" s="594"/>
      <c r="CS137" s="594"/>
      <c r="CT137" s="594"/>
      <c r="CU137" s="594"/>
      <c r="CV137" s="594"/>
      <c r="CW137" s="594"/>
      <c r="CX137" s="594"/>
      <c r="CY137" s="594"/>
      <c r="CZ137" s="594"/>
      <c r="DA137" s="594"/>
      <c r="DB137" s="594"/>
      <c r="DC137" s="594"/>
      <c r="DD137" s="594"/>
      <c r="DE137" s="594"/>
      <c r="DF137" s="594"/>
      <c r="DG137" s="594"/>
      <c r="DH137" s="594"/>
      <c r="DI137" s="594"/>
      <c r="DJ137" s="594"/>
      <c r="DK137" s="594"/>
      <c r="DL137" s="594"/>
      <c r="DM137" s="594"/>
      <c r="DN137" s="594"/>
      <c r="DO137" s="594"/>
      <c r="DP137" s="594"/>
      <c r="DQ137" s="594"/>
      <c r="DR137" s="594"/>
      <c r="DS137" s="594"/>
      <c r="DT137" s="594"/>
      <c r="DU137" s="594"/>
      <c r="DV137" s="594"/>
      <c r="DW137" s="594"/>
      <c r="DX137" s="594"/>
      <c r="DY137" s="594"/>
      <c r="DZ137" s="594"/>
      <c r="EA137" s="594"/>
      <c r="EB137" s="594"/>
      <c r="EC137" s="594"/>
      <c r="ED137" s="594"/>
      <c r="EE137" s="594"/>
      <c r="EF137" s="594"/>
      <c r="EG137" s="594"/>
      <c r="EH137" s="594"/>
      <c r="EI137" s="594"/>
      <c r="EJ137" s="594"/>
      <c r="EK137" s="594"/>
      <c r="EL137" s="594"/>
      <c r="EM137" s="594"/>
      <c r="EN137" s="594"/>
      <c r="EO137" s="594"/>
      <c r="EP137" s="594"/>
      <c r="EQ137" s="594"/>
      <c r="ER137" s="594"/>
      <c r="ES137" s="594"/>
      <c r="ET137" s="594"/>
      <c r="EU137" s="594"/>
      <c r="EV137" s="594"/>
      <c r="EW137" s="594"/>
      <c r="EX137" s="594"/>
      <c r="EY137" s="594"/>
      <c r="EZ137" s="594"/>
      <c r="FA137" s="594"/>
      <c r="FB137" s="594"/>
      <c r="FC137" s="594"/>
      <c r="FD137" s="594"/>
      <c r="FE137" s="594"/>
      <c r="FF137" s="594"/>
      <c r="FG137" s="594"/>
      <c r="FH137" s="594"/>
      <c r="FI137" s="594"/>
      <c r="FJ137" s="594"/>
      <c r="FK137" s="594"/>
      <c r="FL137" s="594"/>
      <c r="FM137" s="594"/>
      <c r="FN137" s="594"/>
      <c r="FO137" s="594"/>
      <c r="FP137" s="594"/>
      <c r="FQ137" s="594"/>
      <c r="FR137" s="594"/>
      <c r="FS137" s="594"/>
      <c r="FT137" s="594"/>
      <c r="FU137" s="594"/>
      <c r="FV137" s="594"/>
      <c r="FW137" s="594"/>
      <c r="FX137" s="594"/>
      <c r="FY137" s="594"/>
      <c r="FZ137" s="594"/>
      <c r="GA137" s="594"/>
      <c r="GB137" s="594"/>
      <c r="GC137" s="594"/>
      <c r="GD137" s="594"/>
      <c r="GE137" s="594"/>
      <c r="GF137" s="594"/>
      <c r="GG137" s="594"/>
      <c r="GH137" s="594"/>
      <c r="GI137" s="594"/>
      <c r="GJ137" s="594"/>
      <c r="GK137" s="594"/>
      <c r="GL137" s="594"/>
      <c r="GM137" s="594"/>
      <c r="GN137" s="594"/>
      <c r="GO137" s="594"/>
      <c r="GP137" s="594"/>
      <c r="GQ137" s="594"/>
      <c r="GR137" s="594"/>
      <c r="GS137" s="594"/>
      <c r="GT137" s="594"/>
      <c r="GU137" s="594"/>
      <c r="GV137" s="594"/>
      <c r="GW137" s="594"/>
      <c r="GX137" s="594"/>
      <c r="GY137" s="594"/>
      <c r="GZ137" s="594"/>
      <c r="HA137" s="594"/>
      <c r="HB137" s="594"/>
      <c r="HC137" s="594"/>
      <c r="HD137" s="594"/>
      <c r="HE137" s="594"/>
      <c r="HF137" s="594"/>
      <c r="HG137" s="594"/>
      <c r="HH137" s="594"/>
      <c r="HI137" s="594"/>
      <c r="HJ137" s="594"/>
      <c r="HK137" s="594"/>
      <c r="HL137" s="594"/>
    </row>
    <row r="138" spans="1:220" s="593" customFormat="1" ht="23.1" customHeight="1" x14ac:dyDescent="0.25">
      <c r="A138" s="576">
        <v>170</v>
      </c>
      <c r="B138" s="603"/>
      <c r="C138" s="604">
        <v>1303</v>
      </c>
      <c r="D138" s="701" t="s">
        <v>1098</v>
      </c>
      <c r="E138" s="702" t="s">
        <v>784</v>
      </c>
      <c r="F138" s="702" t="s">
        <v>326</v>
      </c>
      <c r="G138" s="604">
        <v>900</v>
      </c>
      <c r="H138" s="607">
        <v>241</v>
      </c>
      <c r="I138" s="607">
        <v>676</v>
      </c>
      <c r="J138" s="581">
        <v>19</v>
      </c>
      <c r="K138" s="632" t="s">
        <v>1099</v>
      </c>
      <c r="L138" s="632" t="s">
        <v>1100</v>
      </c>
      <c r="M138" s="584" t="s">
        <v>31</v>
      </c>
      <c r="N138" s="585" t="s">
        <v>17</v>
      </c>
      <c r="O138" s="625" t="s">
        <v>1001</v>
      </c>
      <c r="P138" s="654" t="s">
        <v>792</v>
      </c>
      <c r="Q138" s="654" t="s">
        <v>789</v>
      </c>
      <c r="R138" s="586" t="s">
        <v>39</v>
      </c>
      <c r="S138" s="586" t="s">
        <v>20</v>
      </c>
      <c r="T138" s="586" t="s">
        <v>20</v>
      </c>
      <c r="U138" s="586" t="s">
        <v>1101</v>
      </c>
      <c r="V138" s="586" t="s">
        <v>22</v>
      </c>
      <c r="W138" s="586" t="s">
        <v>22</v>
      </c>
      <c r="X138" s="663">
        <v>2</v>
      </c>
      <c r="Y138" s="803">
        <v>2.2000000000000002</v>
      </c>
      <c r="Z138" s="639">
        <v>41091</v>
      </c>
      <c r="AA138" s="622">
        <v>41426</v>
      </c>
      <c r="AB138" s="798">
        <v>15</v>
      </c>
      <c r="AC138" s="613">
        <v>1450600</v>
      </c>
      <c r="AD138" s="609"/>
      <c r="AE138" s="610">
        <v>1450600</v>
      </c>
      <c r="AF138" s="623"/>
      <c r="AG138" s="623"/>
      <c r="AH138" s="623"/>
      <c r="AI138" s="623"/>
      <c r="AJ138" s="623"/>
      <c r="AK138" s="623">
        <v>250000</v>
      </c>
      <c r="AL138" s="623">
        <v>200600</v>
      </c>
      <c r="AM138" s="623">
        <v>500000</v>
      </c>
      <c r="AN138" s="623">
        <v>500000</v>
      </c>
      <c r="AO138" s="623"/>
      <c r="AP138" s="623"/>
      <c r="AQ138" s="623"/>
      <c r="AR138" s="592">
        <f t="shared" si="6"/>
        <v>1450600</v>
      </c>
      <c r="AS138" s="592">
        <f t="shared" si="7"/>
        <v>0</v>
      </c>
      <c r="AT138" s="609"/>
      <c r="AU138" s="609"/>
      <c r="AX138" s="594"/>
      <c r="AY138" s="594"/>
      <c r="AZ138" s="594"/>
      <c r="BA138" s="594"/>
      <c r="BB138" s="594"/>
      <c r="BC138" s="594"/>
      <c r="BD138" s="594"/>
      <c r="BE138" s="594"/>
      <c r="BF138" s="594"/>
      <c r="BG138" s="594"/>
      <c r="BH138" s="594"/>
      <c r="BI138" s="594"/>
      <c r="BJ138" s="594"/>
      <c r="BK138" s="594"/>
      <c r="BL138" s="594"/>
      <c r="BM138" s="594"/>
      <c r="BN138" s="594"/>
      <c r="BO138" s="594"/>
      <c r="BP138" s="594"/>
      <c r="BQ138" s="594"/>
      <c r="BR138" s="594"/>
      <c r="BS138" s="594"/>
      <c r="BT138" s="594"/>
      <c r="BU138" s="594"/>
      <c r="BV138" s="594"/>
      <c r="BW138" s="594"/>
      <c r="BX138" s="594"/>
      <c r="BY138" s="594"/>
      <c r="BZ138" s="594"/>
      <c r="CA138" s="594"/>
      <c r="CB138" s="594"/>
      <c r="CC138" s="594"/>
      <c r="CD138" s="594"/>
      <c r="CE138" s="594"/>
      <c r="CF138" s="594"/>
      <c r="CG138" s="594"/>
      <c r="CH138" s="594"/>
      <c r="CI138" s="594"/>
      <c r="CJ138" s="594"/>
      <c r="CK138" s="594"/>
      <c r="CL138" s="594"/>
      <c r="CM138" s="594"/>
      <c r="CN138" s="594"/>
      <c r="CO138" s="594"/>
      <c r="CP138" s="594"/>
      <c r="CQ138" s="594"/>
      <c r="CR138" s="594"/>
      <c r="CS138" s="594"/>
      <c r="CT138" s="594"/>
      <c r="CU138" s="594"/>
      <c r="CV138" s="594"/>
      <c r="CW138" s="594"/>
      <c r="CX138" s="594"/>
      <c r="CY138" s="594"/>
      <c r="CZ138" s="594"/>
      <c r="DA138" s="594"/>
      <c r="DB138" s="594"/>
      <c r="DC138" s="594"/>
      <c r="DD138" s="594"/>
      <c r="DE138" s="594"/>
      <c r="DF138" s="594"/>
      <c r="DG138" s="594"/>
      <c r="DH138" s="594"/>
      <c r="DI138" s="594"/>
      <c r="DJ138" s="594"/>
      <c r="DK138" s="594"/>
      <c r="DL138" s="594"/>
      <c r="DM138" s="594"/>
      <c r="DN138" s="594"/>
      <c r="DO138" s="594"/>
      <c r="DP138" s="594"/>
      <c r="DQ138" s="594"/>
      <c r="DR138" s="594"/>
      <c r="DS138" s="594"/>
      <c r="DT138" s="594"/>
      <c r="DU138" s="594"/>
      <c r="DV138" s="594"/>
      <c r="DW138" s="594"/>
      <c r="DX138" s="594"/>
      <c r="DY138" s="594"/>
      <c r="DZ138" s="594"/>
      <c r="EA138" s="594"/>
      <c r="EB138" s="594"/>
      <c r="EC138" s="594"/>
      <c r="ED138" s="594"/>
      <c r="EE138" s="594"/>
      <c r="EF138" s="594"/>
      <c r="EG138" s="594"/>
      <c r="EH138" s="594"/>
      <c r="EI138" s="594"/>
      <c r="EJ138" s="594"/>
      <c r="EK138" s="594"/>
      <c r="EL138" s="594"/>
      <c r="EM138" s="594"/>
      <c r="EN138" s="594"/>
      <c r="EO138" s="594"/>
      <c r="EP138" s="594"/>
      <c r="EQ138" s="594"/>
      <c r="ER138" s="594"/>
      <c r="ES138" s="594"/>
      <c r="ET138" s="594"/>
      <c r="EU138" s="594"/>
      <c r="EV138" s="594"/>
      <c r="EW138" s="594"/>
      <c r="EX138" s="594"/>
      <c r="EY138" s="594"/>
      <c r="EZ138" s="594"/>
      <c r="FA138" s="594"/>
      <c r="FB138" s="594"/>
      <c r="FC138" s="594"/>
      <c r="FD138" s="594"/>
      <c r="FE138" s="594"/>
      <c r="FF138" s="594"/>
      <c r="FG138" s="594"/>
      <c r="FH138" s="594"/>
      <c r="FI138" s="594"/>
      <c r="FJ138" s="594"/>
      <c r="FK138" s="594"/>
      <c r="FL138" s="594"/>
      <c r="FM138" s="594"/>
      <c r="FN138" s="594"/>
      <c r="FO138" s="594"/>
      <c r="FP138" s="594"/>
      <c r="FQ138" s="594"/>
      <c r="FR138" s="594"/>
      <c r="FS138" s="594"/>
      <c r="FT138" s="594"/>
      <c r="FU138" s="594"/>
      <c r="FV138" s="594"/>
      <c r="FW138" s="594"/>
      <c r="FX138" s="594"/>
      <c r="FY138" s="594"/>
      <c r="FZ138" s="594"/>
      <c r="GA138" s="594"/>
      <c r="GB138" s="594"/>
      <c r="GC138" s="594"/>
      <c r="GD138" s="594"/>
      <c r="GE138" s="594"/>
      <c r="GF138" s="594"/>
      <c r="GG138" s="594"/>
      <c r="GH138" s="594"/>
      <c r="GI138" s="594"/>
      <c r="GJ138" s="594"/>
      <c r="GK138" s="594"/>
      <c r="GL138" s="594"/>
      <c r="GM138" s="594"/>
      <c r="GN138" s="594"/>
      <c r="GO138" s="594"/>
      <c r="GP138" s="594"/>
      <c r="GQ138" s="594"/>
      <c r="GR138" s="594"/>
      <c r="GS138" s="594"/>
      <c r="GT138" s="594"/>
      <c r="GU138" s="594"/>
      <c r="GV138" s="594"/>
      <c r="GW138" s="594"/>
      <c r="GX138" s="594"/>
      <c r="GY138" s="594"/>
      <c r="GZ138" s="594"/>
      <c r="HA138" s="594"/>
      <c r="HB138" s="594"/>
      <c r="HC138" s="594"/>
      <c r="HD138" s="594"/>
      <c r="HE138" s="594"/>
      <c r="HF138" s="594"/>
      <c r="HG138" s="594"/>
      <c r="HH138" s="594"/>
      <c r="HI138" s="594"/>
      <c r="HJ138" s="594"/>
      <c r="HK138" s="594"/>
      <c r="HL138" s="594"/>
    </row>
    <row r="139" spans="1:220" ht="23.1" customHeight="1" x14ac:dyDescent="0.25">
      <c r="A139" s="576">
        <v>171</v>
      </c>
      <c r="B139" s="603"/>
      <c r="C139" s="604">
        <v>1303</v>
      </c>
      <c r="D139" s="701" t="s">
        <v>1098</v>
      </c>
      <c r="E139" s="702" t="s">
        <v>784</v>
      </c>
      <c r="F139" s="702" t="s">
        <v>326</v>
      </c>
      <c r="G139" s="604">
        <v>900</v>
      </c>
      <c r="H139" s="606">
        <v>241</v>
      </c>
      <c r="I139" s="607">
        <v>676</v>
      </c>
      <c r="J139" s="581" t="s">
        <v>25</v>
      </c>
      <c r="K139" s="582" t="s">
        <v>1099</v>
      </c>
      <c r="L139" s="582" t="s">
        <v>1105</v>
      </c>
      <c r="M139" s="584" t="s">
        <v>31</v>
      </c>
      <c r="N139" s="585" t="s">
        <v>17</v>
      </c>
      <c r="O139" s="625" t="s">
        <v>1001</v>
      </c>
      <c r="P139" s="654" t="s">
        <v>792</v>
      </c>
      <c r="Q139" s="654" t="s">
        <v>789</v>
      </c>
      <c r="R139" s="586" t="s">
        <v>39</v>
      </c>
      <c r="S139" s="586" t="s">
        <v>20</v>
      </c>
      <c r="T139" s="586" t="s">
        <v>20</v>
      </c>
      <c r="U139" s="586" t="s">
        <v>1101</v>
      </c>
      <c r="V139" s="586" t="s">
        <v>22</v>
      </c>
      <c r="W139" s="586" t="s">
        <v>22</v>
      </c>
      <c r="X139" s="663">
        <v>2</v>
      </c>
      <c r="Y139" s="803">
        <v>2.2000000000000002</v>
      </c>
      <c r="Z139" s="588">
        <v>41456</v>
      </c>
      <c r="AA139" s="588">
        <v>41791</v>
      </c>
      <c r="AB139" s="798">
        <v>15</v>
      </c>
      <c r="AC139" s="613"/>
      <c r="AD139" s="640"/>
      <c r="AE139" s="610">
        <v>0</v>
      </c>
      <c r="AF139" s="623"/>
      <c r="AG139" s="623"/>
      <c r="AH139" s="623"/>
      <c r="AI139" s="623"/>
      <c r="AJ139" s="623"/>
      <c r="AK139" s="623"/>
      <c r="AL139" s="623"/>
      <c r="AM139" s="623"/>
      <c r="AN139" s="613"/>
      <c r="AO139" s="613"/>
      <c r="AP139" s="613"/>
      <c r="AQ139" s="613"/>
      <c r="AR139" s="592">
        <f t="shared" si="6"/>
        <v>0</v>
      </c>
      <c r="AS139" s="592">
        <f t="shared" si="7"/>
        <v>0</v>
      </c>
      <c r="AT139" s="640">
        <v>2500000</v>
      </c>
      <c r="AU139" s="640"/>
    </row>
    <row r="140" spans="1:220" ht="23.1" customHeight="1" x14ac:dyDescent="0.25">
      <c r="A140" s="576">
        <v>103</v>
      </c>
      <c r="B140" s="603"/>
      <c r="C140" s="604">
        <v>801</v>
      </c>
      <c r="D140" s="701" t="s">
        <v>16</v>
      </c>
      <c r="E140" s="702" t="s">
        <v>1045</v>
      </c>
      <c r="F140" s="702" t="s">
        <v>1045</v>
      </c>
      <c r="G140" s="605">
        <v>3120</v>
      </c>
      <c r="H140" s="606">
        <v>242</v>
      </c>
      <c r="I140" s="607">
        <v>532</v>
      </c>
      <c r="J140" s="595">
        <v>29</v>
      </c>
      <c r="K140" s="582" t="s">
        <v>1046</v>
      </c>
      <c r="L140" s="582" t="s">
        <v>1115</v>
      </c>
      <c r="M140" s="584" t="s">
        <v>15</v>
      </c>
      <c r="N140" s="585" t="s">
        <v>17</v>
      </c>
      <c r="O140" s="654" t="s">
        <v>909</v>
      </c>
      <c r="P140" s="654" t="s">
        <v>803</v>
      </c>
      <c r="Q140" s="654" t="s">
        <v>805</v>
      </c>
      <c r="R140" s="586" t="s">
        <v>18</v>
      </c>
      <c r="S140" s="586" t="s">
        <v>19</v>
      </c>
      <c r="T140" s="586" t="s">
        <v>26</v>
      </c>
      <c r="U140" s="586" t="s">
        <v>1065</v>
      </c>
      <c r="V140" s="586" t="s">
        <v>22</v>
      </c>
      <c r="W140" s="586" t="s">
        <v>22</v>
      </c>
      <c r="X140" s="663">
        <v>2</v>
      </c>
      <c r="Y140" s="813">
        <v>2.11</v>
      </c>
      <c r="Z140" s="639">
        <v>41091</v>
      </c>
      <c r="AA140" s="622">
        <v>41426</v>
      </c>
      <c r="AB140" s="798">
        <v>15</v>
      </c>
      <c r="AC140" s="613">
        <v>85000</v>
      </c>
      <c r="AD140" s="640"/>
      <c r="AE140" s="610">
        <v>85000</v>
      </c>
      <c r="AF140" s="623"/>
      <c r="AG140" s="623"/>
      <c r="AH140" s="623"/>
      <c r="AI140" s="623"/>
      <c r="AJ140" s="623">
        <v>85000</v>
      </c>
      <c r="AK140" s="623"/>
      <c r="AL140" s="623"/>
      <c r="AM140" s="623"/>
      <c r="AN140" s="613"/>
      <c r="AO140" s="613"/>
      <c r="AP140" s="613"/>
      <c r="AQ140" s="613"/>
      <c r="AR140" s="592">
        <f t="shared" si="6"/>
        <v>85000</v>
      </c>
      <c r="AS140" s="592">
        <f t="shared" si="7"/>
        <v>0</v>
      </c>
      <c r="AT140" s="640"/>
      <c r="AU140" s="640"/>
      <c r="AX140" s="593"/>
      <c r="AY140" s="593"/>
      <c r="AZ140" s="593"/>
      <c r="BA140" s="593"/>
      <c r="BB140" s="593"/>
      <c r="BC140" s="593"/>
      <c r="BD140" s="593"/>
      <c r="BE140" s="593"/>
      <c r="BF140" s="593"/>
      <c r="BG140" s="593"/>
      <c r="BH140" s="593"/>
      <c r="BI140" s="593"/>
      <c r="BJ140" s="593"/>
      <c r="BK140" s="593"/>
      <c r="BL140" s="593"/>
      <c r="BM140" s="593"/>
      <c r="BN140" s="593"/>
      <c r="BO140" s="593"/>
      <c r="BP140" s="593"/>
      <c r="BQ140" s="593"/>
      <c r="BR140" s="593"/>
      <c r="BS140" s="593"/>
      <c r="BT140" s="593"/>
      <c r="BU140" s="593"/>
      <c r="BV140" s="593"/>
      <c r="BW140" s="593"/>
      <c r="BX140" s="593"/>
      <c r="BY140" s="593"/>
      <c r="BZ140" s="593"/>
      <c r="CA140" s="593"/>
      <c r="CB140" s="593"/>
      <c r="CC140" s="593"/>
      <c r="CD140" s="593"/>
      <c r="CE140" s="593"/>
      <c r="CF140" s="593"/>
      <c r="CG140" s="593"/>
      <c r="CH140" s="593"/>
      <c r="CI140" s="593"/>
      <c r="CJ140" s="593"/>
      <c r="CK140" s="593"/>
      <c r="CL140" s="593"/>
      <c r="CM140" s="593"/>
      <c r="CN140" s="593"/>
      <c r="CO140" s="593"/>
      <c r="CP140" s="593"/>
      <c r="CQ140" s="593"/>
      <c r="CR140" s="593"/>
      <c r="CS140" s="593"/>
      <c r="CT140" s="593"/>
      <c r="CU140" s="593"/>
      <c r="CV140" s="593"/>
      <c r="CW140" s="593"/>
      <c r="CX140" s="593"/>
      <c r="CY140" s="593"/>
      <c r="CZ140" s="593"/>
      <c r="DA140" s="593"/>
      <c r="DB140" s="593"/>
      <c r="DC140" s="593"/>
      <c r="DD140" s="593"/>
      <c r="DE140" s="593"/>
      <c r="DF140" s="593"/>
      <c r="DG140" s="593"/>
      <c r="DH140" s="593"/>
      <c r="DI140" s="593"/>
      <c r="DJ140" s="593"/>
      <c r="DK140" s="593"/>
      <c r="DL140" s="593"/>
      <c r="DM140" s="593"/>
      <c r="DN140" s="593"/>
      <c r="DO140" s="593"/>
      <c r="DP140" s="593"/>
      <c r="DQ140" s="593"/>
      <c r="DR140" s="593"/>
      <c r="DS140" s="593"/>
      <c r="DT140" s="593"/>
      <c r="DU140" s="593"/>
      <c r="DV140" s="593"/>
      <c r="DW140" s="593"/>
      <c r="DX140" s="593"/>
      <c r="DY140" s="593"/>
      <c r="DZ140" s="593"/>
      <c r="EA140" s="593"/>
      <c r="EB140" s="593"/>
      <c r="EC140" s="593"/>
      <c r="ED140" s="593"/>
      <c r="EE140" s="593"/>
      <c r="EF140" s="593"/>
      <c r="EG140" s="593"/>
      <c r="EH140" s="593"/>
      <c r="EI140" s="593"/>
      <c r="EJ140" s="593"/>
      <c r="EK140" s="593"/>
      <c r="EL140" s="593"/>
      <c r="EM140" s="593"/>
      <c r="EN140" s="593"/>
      <c r="EO140" s="593"/>
      <c r="EP140" s="593"/>
      <c r="EQ140" s="593"/>
      <c r="ER140" s="593"/>
      <c r="ES140" s="593"/>
      <c r="ET140" s="593"/>
      <c r="EU140" s="593"/>
      <c r="EV140" s="593"/>
      <c r="EW140" s="593"/>
      <c r="EX140" s="593"/>
      <c r="EY140" s="593"/>
      <c r="EZ140" s="593"/>
      <c r="FA140" s="593"/>
      <c r="FB140" s="593"/>
      <c r="FC140" s="593"/>
      <c r="FD140" s="593"/>
      <c r="FE140" s="593"/>
      <c r="FF140" s="593"/>
      <c r="FG140" s="593"/>
      <c r="FH140" s="593"/>
      <c r="FI140" s="593"/>
      <c r="FJ140" s="593"/>
      <c r="FK140" s="593"/>
      <c r="FL140" s="593"/>
      <c r="FM140" s="593"/>
      <c r="FN140" s="593"/>
      <c r="FO140" s="593"/>
      <c r="FP140" s="593"/>
      <c r="FQ140" s="593"/>
      <c r="FR140" s="593"/>
      <c r="FS140" s="593"/>
      <c r="FT140" s="593"/>
      <c r="FU140" s="593"/>
      <c r="FV140" s="593"/>
      <c r="FW140" s="593"/>
      <c r="FX140" s="593"/>
      <c r="FY140" s="593"/>
      <c r="FZ140" s="593"/>
      <c r="GA140" s="593"/>
      <c r="GB140" s="593"/>
      <c r="GC140" s="593"/>
      <c r="GD140" s="593"/>
      <c r="GE140" s="593"/>
      <c r="GF140" s="593"/>
      <c r="GG140" s="593"/>
      <c r="GH140" s="593"/>
      <c r="GI140" s="593"/>
      <c r="GJ140" s="593"/>
      <c r="GK140" s="593"/>
      <c r="GL140" s="593"/>
      <c r="GM140" s="593"/>
      <c r="GN140" s="593"/>
      <c r="GO140" s="593"/>
      <c r="GP140" s="593"/>
      <c r="GQ140" s="593"/>
      <c r="GR140" s="593"/>
      <c r="GS140" s="593"/>
      <c r="GT140" s="593"/>
      <c r="GU140" s="593"/>
      <c r="GV140" s="593"/>
      <c r="GW140" s="593"/>
      <c r="GX140" s="593"/>
      <c r="GY140" s="593"/>
      <c r="GZ140" s="593"/>
    </row>
    <row r="141" spans="1:220" ht="23.1" customHeight="1" x14ac:dyDescent="0.25">
      <c r="A141" s="576">
        <v>104</v>
      </c>
      <c r="B141" s="603" t="s">
        <v>1110</v>
      </c>
      <c r="C141" s="604">
        <v>801</v>
      </c>
      <c r="D141" s="701" t="s">
        <v>16</v>
      </c>
      <c r="E141" s="702" t="s">
        <v>1045</v>
      </c>
      <c r="F141" s="702" t="s">
        <v>1045</v>
      </c>
      <c r="G141" s="605">
        <v>3120</v>
      </c>
      <c r="H141" s="606">
        <v>242</v>
      </c>
      <c r="I141" s="607">
        <v>532</v>
      </c>
      <c r="J141" s="581">
        <v>30</v>
      </c>
      <c r="K141" s="582" t="s">
        <v>14</v>
      </c>
      <c r="L141" s="582" t="s">
        <v>1111</v>
      </c>
      <c r="M141" s="584" t="s">
        <v>15</v>
      </c>
      <c r="N141" s="585" t="s">
        <v>17</v>
      </c>
      <c r="O141" s="638" t="s">
        <v>909</v>
      </c>
      <c r="P141" s="638" t="s">
        <v>803</v>
      </c>
      <c r="Q141" s="638" t="s">
        <v>805</v>
      </c>
      <c r="R141" s="586" t="s">
        <v>18</v>
      </c>
      <c r="S141" s="586" t="s">
        <v>19</v>
      </c>
      <c r="T141" s="586" t="s">
        <v>26</v>
      </c>
      <c r="U141" s="586" t="s">
        <v>1065</v>
      </c>
      <c r="V141" s="586" t="s">
        <v>22</v>
      </c>
      <c r="W141" s="586" t="s">
        <v>22</v>
      </c>
      <c r="X141" s="663">
        <v>2</v>
      </c>
      <c r="Y141" s="813">
        <v>2.11</v>
      </c>
      <c r="Z141" s="622">
        <v>41091</v>
      </c>
      <c r="AA141" s="622">
        <v>42156</v>
      </c>
      <c r="AB141" s="798">
        <v>5</v>
      </c>
      <c r="AC141" s="613"/>
      <c r="AD141" s="640">
        <v>40000</v>
      </c>
      <c r="AE141" s="610">
        <v>40000</v>
      </c>
      <c r="AF141" s="623"/>
      <c r="AG141" s="623"/>
      <c r="AH141" s="623"/>
      <c r="AI141" s="623"/>
      <c r="AJ141" s="623">
        <v>40000</v>
      </c>
      <c r="AK141" s="623"/>
      <c r="AL141" s="623"/>
      <c r="AM141" s="623"/>
      <c r="AN141" s="623"/>
      <c r="AO141" s="623"/>
      <c r="AP141" s="623"/>
      <c r="AQ141" s="623"/>
      <c r="AR141" s="592">
        <f t="shared" si="6"/>
        <v>40000</v>
      </c>
      <c r="AS141" s="592">
        <f t="shared" si="7"/>
        <v>0</v>
      </c>
      <c r="AT141" s="640"/>
      <c r="AU141" s="640">
        <v>70000</v>
      </c>
      <c r="AX141" s="593"/>
      <c r="AY141" s="593"/>
      <c r="AZ141" s="593"/>
      <c r="BA141" s="593"/>
      <c r="BB141" s="593"/>
      <c r="BC141" s="593"/>
      <c r="BD141" s="593"/>
      <c r="BE141" s="593"/>
      <c r="BF141" s="593"/>
      <c r="BG141" s="593"/>
      <c r="BH141" s="593"/>
      <c r="BI141" s="593"/>
      <c r="BJ141" s="593"/>
      <c r="BK141" s="593"/>
      <c r="BL141" s="593"/>
      <c r="BM141" s="593"/>
      <c r="BN141" s="593"/>
      <c r="BO141" s="593"/>
      <c r="BP141" s="593"/>
      <c r="BQ141" s="593"/>
      <c r="BR141" s="593"/>
      <c r="BS141" s="593"/>
      <c r="BT141" s="593"/>
      <c r="BU141" s="593"/>
      <c r="BV141" s="593"/>
      <c r="BW141" s="593"/>
      <c r="BX141" s="593"/>
      <c r="BY141" s="593"/>
      <c r="BZ141" s="593"/>
      <c r="CA141" s="593"/>
      <c r="CB141" s="593"/>
      <c r="CC141" s="593"/>
      <c r="CD141" s="593"/>
      <c r="CE141" s="593"/>
      <c r="CF141" s="593"/>
      <c r="CG141" s="593"/>
      <c r="CH141" s="593"/>
      <c r="CI141" s="593"/>
      <c r="CJ141" s="593"/>
      <c r="CK141" s="593"/>
      <c r="CL141" s="593"/>
      <c r="CM141" s="593"/>
      <c r="CN141" s="593"/>
      <c r="CO141" s="593"/>
      <c r="CP141" s="593"/>
      <c r="CQ141" s="593"/>
      <c r="CR141" s="593"/>
      <c r="CS141" s="593"/>
      <c r="CT141" s="593"/>
      <c r="CU141" s="593"/>
      <c r="CV141" s="593"/>
      <c r="CW141" s="593"/>
      <c r="CX141" s="593"/>
      <c r="CY141" s="593"/>
      <c r="CZ141" s="593"/>
      <c r="DA141" s="593"/>
      <c r="DB141" s="593"/>
      <c r="DC141" s="593"/>
      <c r="DD141" s="593"/>
      <c r="DE141" s="593"/>
      <c r="DF141" s="593"/>
      <c r="DG141" s="593"/>
      <c r="DH141" s="593"/>
      <c r="DI141" s="593"/>
      <c r="DJ141" s="593"/>
      <c r="DK141" s="593"/>
      <c r="DL141" s="593"/>
      <c r="DM141" s="593"/>
      <c r="DN141" s="593"/>
      <c r="DO141" s="593"/>
      <c r="DP141" s="593"/>
      <c r="DQ141" s="593"/>
      <c r="DR141" s="593"/>
      <c r="DS141" s="593"/>
      <c r="DT141" s="593"/>
      <c r="DU141" s="593"/>
      <c r="DV141" s="593"/>
      <c r="DW141" s="593"/>
      <c r="DX141" s="593"/>
      <c r="DY141" s="593"/>
      <c r="DZ141" s="593"/>
      <c r="EA141" s="593"/>
      <c r="EB141" s="593"/>
      <c r="EC141" s="593"/>
      <c r="ED141" s="593"/>
      <c r="EE141" s="593"/>
      <c r="EF141" s="593"/>
      <c r="EG141" s="593"/>
      <c r="EH141" s="593"/>
      <c r="EI141" s="593"/>
      <c r="EJ141" s="593"/>
      <c r="EK141" s="593"/>
      <c r="EL141" s="593"/>
      <c r="EM141" s="593"/>
      <c r="EN141" s="593"/>
      <c r="EO141" s="593"/>
      <c r="EP141" s="593"/>
      <c r="EQ141" s="593"/>
      <c r="ER141" s="593"/>
      <c r="ES141" s="593"/>
      <c r="ET141" s="593"/>
      <c r="EU141" s="593"/>
      <c r="EV141" s="593"/>
      <c r="EW141" s="593"/>
      <c r="EX141" s="593"/>
      <c r="EY141" s="593"/>
      <c r="EZ141" s="593"/>
      <c r="FA141" s="593"/>
      <c r="FB141" s="593"/>
      <c r="FC141" s="593"/>
      <c r="FD141" s="593"/>
      <c r="FE141" s="593"/>
      <c r="FF141" s="593"/>
      <c r="FG141" s="593"/>
      <c r="FH141" s="593"/>
      <c r="FI141" s="593"/>
      <c r="FJ141" s="593"/>
      <c r="FK141" s="593"/>
      <c r="FL141" s="593"/>
      <c r="FM141" s="593"/>
      <c r="FN141" s="593"/>
      <c r="FO141" s="593"/>
      <c r="FP141" s="593"/>
      <c r="FQ141" s="593"/>
      <c r="FR141" s="593"/>
      <c r="FS141" s="593"/>
      <c r="FT141" s="593"/>
      <c r="FU141" s="593"/>
      <c r="FV141" s="593"/>
      <c r="FW141" s="593"/>
      <c r="FX141" s="593"/>
      <c r="FY141" s="593"/>
      <c r="FZ141" s="593"/>
      <c r="GA141" s="593"/>
      <c r="GB141" s="593"/>
      <c r="GC141" s="593"/>
      <c r="GD141" s="593"/>
      <c r="GE141" s="593"/>
      <c r="GF141" s="593"/>
      <c r="GG141" s="593"/>
      <c r="GH141" s="593"/>
      <c r="GI141" s="593"/>
      <c r="GJ141" s="593"/>
      <c r="GK141" s="593"/>
      <c r="GL141" s="593"/>
      <c r="GM141" s="593"/>
      <c r="GN141" s="593"/>
      <c r="GO141" s="593"/>
      <c r="GP141" s="593"/>
      <c r="GQ141" s="593"/>
      <c r="GR141" s="593"/>
      <c r="GS141" s="593"/>
      <c r="GT141" s="593"/>
      <c r="GU141" s="593"/>
      <c r="GV141" s="593"/>
      <c r="GW141" s="593"/>
      <c r="GX141" s="593"/>
      <c r="GY141" s="593"/>
      <c r="GZ141" s="593"/>
    </row>
    <row r="142" spans="1:220" ht="23.1" customHeight="1" x14ac:dyDescent="0.25">
      <c r="A142" s="576">
        <v>105</v>
      </c>
      <c r="B142" s="603" t="s">
        <v>1108</v>
      </c>
      <c r="C142" s="604">
        <v>801</v>
      </c>
      <c r="D142" s="701" t="s">
        <v>16</v>
      </c>
      <c r="E142" s="702" t="s">
        <v>1045</v>
      </c>
      <c r="F142" s="702" t="s">
        <v>1045</v>
      </c>
      <c r="G142" s="605">
        <v>3120</v>
      </c>
      <c r="H142" s="606">
        <v>242</v>
      </c>
      <c r="I142" s="607">
        <v>532</v>
      </c>
      <c r="J142" s="581">
        <v>31</v>
      </c>
      <c r="K142" s="582" t="s">
        <v>14</v>
      </c>
      <c r="L142" s="582" t="s">
        <v>1109</v>
      </c>
      <c r="M142" s="584" t="s">
        <v>15</v>
      </c>
      <c r="N142" s="585" t="s">
        <v>17</v>
      </c>
      <c r="O142" s="638" t="s">
        <v>909</v>
      </c>
      <c r="P142" s="638" t="s">
        <v>803</v>
      </c>
      <c r="Q142" s="638" t="s">
        <v>805</v>
      </c>
      <c r="R142" s="586" t="s">
        <v>18</v>
      </c>
      <c r="S142" s="586" t="s">
        <v>19</v>
      </c>
      <c r="T142" s="586" t="s">
        <v>26</v>
      </c>
      <c r="U142" s="586" t="s">
        <v>1065</v>
      </c>
      <c r="V142" s="586" t="s">
        <v>22</v>
      </c>
      <c r="W142" s="586" t="s">
        <v>22</v>
      </c>
      <c r="X142" s="663">
        <v>2</v>
      </c>
      <c r="Y142" s="813">
        <v>2.11</v>
      </c>
      <c r="Z142" s="622">
        <v>41091</v>
      </c>
      <c r="AA142" s="622">
        <v>42156</v>
      </c>
      <c r="AB142" s="798">
        <v>3</v>
      </c>
      <c r="AC142" s="613"/>
      <c r="AD142" s="640">
        <v>30000</v>
      </c>
      <c r="AE142" s="610">
        <v>30000</v>
      </c>
      <c r="AF142" s="623"/>
      <c r="AG142" s="623"/>
      <c r="AH142" s="623"/>
      <c r="AI142" s="623">
        <v>30000</v>
      </c>
      <c r="AJ142" s="623"/>
      <c r="AK142" s="623"/>
      <c r="AL142" s="623"/>
      <c r="AM142" s="623"/>
      <c r="AN142" s="623"/>
      <c r="AO142" s="623"/>
      <c r="AP142" s="623"/>
      <c r="AQ142" s="623"/>
      <c r="AR142" s="592">
        <f t="shared" si="6"/>
        <v>30000</v>
      </c>
      <c r="AS142" s="592">
        <f t="shared" si="7"/>
        <v>0</v>
      </c>
      <c r="AT142" s="640">
        <v>80000</v>
      </c>
      <c r="AU142" s="640">
        <v>50000</v>
      </c>
      <c r="AX142" s="593"/>
      <c r="AY142" s="593"/>
      <c r="AZ142" s="593"/>
      <c r="BA142" s="593"/>
      <c r="BB142" s="593"/>
      <c r="BC142" s="593"/>
      <c r="BD142" s="593"/>
      <c r="BE142" s="593"/>
      <c r="BF142" s="593"/>
      <c r="BG142" s="593"/>
      <c r="BH142" s="593"/>
      <c r="BI142" s="593"/>
      <c r="BJ142" s="593"/>
      <c r="BK142" s="593"/>
      <c r="BL142" s="593"/>
      <c r="BM142" s="593"/>
      <c r="BN142" s="593"/>
      <c r="BO142" s="593"/>
      <c r="BP142" s="593"/>
      <c r="BQ142" s="593"/>
      <c r="BR142" s="593"/>
      <c r="BS142" s="593"/>
      <c r="BT142" s="593"/>
      <c r="BU142" s="593"/>
      <c r="BV142" s="593"/>
      <c r="BW142" s="593"/>
      <c r="BX142" s="593"/>
      <c r="BY142" s="593"/>
      <c r="BZ142" s="593"/>
      <c r="CA142" s="593"/>
      <c r="CB142" s="593"/>
      <c r="CC142" s="593"/>
      <c r="CD142" s="593"/>
      <c r="CE142" s="593"/>
      <c r="CF142" s="593"/>
      <c r="CG142" s="593"/>
      <c r="CH142" s="593"/>
      <c r="CI142" s="593"/>
      <c r="CJ142" s="593"/>
      <c r="CK142" s="593"/>
      <c r="CL142" s="593"/>
      <c r="CM142" s="593"/>
      <c r="CN142" s="593"/>
      <c r="CO142" s="593"/>
      <c r="CP142" s="593"/>
      <c r="CQ142" s="593"/>
      <c r="CR142" s="593"/>
      <c r="CS142" s="593"/>
      <c r="CT142" s="593"/>
      <c r="CU142" s="593"/>
      <c r="CV142" s="593"/>
      <c r="CW142" s="593"/>
      <c r="CX142" s="593"/>
      <c r="CY142" s="593"/>
      <c r="CZ142" s="593"/>
      <c r="DA142" s="593"/>
      <c r="DB142" s="593"/>
      <c r="DC142" s="593"/>
      <c r="DD142" s="593"/>
      <c r="DE142" s="593"/>
      <c r="DF142" s="593"/>
      <c r="DG142" s="593"/>
      <c r="DH142" s="593"/>
      <c r="DI142" s="593"/>
      <c r="DJ142" s="593"/>
      <c r="DK142" s="593"/>
      <c r="DL142" s="593"/>
      <c r="DM142" s="593"/>
      <c r="DN142" s="593"/>
      <c r="DO142" s="593"/>
      <c r="DP142" s="593"/>
      <c r="DQ142" s="593"/>
      <c r="DR142" s="593"/>
      <c r="DS142" s="593"/>
      <c r="DT142" s="593"/>
      <c r="DU142" s="593"/>
      <c r="DV142" s="593"/>
      <c r="DW142" s="593"/>
      <c r="DX142" s="593"/>
      <c r="DY142" s="593"/>
      <c r="DZ142" s="593"/>
      <c r="EA142" s="593"/>
      <c r="EB142" s="593"/>
      <c r="EC142" s="593"/>
      <c r="ED142" s="593"/>
      <c r="EE142" s="593"/>
      <c r="EF142" s="593"/>
      <c r="EG142" s="593"/>
      <c r="EH142" s="593"/>
      <c r="EI142" s="593"/>
      <c r="EJ142" s="593"/>
      <c r="EK142" s="593"/>
      <c r="EL142" s="593"/>
      <c r="EM142" s="593"/>
      <c r="EN142" s="593"/>
      <c r="EO142" s="593"/>
      <c r="EP142" s="593"/>
      <c r="EQ142" s="593"/>
      <c r="ER142" s="593"/>
      <c r="ES142" s="593"/>
      <c r="ET142" s="593"/>
      <c r="EU142" s="593"/>
      <c r="EV142" s="593"/>
      <c r="EW142" s="593"/>
      <c r="EX142" s="593"/>
      <c r="EY142" s="593"/>
      <c r="EZ142" s="593"/>
      <c r="FA142" s="593"/>
      <c r="FB142" s="593"/>
      <c r="FC142" s="593"/>
      <c r="FD142" s="593"/>
      <c r="FE142" s="593"/>
      <c r="FF142" s="593"/>
      <c r="FG142" s="593"/>
      <c r="FH142" s="593"/>
      <c r="FI142" s="593"/>
      <c r="FJ142" s="593"/>
      <c r="FK142" s="593"/>
      <c r="FL142" s="593"/>
      <c r="FM142" s="593"/>
      <c r="FN142" s="593"/>
      <c r="FO142" s="593"/>
      <c r="FP142" s="593"/>
      <c r="FQ142" s="593"/>
      <c r="FR142" s="593"/>
      <c r="FS142" s="593"/>
      <c r="FT142" s="593"/>
      <c r="FU142" s="593"/>
      <c r="FV142" s="593"/>
      <c r="FW142" s="593"/>
      <c r="FX142" s="593"/>
      <c r="FY142" s="593"/>
      <c r="FZ142" s="593"/>
      <c r="GA142" s="593"/>
      <c r="GB142" s="593"/>
      <c r="GC142" s="593"/>
      <c r="GD142" s="593"/>
      <c r="GE142" s="593"/>
      <c r="GF142" s="593"/>
      <c r="GG142" s="593"/>
      <c r="GH142" s="593"/>
      <c r="GI142" s="593"/>
      <c r="GJ142" s="593"/>
      <c r="GK142" s="593"/>
      <c r="GL142" s="593"/>
      <c r="GM142" s="593"/>
      <c r="GN142" s="593"/>
      <c r="GO142" s="593"/>
      <c r="GP142" s="593"/>
      <c r="GQ142" s="593"/>
      <c r="GR142" s="593"/>
      <c r="GS142" s="593"/>
      <c r="GT142" s="593"/>
      <c r="GU142" s="593"/>
      <c r="GV142" s="593"/>
      <c r="GW142" s="593"/>
      <c r="GX142" s="593"/>
      <c r="GY142" s="593"/>
      <c r="GZ142" s="593"/>
    </row>
    <row r="143" spans="1:220" ht="23.1" customHeight="1" x14ac:dyDescent="0.25">
      <c r="A143" s="576">
        <v>106</v>
      </c>
      <c r="B143" s="603" t="s">
        <v>1116</v>
      </c>
      <c r="C143" s="604">
        <v>801</v>
      </c>
      <c r="D143" s="701" t="s">
        <v>16</v>
      </c>
      <c r="E143" s="702" t="s">
        <v>1045</v>
      </c>
      <c r="F143" s="702" t="s">
        <v>1045</v>
      </c>
      <c r="G143" s="605">
        <v>3120</v>
      </c>
      <c r="H143" s="606">
        <v>242</v>
      </c>
      <c r="I143" s="607">
        <v>532</v>
      </c>
      <c r="J143" s="581">
        <v>32</v>
      </c>
      <c r="K143" s="582" t="s">
        <v>14</v>
      </c>
      <c r="L143" s="582" t="s">
        <v>1117</v>
      </c>
      <c r="M143" s="584" t="s">
        <v>15</v>
      </c>
      <c r="N143" s="585" t="s">
        <v>17</v>
      </c>
      <c r="O143" s="638" t="s">
        <v>909</v>
      </c>
      <c r="P143" s="638" t="s">
        <v>803</v>
      </c>
      <c r="Q143" s="638" t="s">
        <v>789</v>
      </c>
      <c r="R143" s="586" t="s">
        <v>18</v>
      </c>
      <c r="S143" s="586" t="s">
        <v>19</v>
      </c>
      <c r="T143" s="586" t="s">
        <v>26</v>
      </c>
      <c r="U143" s="586" t="s">
        <v>1065</v>
      </c>
      <c r="V143" s="586" t="s">
        <v>22</v>
      </c>
      <c r="W143" s="586" t="s">
        <v>22</v>
      </c>
      <c r="X143" s="663">
        <v>2</v>
      </c>
      <c r="Y143" s="813">
        <v>2.11</v>
      </c>
      <c r="Z143" s="622">
        <v>41091</v>
      </c>
      <c r="AA143" s="622">
        <v>42156</v>
      </c>
      <c r="AB143" s="798">
        <v>15</v>
      </c>
      <c r="AC143" s="613"/>
      <c r="AD143" s="640">
        <v>100000</v>
      </c>
      <c r="AE143" s="610">
        <v>100000</v>
      </c>
      <c r="AF143" s="623"/>
      <c r="AG143" s="623"/>
      <c r="AH143" s="623"/>
      <c r="AI143" s="623">
        <v>100000</v>
      </c>
      <c r="AJ143" s="623"/>
      <c r="AK143" s="623"/>
      <c r="AL143" s="623"/>
      <c r="AM143" s="623"/>
      <c r="AN143" s="623"/>
      <c r="AO143" s="623"/>
      <c r="AP143" s="623"/>
      <c r="AQ143" s="623"/>
      <c r="AR143" s="592">
        <f t="shared" si="6"/>
        <v>100000</v>
      </c>
      <c r="AS143" s="592">
        <f t="shared" si="7"/>
        <v>0</v>
      </c>
      <c r="AT143" s="640">
        <v>200000</v>
      </c>
      <c r="AU143" s="640">
        <v>80000</v>
      </c>
      <c r="AX143" s="593"/>
      <c r="AY143" s="593"/>
      <c r="AZ143" s="593"/>
      <c r="BA143" s="593"/>
      <c r="BB143" s="593"/>
      <c r="BC143" s="593"/>
      <c r="BD143" s="593"/>
      <c r="BE143" s="593"/>
      <c r="BF143" s="593"/>
      <c r="BG143" s="593"/>
      <c r="BH143" s="593"/>
      <c r="BI143" s="593"/>
      <c r="BJ143" s="593"/>
      <c r="BK143" s="593"/>
      <c r="BL143" s="593"/>
      <c r="BM143" s="593"/>
      <c r="BN143" s="593"/>
      <c r="BO143" s="593"/>
      <c r="BP143" s="593"/>
      <c r="BQ143" s="593"/>
      <c r="BR143" s="593"/>
      <c r="BS143" s="593"/>
      <c r="BT143" s="593"/>
      <c r="BU143" s="593"/>
      <c r="BV143" s="593"/>
      <c r="BW143" s="593"/>
      <c r="BX143" s="593"/>
      <c r="BY143" s="593"/>
      <c r="BZ143" s="593"/>
      <c r="CA143" s="593"/>
      <c r="CB143" s="593"/>
      <c r="CC143" s="593"/>
      <c r="CD143" s="593"/>
      <c r="CE143" s="593"/>
      <c r="CF143" s="593"/>
      <c r="CG143" s="593"/>
      <c r="CH143" s="593"/>
      <c r="CI143" s="593"/>
      <c r="CJ143" s="593"/>
      <c r="CK143" s="593"/>
      <c r="CL143" s="593"/>
      <c r="CM143" s="593"/>
      <c r="CN143" s="593"/>
      <c r="CO143" s="593"/>
      <c r="CP143" s="593"/>
      <c r="CQ143" s="593"/>
      <c r="CR143" s="593"/>
      <c r="CS143" s="593"/>
      <c r="CT143" s="593"/>
      <c r="CU143" s="593"/>
      <c r="CV143" s="593"/>
      <c r="CW143" s="593"/>
      <c r="CX143" s="593"/>
      <c r="CY143" s="593"/>
      <c r="CZ143" s="593"/>
      <c r="DA143" s="593"/>
      <c r="DB143" s="593"/>
      <c r="DC143" s="593"/>
      <c r="DD143" s="593"/>
      <c r="DE143" s="593"/>
      <c r="DF143" s="593"/>
      <c r="DG143" s="593"/>
      <c r="DH143" s="593"/>
      <c r="DI143" s="593"/>
      <c r="DJ143" s="593"/>
      <c r="DK143" s="593"/>
      <c r="DL143" s="593"/>
      <c r="DM143" s="593"/>
      <c r="DN143" s="593"/>
      <c r="DO143" s="593"/>
      <c r="DP143" s="593"/>
      <c r="DQ143" s="593"/>
      <c r="DR143" s="593"/>
      <c r="DS143" s="593"/>
      <c r="DT143" s="593"/>
      <c r="DU143" s="593"/>
      <c r="DV143" s="593"/>
      <c r="DW143" s="593"/>
      <c r="DX143" s="593"/>
      <c r="DY143" s="593"/>
      <c r="DZ143" s="593"/>
      <c r="EA143" s="593"/>
      <c r="EB143" s="593"/>
      <c r="EC143" s="593"/>
      <c r="ED143" s="593"/>
      <c r="EE143" s="593"/>
      <c r="EF143" s="593"/>
      <c r="EG143" s="593"/>
      <c r="EH143" s="593"/>
      <c r="EI143" s="593"/>
      <c r="EJ143" s="593"/>
      <c r="EK143" s="593"/>
      <c r="EL143" s="593"/>
      <c r="EM143" s="593"/>
      <c r="EN143" s="593"/>
      <c r="EO143" s="593"/>
      <c r="EP143" s="593"/>
      <c r="EQ143" s="593"/>
      <c r="ER143" s="593"/>
      <c r="ES143" s="593"/>
      <c r="ET143" s="593"/>
      <c r="EU143" s="593"/>
      <c r="EV143" s="593"/>
      <c r="EW143" s="593"/>
      <c r="EX143" s="593"/>
      <c r="EY143" s="593"/>
      <c r="EZ143" s="593"/>
      <c r="FA143" s="593"/>
      <c r="FB143" s="593"/>
      <c r="FC143" s="593"/>
      <c r="FD143" s="593"/>
      <c r="FE143" s="593"/>
      <c r="FF143" s="593"/>
      <c r="FG143" s="593"/>
      <c r="FH143" s="593"/>
      <c r="FI143" s="593"/>
      <c r="FJ143" s="593"/>
      <c r="FK143" s="593"/>
      <c r="FL143" s="593"/>
      <c r="FM143" s="593"/>
      <c r="FN143" s="593"/>
      <c r="FO143" s="593"/>
      <c r="FP143" s="593"/>
      <c r="FQ143" s="593"/>
      <c r="FR143" s="593"/>
      <c r="FS143" s="593"/>
      <c r="FT143" s="593"/>
      <c r="FU143" s="593"/>
      <c r="FV143" s="593"/>
      <c r="FW143" s="593"/>
      <c r="FX143" s="593"/>
      <c r="FY143" s="593"/>
      <c r="FZ143" s="593"/>
      <c r="GA143" s="593"/>
      <c r="GB143" s="593"/>
      <c r="GC143" s="593"/>
      <c r="GD143" s="593"/>
      <c r="GE143" s="593"/>
      <c r="GF143" s="593"/>
      <c r="GG143" s="593"/>
      <c r="GH143" s="593"/>
      <c r="GI143" s="593"/>
      <c r="GJ143" s="593"/>
      <c r="GK143" s="593"/>
      <c r="GL143" s="593"/>
      <c r="GM143" s="593"/>
      <c r="GN143" s="593"/>
      <c r="GO143" s="593"/>
      <c r="GP143" s="593"/>
      <c r="GQ143" s="593"/>
      <c r="GR143" s="593"/>
      <c r="GS143" s="593"/>
      <c r="GT143" s="593"/>
      <c r="GU143" s="593"/>
      <c r="GV143" s="593"/>
      <c r="GW143" s="593"/>
      <c r="GX143" s="593"/>
      <c r="GY143" s="593"/>
      <c r="GZ143" s="593"/>
    </row>
    <row r="144" spans="1:220" ht="23.1" customHeight="1" x14ac:dyDescent="0.25">
      <c r="A144" s="576">
        <v>108</v>
      </c>
      <c r="B144" s="603" t="s">
        <v>1118</v>
      </c>
      <c r="C144" s="604">
        <v>801</v>
      </c>
      <c r="D144" s="701" t="s">
        <v>16</v>
      </c>
      <c r="E144" s="702" t="s">
        <v>1045</v>
      </c>
      <c r="F144" s="702" t="s">
        <v>1045</v>
      </c>
      <c r="G144" s="605">
        <v>3120</v>
      </c>
      <c r="H144" s="606">
        <v>242</v>
      </c>
      <c r="I144" s="607">
        <v>532</v>
      </c>
      <c r="J144" s="581" t="s">
        <v>25</v>
      </c>
      <c r="K144" s="582" t="s">
        <v>14</v>
      </c>
      <c r="L144" s="582" t="s">
        <v>1119</v>
      </c>
      <c r="M144" s="584" t="s">
        <v>15</v>
      </c>
      <c r="N144" s="585" t="s">
        <v>17</v>
      </c>
      <c r="O144" s="638" t="s">
        <v>909</v>
      </c>
      <c r="P144" s="638" t="s">
        <v>803</v>
      </c>
      <c r="Q144" s="638" t="s">
        <v>805</v>
      </c>
      <c r="R144" s="586" t="s">
        <v>18</v>
      </c>
      <c r="S144" s="586" t="s">
        <v>19</v>
      </c>
      <c r="T144" s="586" t="s">
        <v>26</v>
      </c>
      <c r="U144" s="586" t="s">
        <v>1065</v>
      </c>
      <c r="V144" s="586" t="s">
        <v>22</v>
      </c>
      <c r="W144" s="586" t="s">
        <v>22</v>
      </c>
      <c r="X144" s="663">
        <v>2</v>
      </c>
      <c r="Y144" s="813">
        <v>2.11</v>
      </c>
      <c r="Z144" s="622">
        <v>41821</v>
      </c>
      <c r="AA144" s="588">
        <v>42156</v>
      </c>
      <c r="AB144" s="798">
        <v>25</v>
      </c>
      <c r="AC144" s="613"/>
      <c r="AD144" s="640"/>
      <c r="AE144" s="610">
        <v>0</v>
      </c>
      <c r="AF144" s="623"/>
      <c r="AG144" s="623"/>
      <c r="AH144" s="623"/>
      <c r="AI144" s="623"/>
      <c r="AJ144" s="623"/>
      <c r="AK144" s="623"/>
      <c r="AL144" s="623"/>
      <c r="AM144" s="623"/>
      <c r="AN144" s="623"/>
      <c r="AO144" s="623"/>
      <c r="AP144" s="623"/>
      <c r="AQ144" s="623"/>
      <c r="AR144" s="592">
        <f t="shared" si="6"/>
        <v>0</v>
      </c>
      <c r="AS144" s="592">
        <f t="shared" si="7"/>
        <v>0</v>
      </c>
      <c r="AT144" s="640"/>
      <c r="AU144" s="640">
        <v>200000</v>
      </c>
      <c r="AX144" s="593"/>
      <c r="AY144" s="593"/>
      <c r="AZ144" s="593"/>
      <c r="BA144" s="593"/>
      <c r="BB144" s="593"/>
      <c r="BC144" s="593"/>
      <c r="BD144" s="593"/>
      <c r="BE144" s="593"/>
      <c r="BF144" s="593"/>
      <c r="BG144" s="593"/>
      <c r="BH144" s="593"/>
      <c r="BI144" s="593"/>
      <c r="BJ144" s="593"/>
      <c r="BK144" s="593"/>
      <c r="BL144" s="593"/>
      <c r="BM144" s="593"/>
      <c r="BN144" s="593"/>
      <c r="BO144" s="593"/>
      <c r="BP144" s="593"/>
      <c r="BQ144" s="593"/>
      <c r="BR144" s="593"/>
      <c r="BS144" s="593"/>
      <c r="BT144" s="593"/>
      <c r="BU144" s="593"/>
      <c r="BV144" s="593"/>
      <c r="BW144" s="593"/>
      <c r="BX144" s="593"/>
      <c r="BY144" s="593"/>
      <c r="BZ144" s="593"/>
      <c r="CA144" s="593"/>
      <c r="CB144" s="593"/>
      <c r="CC144" s="593"/>
      <c r="CD144" s="593"/>
      <c r="CE144" s="593"/>
      <c r="CF144" s="593"/>
      <c r="CG144" s="593"/>
      <c r="CH144" s="593"/>
      <c r="CI144" s="593"/>
      <c r="CJ144" s="593"/>
      <c r="CK144" s="593"/>
      <c r="CL144" s="593"/>
      <c r="CM144" s="593"/>
      <c r="CN144" s="593"/>
      <c r="CO144" s="593"/>
      <c r="CP144" s="593"/>
      <c r="CQ144" s="593"/>
      <c r="CR144" s="593"/>
      <c r="CS144" s="593"/>
      <c r="CT144" s="593"/>
      <c r="CU144" s="593"/>
      <c r="CV144" s="593"/>
      <c r="CW144" s="593"/>
      <c r="CX144" s="593"/>
      <c r="CY144" s="593"/>
      <c r="CZ144" s="593"/>
      <c r="DA144" s="593"/>
      <c r="DB144" s="593"/>
      <c r="DC144" s="593"/>
      <c r="DD144" s="593"/>
      <c r="DE144" s="593"/>
      <c r="DF144" s="593"/>
      <c r="DG144" s="593"/>
      <c r="DH144" s="593"/>
      <c r="DI144" s="593"/>
      <c r="DJ144" s="593"/>
      <c r="DK144" s="593"/>
      <c r="DL144" s="593"/>
      <c r="DM144" s="593"/>
      <c r="DN144" s="593"/>
      <c r="DO144" s="593"/>
      <c r="DP144" s="593"/>
      <c r="DQ144" s="593"/>
      <c r="DR144" s="593"/>
      <c r="DS144" s="593"/>
      <c r="DT144" s="593"/>
      <c r="DU144" s="593"/>
      <c r="DV144" s="593"/>
      <c r="DW144" s="593"/>
      <c r="DX144" s="593"/>
      <c r="DY144" s="593"/>
      <c r="DZ144" s="593"/>
      <c r="EA144" s="593"/>
      <c r="EB144" s="593"/>
      <c r="EC144" s="593"/>
      <c r="ED144" s="593"/>
      <c r="EE144" s="593"/>
      <c r="EF144" s="593"/>
      <c r="EG144" s="593"/>
      <c r="EH144" s="593"/>
      <c r="EI144" s="593"/>
      <c r="EJ144" s="593"/>
      <c r="EK144" s="593"/>
      <c r="EL144" s="593"/>
      <c r="EM144" s="593"/>
      <c r="EN144" s="593"/>
      <c r="EO144" s="593"/>
      <c r="EP144" s="593"/>
      <c r="EQ144" s="593"/>
      <c r="ER144" s="593"/>
      <c r="ES144" s="593"/>
      <c r="ET144" s="593"/>
      <c r="EU144" s="593"/>
      <c r="EV144" s="593"/>
      <c r="EW144" s="593"/>
      <c r="EX144" s="593"/>
      <c r="EY144" s="593"/>
      <c r="EZ144" s="593"/>
      <c r="FA144" s="593"/>
      <c r="FB144" s="593"/>
      <c r="FC144" s="593"/>
      <c r="FD144" s="593"/>
      <c r="FE144" s="593"/>
      <c r="FF144" s="593"/>
      <c r="FG144" s="593"/>
      <c r="FH144" s="593"/>
      <c r="FI144" s="593"/>
      <c r="FJ144" s="593"/>
      <c r="FK144" s="593"/>
      <c r="FL144" s="593"/>
      <c r="FM144" s="593"/>
      <c r="FN144" s="593"/>
      <c r="FO144" s="593"/>
      <c r="FP144" s="593"/>
      <c r="FQ144" s="593"/>
      <c r="FR144" s="593"/>
      <c r="FS144" s="593"/>
      <c r="FT144" s="593"/>
      <c r="FU144" s="593"/>
      <c r="FV144" s="593"/>
      <c r="FW144" s="593"/>
      <c r="FX144" s="593"/>
      <c r="FY144" s="593"/>
      <c r="FZ144" s="593"/>
      <c r="GA144" s="593"/>
      <c r="GB144" s="593"/>
      <c r="GC144" s="593"/>
      <c r="GD144" s="593"/>
      <c r="GE144" s="593"/>
      <c r="GF144" s="593"/>
      <c r="GG144" s="593"/>
      <c r="GH144" s="593"/>
      <c r="GI144" s="593"/>
      <c r="GJ144" s="593"/>
      <c r="GK144" s="593"/>
      <c r="GL144" s="593"/>
      <c r="GM144" s="593"/>
      <c r="GN144" s="593"/>
      <c r="GO144" s="593"/>
      <c r="GP144" s="593"/>
      <c r="GQ144" s="593"/>
      <c r="GR144" s="593"/>
      <c r="GS144" s="593"/>
      <c r="GT144" s="593"/>
      <c r="GU144" s="593"/>
      <c r="GV144" s="593"/>
      <c r="GW144" s="593"/>
      <c r="GX144" s="593"/>
      <c r="GY144" s="593"/>
      <c r="GZ144" s="593"/>
    </row>
    <row r="145" spans="1:220" ht="23.1" customHeight="1" x14ac:dyDescent="0.25">
      <c r="A145" s="576">
        <v>109</v>
      </c>
      <c r="B145" s="603" t="s">
        <v>1120</v>
      </c>
      <c r="C145" s="604">
        <v>801</v>
      </c>
      <c r="D145" s="701" t="s">
        <v>16</v>
      </c>
      <c r="E145" s="702" t="s">
        <v>1045</v>
      </c>
      <c r="F145" s="702" t="s">
        <v>1045</v>
      </c>
      <c r="G145" s="605">
        <v>2600</v>
      </c>
      <c r="H145" s="606">
        <v>242</v>
      </c>
      <c r="I145" s="607">
        <v>536</v>
      </c>
      <c r="J145" s="581">
        <v>3</v>
      </c>
      <c r="K145" s="582" t="s">
        <v>907</v>
      </c>
      <c r="L145" s="582" t="s">
        <v>1121</v>
      </c>
      <c r="M145" s="584" t="s">
        <v>15</v>
      </c>
      <c r="N145" s="585" t="s">
        <v>17</v>
      </c>
      <c r="O145" s="638" t="s">
        <v>909</v>
      </c>
      <c r="P145" s="638" t="s">
        <v>803</v>
      </c>
      <c r="Q145" s="638" t="s">
        <v>789</v>
      </c>
      <c r="R145" s="586" t="s">
        <v>18</v>
      </c>
      <c r="S145" s="586" t="s">
        <v>19</v>
      </c>
      <c r="T145" s="586" t="s">
        <v>26</v>
      </c>
      <c r="U145" s="586" t="s">
        <v>1065</v>
      </c>
      <c r="V145" s="586" t="s">
        <v>22</v>
      </c>
      <c r="W145" s="586" t="s">
        <v>22</v>
      </c>
      <c r="X145" s="663">
        <v>2</v>
      </c>
      <c r="Y145" s="813">
        <v>2.11</v>
      </c>
      <c r="Z145" s="622">
        <v>41456</v>
      </c>
      <c r="AA145" s="622">
        <v>42156</v>
      </c>
      <c r="AB145" s="798">
        <v>5</v>
      </c>
      <c r="AC145" s="613"/>
      <c r="AD145" s="640"/>
      <c r="AE145" s="610">
        <v>0</v>
      </c>
      <c r="AF145" s="623"/>
      <c r="AG145" s="623"/>
      <c r="AH145" s="623"/>
      <c r="AI145" s="623"/>
      <c r="AJ145" s="623"/>
      <c r="AK145" s="623"/>
      <c r="AL145" s="623"/>
      <c r="AM145" s="623"/>
      <c r="AN145" s="623"/>
      <c r="AO145" s="623"/>
      <c r="AP145" s="623"/>
      <c r="AQ145" s="623"/>
      <c r="AR145" s="592">
        <f t="shared" si="6"/>
        <v>0</v>
      </c>
      <c r="AS145" s="592">
        <f t="shared" si="7"/>
        <v>0</v>
      </c>
      <c r="AT145" s="640">
        <v>322500</v>
      </c>
      <c r="AU145" s="640">
        <v>120000</v>
      </c>
      <c r="AX145" s="593"/>
      <c r="AY145" s="593"/>
      <c r="AZ145" s="593"/>
      <c r="BA145" s="593"/>
      <c r="BB145" s="593"/>
      <c r="BC145" s="593"/>
      <c r="BD145" s="593"/>
      <c r="BE145" s="593"/>
      <c r="BF145" s="593"/>
      <c r="BG145" s="593"/>
      <c r="BH145" s="593"/>
      <c r="BI145" s="593"/>
      <c r="BJ145" s="593"/>
      <c r="BK145" s="593"/>
      <c r="BL145" s="593"/>
      <c r="BM145" s="593"/>
      <c r="BN145" s="593"/>
      <c r="BO145" s="593"/>
      <c r="BP145" s="593"/>
      <c r="BQ145" s="593"/>
      <c r="BR145" s="593"/>
      <c r="BS145" s="593"/>
      <c r="BT145" s="593"/>
      <c r="BU145" s="593"/>
      <c r="BV145" s="593"/>
      <c r="BW145" s="593"/>
      <c r="BX145" s="593"/>
      <c r="BY145" s="593"/>
      <c r="BZ145" s="593"/>
      <c r="CA145" s="593"/>
      <c r="CB145" s="593"/>
      <c r="CC145" s="593"/>
      <c r="CD145" s="593"/>
      <c r="CE145" s="593"/>
      <c r="CF145" s="593"/>
      <c r="CG145" s="593"/>
      <c r="CH145" s="593"/>
      <c r="CI145" s="593"/>
      <c r="CJ145" s="593"/>
      <c r="CK145" s="593"/>
      <c r="CL145" s="593"/>
      <c r="CM145" s="593"/>
      <c r="CN145" s="593"/>
      <c r="CO145" s="593"/>
      <c r="CP145" s="593"/>
      <c r="CQ145" s="593"/>
      <c r="CR145" s="593"/>
      <c r="CS145" s="593"/>
      <c r="CT145" s="593"/>
      <c r="CU145" s="593"/>
      <c r="CV145" s="593"/>
      <c r="CW145" s="593"/>
      <c r="CX145" s="593"/>
      <c r="CY145" s="593"/>
      <c r="CZ145" s="593"/>
      <c r="DA145" s="593"/>
      <c r="DB145" s="593"/>
      <c r="DC145" s="593"/>
      <c r="DD145" s="593"/>
      <c r="DE145" s="593"/>
      <c r="DF145" s="593"/>
      <c r="DG145" s="593"/>
      <c r="DH145" s="593"/>
      <c r="DI145" s="593"/>
      <c r="DJ145" s="593"/>
      <c r="DK145" s="593"/>
      <c r="DL145" s="593"/>
      <c r="DM145" s="593"/>
      <c r="DN145" s="593"/>
      <c r="DO145" s="593"/>
      <c r="DP145" s="593"/>
      <c r="DQ145" s="593"/>
      <c r="DR145" s="593"/>
      <c r="DS145" s="593"/>
      <c r="DT145" s="593"/>
      <c r="DU145" s="593"/>
      <c r="DV145" s="593"/>
      <c r="DW145" s="593"/>
      <c r="DX145" s="593"/>
      <c r="DY145" s="593"/>
      <c r="DZ145" s="593"/>
      <c r="EA145" s="593"/>
      <c r="EB145" s="593"/>
      <c r="EC145" s="593"/>
      <c r="ED145" s="593"/>
      <c r="EE145" s="593"/>
      <c r="EF145" s="593"/>
      <c r="EG145" s="593"/>
      <c r="EH145" s="593"/>
      <c r="EI145" s="593"/>
      <c r="EJ145" s="593"/>
      <c r="EK145" s="593"/>
      <c r="EL145" s="593"/>
      <c r="EM145" s="593"/>
      <c r="EN145" s="593"/>
      <c r="EO145" s="593"/>
      <c r="EP145" s="593"/>
      <c r="EQ145" s="593"/>
      <c r="ER145" s="593"/>
      <c r="ES145" s="593"/>
      <c r="ET145" s="593"/>
      <c r="EU145" s="593"/>
      <c r="EV145" s="593"/>
      <c r="EW145" s="593"/>
      <c r="EX145" s="593"/>
      <c r="EY145" s="593"/>
      <c r="EZ145" s="593"/>
      <c r="FA145" s="593"/>
      <c r="FB145" s="593"/>
      <c r="FC145" s="593"/>
      <c r="FD145" s="593"/>
      <c r="FE145" s="593"/>
      <c r="FF145" s="593"/>
      <c r="FG145" s="593"/>
      <c r="FH145" s="593"/>
      <c r="FI145" s="593"/>
      <c r="FJ145" s="593"/>
      <c r="FK145" s="593"/>
      <c r="FL145" s="593"/>
      <c r="FM145" s="593"/>
      <c r="FN145" s="593"/>
      <c r="FO145" s="593"/>
      <c r="FP145" s="593"/>
      <c r="FQ145" s="593"/>
      <c r="FR145" s="593"/>
      <c r="FS145" s="593"/>
      <c r="FT145" s="593"/>
      <c r="FU145" s="593"/>
      <c r="FV145" s="593"/>
      <c r="FW145" s="593"/>
      <c r="FX145" s="593"/>
      <c r="FY145" s="593"/>
      <c r="FZ145" s="593"/>
      <c r="GA145" s="593"/>
      <c r="GB145" s="593"/>
      <c r="GC145" s="593"/>
      <c r="GD145" s="593"/>
      <c r="GE145" s="593"/>
      <c r="GF145" s="593"/>
      <c r="GG145" s="593"/>
      <c r="GH145" s="593"/>
      <c r="GI145" s="593"/>
      <c r="GJ145" s="593"/>
      <c r="GK145" s="593"/>
      <c r="GL145" s="593"/>
      <c r="GM145" s="593"/>
      <c r="GN145" s="593"/>
      <c r="GO145" s="593"/>
      <c r="GP145" s="593"/>
      <c r="GQ145" s="593"/>
      <c r="GR145" s="593"/>
      <c r="GS145" s="593"/>
      <c r="GT145" s="593"/>
      <c r="GU145" s="593"/>
      <c r="GV145" s="593"/>
      <c r="GW145" s="593"/>
      <c r="GX145" s="593"/>
      <c r="GY145" s="593"/>
      <c r="GZ145" s="593"/>
    </row>
    <row r="146" spans="1:220" ht="23.1" customHeight="1" x14ac:dyDescent="0.25">
      <c r="A146" s="576">
        <v>110</v>
      </c>
      <c r="B146" s="603" t="s">
        <v>1122</v>
      </c>
      <c r="C146" s="604">
        <v>801</v>
      </c>
      <c r="D146" s="701" t="s">
        <v>16</v>
      </c>
      <c r="E146" s="702" t="s">
        <v>1045</v>
      </c>
      <c r="F146" s="702" t="s">
        <v>1045</v>
      </c>
      <c r="G146" s="605">
        <v>2700</v>
      </c>
      <c r="H146" s="606">
        <v>242</v>
      </c>
      <c r="I146" s="607">
        <v>544</v>
      </c>
      <c r="J146" s="595">
        <v>0</v>
      </c>
      <c r="K146" s="582" t="s">
        <v>914</v>
      </c>
      <c r="L146" s="582" t="s">
        <v>1123</v>
      </c>
      <c r="M146" s="584" t="s">
        <v>15</v>
      </c>
      <c r="N146" s="585" t="s">
        <v>17</v>
      </c>
      <c r="O146" s="638" t="s">
        <v>909</v>
      </c>
      <c r="P146" s="638" t="s">
        <v>803</v>
      </c>
      <c r="Q146" s="638" t="s">
        <v>789</v>
      </c>
      <c r="R146" s="586" t="s">
        <v>18</v>
      </c>
      <c r="S146" s="586" t="s">
        <v>19</v>
      </c>
      <c r="T146" s="586" t="s">
        <v>26</v>
      </c>
      <c r="U146" s="586" t="s">
        <v>1065</v>
      </c>
      <c r="V146" s="586" t="s">
        <v>22</v>
      </c>
      <c r="W146" s="586" t="s">
        <v>22</v>
      </c>
      <c r="X146" s="663">
        <v>2</v>
      </c>
      <c r="Y146" s="813">
        <v>2.11</v>
      </c>
      <c r="Z146" s="622">
        <v>41091</v>
      </c>
      <c r="AA146" s="622">
        <v>42156</v>
      </c>
      <c r="AB146" s="798">
        <v>7</v>
      </c>
      <c r="AC146" s="613"/>
      <c r="AD146" s="640">
        <v>40000</v>
      </c>
      <c r="AE146" s="610">
        <v>40000</v>
      </c>
      <c r="AF146" s="623"/>
      <c r="AG146" s="623"/>
      <c r="AH146" s="623"/>
      <c r="AI146" s="623"/>
      <c r="AJ146" s="623"/>
      <c r="AK146" s="623">
        <v>40000</v>
      </c>
      <c r="AL146" s="623"/>
      <c r="AM146" s="623"/>
      <c r="AN146" s="623"/>
      <c r="AO146" s="623"/>
      <c r="AP146" s="623"/>
      <c r="AQ146" s="623"/>
      <c r="AR146" s="592">
        <f t="shared" si="6"/>
        <v>40000</v>
      </c>
      <c r="AS146" s="592">
        <f t="shared" si="7"/>
        <v>0</v>
      </c>
      <c r="AT146" s="640">
        <v>80000</v>
      </c>
      <c r="AU146" s="640">
        <v>30000</v>
      </c>
      <c r="AX146" s="593"/>
      <c r="AY146" s="593"/>
      <c r="AZ146" s="593"/>
      <c r="BA146" s="593"/>
      <c r="BB146" s="593"/>
      <c r="BC146" s="593"/>
      <c r="BD146" s="593"/>
      <c r="BE146" s="593"/>
      <c r="BF146" s="593"/>
      <c r="BG146" s="593"/>
      <c r="BH146" s="593"/>
      <c r="BI146" s="593"/>
      <c r="BJ146" s="593"/>
      <c r="BK146" s="593"/>
      <c r="BL146" s="593"/>
      <c r="BM146" s="593"/>
      <c r="BN146" s="593"/>
      <c r="BO146" s="593"/>
      <c r="BP146" s="593"/>
      <c r="BQ146" s="593"/>
      <c r="BR146" s="593"/>
      <c r="BS146" s="593"/>
      <c r="BT146" s="593"/>
      <c r="BU146" s="593"/>
      <c r="BV146" s="593"/>
      <c r="BW146" s="593"/>
      <c r="BX146" s="593"/>
      <c r="BY146" s="593"/>
      <c r="BZ146" s="593"/>
      <c r="CA146" s="593"/>
      <c r="CB146" s="593"/>
      <c r="CC146" s="593"/>
      <c r="CD146" s="593"/>
      <c r="CE146" s="593"/>
      <c r="CF146" s="593"/>
      <c r="CG146" s="593"/>
      <c r="CH146" s="593"/>
      <c r="CI146" s="593"/>
      <c r="CJ146" s="593"/>
      <c r="CK146" s="593"/>
      <c r="CL146" s="593"/>
      <c r="CM146" s="593"/>
      <c r="CN146" s="593"/>
      <c r="CO146" s="593"/>
      <c r="CP146" s="593"/>
      <c r="CQ146" s="593"/>
      <c r="CR146" s="593"/>
      <c r="CS146" s="593"/>
      <c r="CT146" s="593"/>
      <c r="CU146" s="593"/>
      <c r="CV146" s="593"/>
      <c r="CW146" s="593"/>
      <c r="CX146" s="593"/>
      <c r="CY146" s="593"/>
      <c r="CZ146" s="593"/>
      <c r="DA146" s="593"/>
      <c r="DB146" s="593"/>
      <c r="DC146" s="593"/>
      <c r="DD146" s="593"/>
      <c r="DE146" s="593"/>
      <c r="DF146" s="593"/>
      <c r="DG146" s="593"/>
      <c r="DH146" s="593"/>
      <c r="DI146" s="593"/>
      <c r="DJ146" s="593"/>
      <c r="DK146" s="593"/>
      <c r="DL146" s="593"/>
      <c r="DM146" s="593"/>
      <c r="DN146" s="593"/>
      <c r="DO146" s="593"/>
      <c r="DP146" s="593"/>
      <c r="DQ146" s="593"/>
      <c r="DR146" s="593"/>
      <c r="DS146" s="593"/>
      <c r="DT146" s="593"/>
      <c r="DU146" s="593"/>
      <c r="DV146" s="593"/>
      <c r="DW146" s="593"/>
      <c r="DX146" s="593"/>
      <c r="DY146" s="593"/>
      <c r="DZ146" s="593"/>
      <c r="EA146" s="593"/>
      <c r="EB146" s="593"/>
      <c r="EC146" s="593"/>
      <c r="ED146" s="593"/>
      <c r="EE146" s="593"/>
      <c r="EF146" s="593"/>
      <c r="EG146" s="593"/>
      <c r="EH146" s="593"/>
      <c r="EI146" s="593"/>
      <c r="EJ146" s="593"/>
      <c r="EK146" s="593"/>
      <c r="EL146" s="593"/>
      <c r="EM146" s="593"/>
      <c r="EN146" s="593"/>
      <c r="EO146" s="593"/>
      <c r="EP146" s="593"/>
      <c r="EQ146" s="593"/>
      <c r="ER146" s="593"/>
      <c r="ES146" s="593"/>
      <c r="ET146" s="593"/>
      <c r="EU146" s="593"/>
      <c r="EV146" s="593"/>
      <c r="EW146" s="593"/>
      <c r="EX146" s="593"/>
      <c r="EY146" s="593"/>
      <c r="EZ146" s="593"/>
      <c r="FA146" s="593"/>
      <c r="FB146" s="593"/>
      <c r="FC146" s="593"/>
      <c r="FD146" s="593"/>
      <c r="FE146" s="593"/>
      <c r="FF146" s="593"/>
      <c r="FG146" s="593"/>
      <c r="FH146" s="593"/>
      <c r="FI146" s="593"/>
      <c r="FJ146" s="593"/>
      <c r="FK146" s="593"/>
      <c r="FL146" s="593"/>
      <c r="FM146" s="593"/>
      <c r="FN146" s="593"/>
      <c r="FO146" s="593"/>
      <c r="FP146" s="593"/>
      <c r="FQ146" s="593"/>
      <c r="FR146" s="593"/>
      <c r="FS146" s="593"/>
      <c r="FT146" s="593"/>
      <c r="FU146" s="593"/>
      <c r="FV146" s="593"/>
      <c r="FW146" s="593"/>
      <c r="FX146" s="593"/>
      <c r="FY146" s="593"/>
      <c r="FZ146" s="593"/>
      <c r="GA146" s="593"/>
      <c r="GB146" s="593"/>
      <c r="GC146" s="593"/>
      <c r="GD146" s="593"/>
      <c r="GE146" s="593"/>
      <c r="GF146" s="593"/>
      <c r="GG146" s="593"/>
      <c r="GH146" s="593"/>
      <c r="GI146" s="593"/>
      <c r="GJ146" s="593"/>
      <c r="GK146" s="593"/>
      <c r="GL146" s="593"/>
      <c r="GM146" s="593"/>
      <c r="GN146" s="593"/>
      <c r="GO146" s="593"/>
      <c r="GP146" s="593"/>
      <c r="GQ146" s="593"/>
      <c r="GR146" s="593"/>
      <c r="GS146" s="593"/>
      <c r="GT146" s="593"/>
      <c r="GU146" s="593"/>
      <c r="GV146" s="593"/>
      <c r="GW146" s="593"/>
      <c r="GX146" s="593"/>
      <c r="GY146" s="593"/>
      <c r="GZ146" s="593"/>
    </row>
    <row r="147" spans="1:220" s="593" customFormat="1" ht="23.1" customHeight="1" x14ac:dyDescent="0.25">
      <c r="A147" s="576">
        <v>172</v>
      </c>
      <c r="B147" s="603"/>
      <c r="C147" s="604">
        <v>1001</v>
      </c>
      <c r="D147" s="701" t="s">
        <v>1019</v>
      </c>
      <c r="E147" s="702" t="s">
        <v>790</v>
      </c>
      <c r="F147" s="702" t="s">
        <v>791</v>
      </c>
      <c r="G147" s="605">
        <v>2600</v>
      </c>
      <c r="H147" s="606">
        <v>243</v>
      </c>
      <c r="I147" s="607">
        <v>536</v>
      </c>
      <c r="J147" s="581">
        <v>3</v>
      </c>
      <c r="K147" s="582" t="s">
        <v>907</v>
      </c>
      <c r="L147" s="582" t="s">
        <v>1126</v>
      </c>
      <c r="M147" s="584" t="s">
        <v>15</v>
      </c>
      <c r="N147" s="585" t="s">
        <v>17</v>
      </c>
      <c r="O147" s="625" t="s">
        <v>1001</v>
      </c>
      <c r="P147" s="638" t="s">
        <v>803</v>
      </c>
      <c r="Q147" s="638" t="s">
        <v>789</v>
      </c>
      <c r="R147" s="586" t="s">
        <v>39</v>
      </c>
      <c r="S147" s="586" t="s">
        <v>52</v>
      </c>
      <c r="T147" s="586" t="s">
        <v>1125</v>
      </c>
      <c r="U147" s="586" t="s">
        <v>1125</v>
      </c>
      <c r="V147" s="586" t="s">
        <v>22</v>
      </c>
      <c r="W147" s="586" t="s">
        <v>22</v>
      </c>
      <c r="X147" s="663">
        <v>2</v>
      </c>
      <c r="Y147" s="800">
        <v>2.1</v>
      </c>
      <c r="Z147" s="622">
        <v>41091</v>
      </c>
      <c r="AA147" s="622">
        <v>41426</v>
      </c>
      <c r="AB147" s="798">
        <v>5</v>
      </c>
      <c r="AC147" s="613">
        <v>858300</v>
      </c>
      <c r="AD147" s="640"/>
      <c r="AE147" s="610">
        <v>858300</v>
      </c>
      <c r="AF147" s="623"/>
      <c r="AG147" s="623"/>
      <c r="AH147" s="623"/>
      <c r="AI147" s="623"/>
      <c r="AJ147" s="623">
        <v>558300</v>
      </c>
      <c r="AK147" s="623">
        <v>300000</v>
      </c>
      <c r="AL147" s="623"/>
      <c r="AM147" s="623"/>
      <c r="AN147" s="623"/>
      <c r="AO147" s="623"/>
      <c r="AP147" s="623"/>
      <c r="AQ147" s="623"/>
      <c r="AR147" s="592">
        <f t="shared" si="6"/>
        <v>858300</v>
      </c>
      <c r="AS147" s="592">
        <f t="shared" si="7"/>
        <v>0</v>
      </c>
      <c r="AT147" s="640"/>
      <c r="AU147" s="640"/>
      <c r="HA147" s="594"/>
      <c r="HB147" s="594"/>
      <c r="HC147" s="594"/>
      <c r="HD147" s="594"/>
      <c r="HE147" s="594"/>
      <c r="HF147" s="594"/>
      <c r="HG147" s="594"/>
      <c r="HH147" s="594"/>
      <c r="HI147" s="594"/>
      <c r="HJ147" s="594"/>
      <c r="HK147" s="594"/>
      <c r="HL147" s="594"/>
    </row>
    <row r="148" spans="1:220" s="593" customFormat="1" ht="23.1" customHeight="1" x14ac:dyDescent="0.25">
      <c r="A148" s="576">
        <v>173</v>
      </c>
      <c r="B148" s="603"/>
      <c r="C148" s="604">
        <v>1001</v>
      </c>
      <c r="D148" s="701" t="s">
        <v>1019</v>
      </c>
      <c r="E148" s="702" t="s">
        <v>790</v>
      </c>
      <c r="F148" s="702" t="s">
        <v>791</v>
      </c>
      <c r="G148" s="605">
        <v>2600</v>
      </c>
      <c r="H148" s="607">
        <v>243</v>
      </c>
      <c r="I148" s="607">
        <v>536</v>
      </c>
      <c r="J148" s="581">
        <v>9</v>
      </c>
      <c r="K148" s="632" t="s">
        <v>907</v>
      </c>
      <c r="L148" s="632" t="s">
        <v>1127</v>
      </c>
      <c r="M148" s="584" t="s">
        <v>15</v>
      </c>
      <c r="N148" s="585" t="s">
        <v>17</v>
      </c>
      <c r="O148" s="625" t="s">
        <v>1001</v>
      </c>
      <c r="P148" s="638" t="s">
        <v>803</v>
      </c>
      <c r="Q148" s="638" t="s">
        <v>805</v>
      </c>
      <c r="R148" s="586" t="s">
        <v>39</v>
      </c>
      <c r="S148" s="586" t="s">
        <v>52</v>
      </c>
      <c r="T148" s="586" t="s">
        <v>1125</v>
      </c>
      <c r="U148" s="586" t="s">
        <v>1125</v>
      </c>
      <c r="V148" s="586" t="s">
        <v>22</v>
      </c>
      <c r="W148" s="586" t="s">
        <v>22</v>
      </c>
      <c r="X148" s="663">
        <v>2</v>
      </c>
      <c r="Y148" s="800">
        <v>2.1</v>
      </c>
      <c r="Z148" s="622">
        <v>41091</v>
      </c>
      <c r="AA148" s="622">
        <v>41426</v>
      </c>
      <c r="AB148" s="798">
        <v>5</v>
      </c>
      <c r="AC148" s="613">
        <v>0</v>
      </c>
      <c r="AD148" s="640">
        <v>300000</v>
      </c>
      <c r="AE148" s="610">
        <v>300000</v>
      </c>
      <c r="AF148" s="623"/>
      <c r="AG148" s="623"/>
      <c r="AH148" s="623"/>
      <c r="AI148" s="623"/>
      <c r="AJ148" s="623"/>
      <c r="AK148" s="623">
        <v>150000</v>
      </c>
      <c r="AL148" s="623"/>
      <c r="AM148" s="623">
        <v>150000</v>
      </c>
      <c r="AN148" s="623"/>
      <c r="AO148" s="623"/>
      <c r="AP148" s="623"/>
      <c r="AQ148" s="623"/>
      <c r="AR148" s="592">
        <f t="shared" si="6"/>
        <v>300000</v>
      </c>
      <c r="AS148" s="592">
        <f t="shared" si="7"/>
        <v>0</v>
      </c>
      <c r="AT148" s="640"/>
      <c r="AU148" s="640"/>
      <c r="HA148" s="594"/>
      <c r="HB148" s="594"/>
      <c r="HC148" s="594"/>
      <c r="HD148" s="594"/>
      <c r="HE148" s="594"/>
      <c r="HF148" s="594"/>
      <c r="HG148" s="594"/>
      <c r="HH148" s="594"/>
      <c r="HI148" s="594"/>
      <c r="HJ148" s="594"/>
      <c r="HK148" s="594"/>
      <c r="HL148" s="594"/>
    </row>
    <row r="149" spans="1:220" s="593" customFormat="1" ht="23.1" customHeight="1" x14ac:dyDescent="0.25">
      <c r="A149" s="576">
        <v>176</v>
      </c>
      <c r="B149" s="603"/>
      <c r="C149" s="604">
        <v>1001</v>
      </c>
      <c r="D149" s="701" t="s">
        <v>1019</v>
      </c>
      <c r="E149" s="702" t="s">
        <v>790</v>
      </c>
      <c r="F149" s="702" t="s">
        <v>791</v>
      </c>
      <c r="G149" s="605">
        <v>2600</v>
      </c>
      <c r="H149" s="607">
        <v>243</v>
      </c>
      <c r="I149" s="607">
        <v>636</v>
      </c>
      <c r="J149" s="581">
        <v>6</v>
      </c>
      <c r="K149" s="632" t="s">
        <v>907</v>
      </c>
      <c r="L149" s="632" t="s">
        <v>1127</v>
      </c>
      <c r="M149" s="584" t="s">
        <v>31</v>
      </c>
      <c r="N149" s="656" t="s">
        <v>17</v>
      </c>
      <c r="O149" s="625" t="s">
        <v>1001</v>
      </c>
      <c r="P149" s="638" t="s">
        <v>803</v>
      </c>
      <c r="Q149" s="638" t="s">
        <v>805</v>
      </c>
      <c r="R149" s="586" t="s">
        <v>39</v>
      </c>
      <c r="S149" s="586" t="s">
        <v>52</v>
      </c>
      <c r="T149" s="586" t="s">
        <v>1125</v>
      </c>
      <c r="U149" s="586" t="s">
        <v>1125</v>
      </c>
      <c r="V149" s="586" t="s">
        <v>22</v>
      </c>
      <c r="W149" s="586" t="s">
        <v>22</v>
      </c>
      <c r="X149" s="663">
        <v>2</v>
      </c>
      <c r="Y149" s="800">
        <v>2.1</v>
      </c>
      <c r="Z149" s="622">
        <v>41091</v>
      </c>
      <c r="AA149" s="639">
        <v>41426</v>
      </c>
      <c r="AB149" s="798">
        <v>5</v>
      </c>
      <c r="AC149" s="613">
        <v>25000</v>
      </c>
      <c r="AD149" s="640"/>
      <c r="AE149" s="610">
        <v>25000</v>
      </c>
      <c r="AF149" s="623"/>
      <c r="AG149" s="623"/>
      <c r="AH149" s="623">
        <v>25000</v>
      </c>
      <c r="AI149" s="623"/>
      <c r="AJ149" s="623"/>
      <c r="AK149" s="623"/>
      <c r="AL149" s="623"/>
      <c r="AM149" s="623"/>
      <c r="AN149" s="623"/>
      <c r="AO149" s="623"/>
      <c r="AP149" s="623"/>
      <c r="AQ149" s="623"/>
      <c r="AR149" s="592">
        <f t="shared" si="6"/>
        <v>25000</v>
      </c>
      <c r="AS149" s="592">
        <f t="shared" si="7"/>
        <v>0</v>
      </c>
      <c r="AT149" s="640"/>
      <c r="AU149" s="640"/>
      <c r="HA149" s="594"/>
      <c r="HB149" s="594"/>
      <c r="HC149" s="594"/>
      <c r="HD149" s="594"/>
      <c r="HE149" s="594"/>
      <c r="HF149" s="594"/>
      <c r="HG149" s="594"/>
      <c r="HH149" s="594"/>
      <c r="HI149" s="594"/>
      <c r="HJ149" s="594"/>
      <c r="HK149" s="594"/>
      <c r="HL149" s="594"/>
    </row>
    <row r="150" spans="1:220" ht="23.1" customHeight="1" x14ac:dyDescent="0.25">
      <c r="A150" s="576">
        <v>177</v>
      </c>
      <c r="B150" s="603"/>
      <c r="C150" s="604">
        <v>1001</v>
      </c>
      <c r="D150" s="701" t="s">
        <v>1019</v>
      </c>
      <c r="E150" s="702" t="s">
        <v>790</v>
      </c>
      <c r="F150" s="702" t="s">
        <v>791</v>
      </c>
      <c r="G150" s="605">
        <v>2600</v>
      </c>
      <c r="H150" s="607">
        <v>243</v>
      </c>
      <c r="I150" s="607">
        <v>636</v>
      </c>
      <c r="J150" s="581">
        <v>7</v>
      </c>
      <c r="K150" s="632" t="s">
        <v>907</v>
      </c>
      <c r="L150" s="632" t="s">
        <v>1124</v>
      </c>
      <c r="M150" s="584" t="s">
        <v>31</v>
      </c>
      <c r="N150" s="656" t="s">
        <v>17</v>
      </c>
      <c r="O150" s="625" t="s">
        <v>1001</v>
      </c>
      <c r="P150" s="638" t="s">
        <v>803</v>
      </c>
      <c r="Q150" s="638" t="s">
        <v>805</v>
      </c>
      <c r="R150" s="586" t="s">
        <v>39</v>
      </c>
      <c r="S150" s="586" t="s">
        <v>52</v>
      </c>
      <c r="T150" s="586" t="s">
        <v>1125</v>
      </c>
      <c r="U150" s="586" t="s">
        <v>1125</v>
      </c>
      <c r="V150" s="586" t="s">
        <v>22</v>
      </c>
      <c r="W150" s="586" t="s">
        <v>22</v>
      </c>
      <c r="X150" s="663">
        <v>2</v>
      </c>
      <c r="Y150" s="800">
        <v>2.1</v>
      </c>
      <c r="Z150" s="622">
        <v>41091</v>
      </c>
      <c r="AA150" s="639">
        <v>41426</v>
      </c>
      <c r="AB150" s="798">
        <v>5</v>
      </c>
      <c r="AC150" s="613">
        <v>25400</v>
      </c>
      <c r="AD150" s="640"/>
      <c r="AE150" s="610">
        <v>25400</v>
      </c>
      <c r="AF150" s="623"/>
      <c r="AG150" s="623"/>
      <c r="AH150" s="623">
        <v>25400</v>
      </c>
      <c r="AI150" s="623"/>
      <c r="AJ150" s="623"/>
      <c r="AK150" s="623"/>
      <c r="AL150" s="623"/>
      <c r="AM150" s="623"/>
      <c r="AN150" s="623"/>
      <c r="AO150" s="623"/>
      <c r="AP150" s="623"/>
      <c r="AQ150" s="623"/>
      <c r="AR150" s="592">
        <f t="shared" si="6"/>
        <v>25400</v>
      </c>
      <c r="AS150" s="592">
        <f t="shared" si="7"/>
        <v>0</v>
      </c>
      <c r="AT150" s="640"/>
      <c r="AU150" s="640"/>
      <c r="AX150" s="593"/>
      <c r="AY150" s="593"/>
      <c r="AZ150" s="593"/>
      <c r="BA150" s="593"/>
      <c r="BB150" s="593"/>
      <c r="BC150" s="593"/>
      <c r="BD150" s="593"/>
      <c r="BE150" s="593"/>
      <c r="BF150" s="593"/>
      <c r="BG150" s="593"/>
      <c r="BH150" s="593"/>
      <c r="BI150" s="593"/>
      <c r="BJ150" s="593"/>
      <c r="BK150" s="593"/>
      <c r="BL150" s="593"/>
      <c r="BM150" s="593"/>
      <c r="BN150" s="593"/>
      <c r="BO150" s="593"/>
      <c r="BP150" s="593"/>
      <c r="BQ150" s="593"/>
      <c r="BR150" s="593"/>
      <c r="BS150" s="593"/>
      <c r="BT150" s="593"/>
      <c r="BU150" s="593"/>
      <c r="BV150" s="593"/>
      <c r="BW150" s="593"/>
      <c r="BX150" s="593"/>
      <c r="BY150" s="593"/>
      <c r="BZ150" s="593"/>
      <c r="CA150" s="593"/>
      <c r="CB150" s="593"/>
      <c r="CC150" s="593"/>
      <c r="CD150" s="593"/>
      <c r="CE150" s="593"/>
      <c r="CF150" s="593"/>
      <c r="CG150" s="593"/>
      <c r="CH150" s="593"/>
      <c r="CI150" s="593"/>
      <c r="CJ150" s="593"/>
      <c r="CK150" s="593"/>
      <c r="CL150" s="593"/>
      <c r="CM150" s="593"/>
      <c r="CN150" s="593"/>
      <c r="CO150" s="593"/>
      <c r="CP150" s="593"/>
      <c r="CQ150" s="593"/>
      <c r="CR150" s="593"/>
      <c r="CS150" s="593"/>
      <c r="CT150" s="593"/>
      <c r="CU150" s="593"/>
      <c r="CV150" s="593"/>
      <c r="CW150" s="593"/>
      <c r="CX150" s="593"/>
      <c r="CY150" s="593"/>
      <c r="CZ150" s="593"/>
      <c r="DA150" s="593"/>
      <c r="DB150" s="593"/>
      <c r="DC150" s="593"/>
      <c r="DD150" s="593"/>
      <c r="DE150" s="593"/>
      <c r="DF150" s="593"/>
      <c r="DG150" s="593"/>
      <c r="DH150" s="593"/>
      <c r="DI150" s="593"/>
      <c r="DJ150" s="593"/>
      <c r="DK150" s="593"/>
      <c r="DL150" s="593"/>
      <c r="DM150" s="593"/>
      <c r="DN150" s="593"/>
      <c r="DO150" s="593"/>
      <c r="DP150" s="593"/>
      <c r="DQ150" s="593"/>
      <c r="DR150" s="593"/>
      <c r="DS150" s="593"/>
      <c r="DT150" s="593"/>
      <c r="DU150" s="593"/>
      <c r="DV150" s="593"/>
      <c r="DW150" s="593"/>
      <c r="DX150" s="593"/>
      <c r="DY150" s="593"/>
      <c r="DZ150" s="593"/>
      <c r="EA150" s="593"/>
      <c r="EB150" s="593"/>
      <c r="EC150" s="593"/>
      <c r="ED150" s="593"/>
      <c r="EE150" s="593"/>
      <c r="EF150" s="593"/>
      <c r="EG150" s="593"/>
      <c r="EH150" s="593"/>
      <c r="EI150" s="593"/>
      <c r="EJ150" s="593"/>
      <c r="EK150" s="593"/>
      <c r="EL150" s="593"/>
      <c r="EM150" s="593"/>
      <c r="EN150" s="593"/>
      <c r="EO150" s="593"/>
      <c r="EP150" s="593"/>
      <c r="EQ150" s="593"/>
      <c r="ER150" s="593"/>
      <c r="ES150" s="593"/>
      <c r="ET150" s="593"/>
      <c r="EU150" s="593"/>
      <c r="EV150" s="593"/>
      <c r="EW150" s="593"/>
      <c r="EX150" s="593"/>
      <c r="EY150" s="593"/>
      <c r="EZ150" s="593"/>
      <c r="FA150" s="593"/>
      <c r="FB150" s="593"/>
      <c r="FC150" s="593"/>
      <c r="FD150" s="593"/>
      <c r="FE150" s="593"/>
      <c r="FF150" s="593"/>
      <c r="FG150" s="593"/>
      <c r="FH150" s="593"/>
      <c r="FI150" s="593"/>
      <c r="FJ150" s="593"/>
      <c r="FK150" s="593"/>
      <c r="FL150" s="593"/>
      <c r="FM150" s="593"/>
      <c r="FN150" s="593"/>
      <c r="FO150" s="593"/>
      <c r="FP150" s="593"/>
      <c r="FQ150" s="593"/>
      <c r="FR150" s="593"/>
      <c r="FS150" s="593"/>
      <c r="FT150" s="593"/>
      <c r="FU150" s="593"/>
      <c r="FV150" s="593"/>
      <c r="FW150" s="593"/>
      <c r="FX150" s="593"/>
      <c r="FY150" s="593"/>
      <c r="FZ150" s="593"/>
      <c r="GA150" s="593"/>
      <c r="GB150" s="593"/>
      <c r="GC150" s="593"/>
      <c r="GD150" s="593"/>
      <c r="GE150" s="593"/>
      <c r="GF150" s="593"/>
      <c r="GG150" s="593"/>
      <c r="GH150" s="593"/>
      <c r="GI150" s="593"/>
      <c r="GJ150" s="593"/>
      <c r="GK150" s="593"/>
      <c r="GL150" s="593"/>
      <c r="GM150" s="593"/>
      <c r="GN150" s="593"/>
      <c r="GO150" s="593"/>
      <c r="GP150" s="593"/>
      <c r="GQ150" s="593"/>
      <c r="GR150" s="593"/>
      <c r="GS150" s="593"/>
      <c r="GT150" s="593"/>
      <c r="GU150" s="593"/>
      <c r="GV150" s="593"/>
      <c r="GW150" s="593"/>
      <c r="GX150" s="593"/>
      <c r="GY150" s="593"/>
      <c r="GZ150" s="593"/>
    </row>
    <row r="151" spans="1:220" s="593" customFormat="1" ht="23.1" customHeight="1" x14ac:dyDescent="0.25">
      <c r="A151" s="576">
        <v>11</v>
      </c>
      <c r="B151" s="603"/>
      <c r="C151" s="604">
        <v>204</v>
      </c>
      <c r="D151" s="701" t="s">
        <v>962</v>
      </c>
      <c r="E151" s="702" t="s">
        <v>759</v>
      </c>
      <c r="F151" s="702" t="s">
        <v>1130</v>
      </c>
      <c r="G151" s="605">
        <v>2321</v>
      </c>
      <c r="H151" s="633">
        <v>245</v>
      </c>
      <c r="I151" s="633">
        <v>616</v>
      </c>
      <c r="J151" s="657">
        <v>7</v>
      </c>
      <c r="K151" s="632" t="s">
        <v>64</v>
      </c>
      <c r="L151" s="658" t="s">
        <v>1133</v>
      </c>
      <c r="M151" s="624" t="s">
        <v>31</v>
      </c>
      <c r="N151" s="656" t="s">
        <v>17</v>
      </c>
      <c r="O151" s="586" t="s">
        <v>960</v>
      </c>
      <c r="P151" s="586" t="s">
        <v>792</v>
      </c>
      <c r="Q151" s="586" t="s">
        <v>789</v>
      </c>
      <c r="R151" s="586" t="s">
        <v>34</v>
      </c>
      <c r="S151" s="586" t="s">
        <v>34</v>
      </c>
      <c r="T151" s="586" t="s">
        <v>34</v>
      </c>
      <c r="U151" s="586" t="s">
        <v>48</v>
      </c>
      <c r="V151" s="586" t="s">
        <v>22</v>
      </c>
      <c r="W151" s="586" t="s">
        <v>22</v>
      </c>
      <c r="X151" s="663">
        <v>3</v>
      </c>
      <c r="Y151" s="800">
        <v>3.3</v>
      </c>
      <c r="Z151" s="622">
        <v>41091</v>
      </c>
      <c r="AA151" s="639">
        <v>41426</v>
      </c>
      <c r="AB151" s="798">
        <v>20</v>
      </c>
      <c r="AC151" s="613">
        <v>123100</v>
      </c>
      <c r="AD151" s="610"/>
      <c r="AE151" s="610">
        <v>123100</v>
      </c>
      <c r="AF151" s="626"/>
      <c r="AG151" s="626"/>
      <c r="AH151" s="626"/>
      <c r="AI151" s="626">
        <v>75000</v>
      </c>
      <c r="AJ151" s="626">
        <v>48100</v>
      </c>
      <c r="AK151" s="626"/>
      <c r="AL151" s="626"/>
      <c r="AM151" s="626"/>
      <c r="AN151" s="626"/>
      <c r="AO151" s="626"/>
      <c r="AP151" s="626"/>
      <c r="AQ151" s="626"/>
      <c r="AR151" s="592">
        <f t="shared" si="6"/>
        <v>123100</v>
      </c>
      <c r="AS151" s="592">
        <f t="shared" si="7"/>
        <v>0</v>
      </c>
      <c r="AT151" s="610"/>
      <c r="AU151" s="610"/>
      <c r="AX151" s="594"/>
      <c r="AY151" s="594"/>
      <c r="AZ151" s="594"/>
      <c r="BA151" s="594"/>
      <c r="BB151" s="594"/>
      <c r="BC151" s="594"/>
      <c r="BD151" s="594"/>
      <c r="BE151" s="594"/>
      <c r="BF151" s="594"/>
      <c r="BG151" s="594"/>
      <c r="BH151" s="594"/>
      <c r="BI151" s="594"/>
      <c r="BJ151" s="594"/>
      <c r="BK151" s="594"/>
      <c r="BL151" s="594"/>
      <c r="BM151" s="594"/>
      <c r="BN151" s="594"/>
      <c r="BO151" s="594"/>
      <c r="BP151" s="594"/>
      <c r="BQ151" s="594"/>
      <c r="BR151" s="594"/>
      <c r="BS151" s="594"/>
      <c r="BT151" s="594"/>
      <c r="BU151" s="594"/>
      <c r="BV151" s="594"/>
      <c r="BW151" s="594"/>
      <c r="BX151" s="594"/>
      <c r="BY151" s="594"/>
      <c r="BZ151" s="594"/>
      <c r="CA151" s="594"/>
      <c r="CB151" s="594"/>
      <c r="CC151" s="594"/>
      <c r="CD151" s="594"/>
      <c r="CE151" s="594"/>
      <c r="CF151" s="594"/>
      <c r="CG151" s="594"/>
      <c r="CH151" s="594"/>
      <c r="CI151" s="594"/>
      <c r="CJ151" s="594"/>
      <c r="CK151" s="594"/>
      <c r="CL151" s="594"/>
      <c r="CM151" s="594"/>
      <c r="CN151" s="594"/>
      <c r="CO151" s="594"/>
      <c r="CP151" s="594"/>
      <c r="CQ151" s="594"/>
      <c r="CR151" s="594"/>
      <c r="CS151" s="594"/>
      <c r="CT151" s="594"/>
      <c r="CU151" s="594"/>
      <c r="CV151" s="594"/>
      <c r="CW151" s="594"/>
      <c r="CX151" s="594"/>
      <c r="CY151" s="594"/>
      <c r="CZ151" s="594"/>
      <c r="DA151" s="594"/>
      <c r="DB151" s="594"/>
      <c r="DC151" s="594"/>
      <c r="DD151" s="594"/>
      <c r="DE151" s="594"/>
      <c r="DF151" s="594"/>
      <c r="DG151" s="594"/>
      <c r="DH151" s="594"/>
      <c r="DI151" s="594"/>
      <c r="DJ151" s="594"/>
      <c r="DK151" s="594"/>
      <c r="DL151" s="594"/>
      <c r="DM151" s="594"/>
      <c r="DN151" s="594"/>
      <c r="DO151" s="594"/>
      <c r="DP151" s="594"/>
      <c r="DQ151" s="594"/>
      <c r="DR151" s="594"/>
      <c r="DS151" s="594"/>
      <c r="DT151" s="594"/>
      <c r="DU151" s="594"/>
      <c r="DV151" s="594"/>
      <c r="DW151" s="594"/>
      <c r="DX151" s="594"/>
      <c r="DY151" s="594"/>
      <c r="DZ151" s="594"/>
      <c r="EA151" s="594"/>
      <c r="EB151" s="594"/>
      <c r="EC151" s="594"/>
      <c r="ED151" s="594"/>
      <c r="EE151" s="594"/>
      <c r="EF151" s="594"/>
      <c r="EG151" s="594"/>
      <c r="EH151" s="594"/>
      <c r="EI151" s="594"/>
      <c r="EJ151" s="594"/>
      <c r="EK151" s="594"/>
      <c r="EL151" s="594"/>
      <c r="EM151" s="594"/>
      <c r="EN151" s="594"/>
      <c r="EO151" s="594"/>
      <c r="EP151" s="594"/>
      <c r="EQ151" s="594"/>
      <c r="ER151" s="594"/>
      <c r="ES151" s="594"/>
      <c r="ET151" s="594"/>
      <c r="EU151" s="594"/>
      <c r="EV151" s="594"/>
      <c r="EW151" s="594"/>
      <c r="EX151" s="594"/>
      <c r="EY151" s="594"/>
      <c r="EZ151" s="594"/>
      <c r="FA151" s="594"/>
      <c r="FB151" s="594"/>
      <c r="FC151" s="594"/>
      <c r="FD151" s="594"/>
      <c r="FE151" s="594"/>
      <c r="FF151" s="594"/>
      <c r="FG151" s="594"/>
      <c r="FH151" s="594"/>
      <c r="FI151" s="594"/>
      <c r="FJ151" s="594"/>
      <c r="FK151" s="594"/>
      <c r="FL151" s="594"/>
      <c r="FM151" s="594"/>
      <c r="FN151" s="594"/>
      <c r="FO151" s="594"/>
      <c r="FP151" s="594"/>
      <c r="FQ151" s="594"/>
      <c r="FR151" s="594"/>
      <c r="FS151" s="594"/>
      <c r="FT151" s="594"/>
      <c r="FU151" s="594"/>
      <c r="FV151" s="594"/>
      <c r="FW151" s="594"/>
      <c r="FX151" s="594"/>
      <c r="FY151" s="594"/>
      <c r="FZ151" s="594"/>
      <c r="GA151" s="594"/>
      <c r="GB151" s="594"/>
      <c r="GC151" s="594"/>
      <c r="GD151" s="594"/>
      <c r="GE151" s="594"/>
      <c r="GF151" s="594"/>
      <c r="GG151" s="594"/>
      <c r="GH151" s="594"/>
      <c r="GI151" s="594"/>
      <c r="GJ151" s="594"/>
      <c r="GK151" s="594"/>
      <c r="GL151" s="594"/>
      <c r="GM151" s="594"/>
      <c r="GN151" s="594"/>
      <c r="GO151" s="594"/>
      <c r="GP151" s="594"/>
      <c r="GQ151" s="594"/>
      <c r="GR151" s="594"/>
      <c r="GS151" s="594"/>
      <c r="GT151" s="594"/>
      <c r="GU151" s="594"/>
      <c r="GV151" s="594"/>
      <c r="GW151" s="594"/>
      <c r="GX151" s="594"/>
      <c r="GY151" s="594"/>
      <c r="GZ151" s="594"/>
    </row>
    <row r="152" spans="1:220" s="593" customFormat="1" ht="23.1" customHeight="1" x14ac:dyDescent="0.25">
      <c r="A152" s="576">
        <v>12</v>
      </c>
      <c r="B152" s="603"/>
      <c r="C152" s="604">
        <v>204</v>
      </c>
      <c r="D152" s="701" t="s">
        <v>962</v>
      </c>
      <c r="E152" s="702" t="s">
        <v>759</v>
      </c>
      <c r="F152" s="702" t="s">
        <v>1130</v>
      </c>
      <c r="G152" s="605">
        <v>2321</v>
      </c>
      <c r="H152" s="633">
        <v>245</v>
      </c>
      <c r="I152" s="633">
        <v>616</v>
      </c>
      <c r="J152" s="657">
        <v>8</v>
      </c>
      <c r="K152" s="632" t="s">
        <v>64</v>
      </c>
      <c r="L152" s="658" t="s">
        <v>1131</v>
      </c>
      <c r="M152" s="624" t="s">
        <v>31</v>
      </c>
      <c r="N152" s="656" t="s">
        <v>17</v>
      </c>
      <c r="O152" s="586" t="s">
        <v>960</v>
      </c>
      <c r="P152" s="586" t="s">
        <v>792</v>
      </c>
      <c r="Q152" s="586" t="s">
        <v>789</v>
      </c>
      <c r="R152" s="586" t="s">
        <v>34</v>
      </c>
      <c r="S152" s="586" t="s">
        <v>34</v>
      </c>
      <c r="T152" s="586" t="s">
        <v>34</v>
      </c>
      <c r="U152" s="586" t="s">
        <v>48</v>
      </c>
      <c r="V152" s="586" t="s">
        <v>22</v>
      </c>
      <c r="W152" s="586" t="s">
        <v>22</v>
      </c>
      <c r="X152" s="663">
        <v>3</v>
      </c>
      <c r="Y152" s="800">
        <v>3.3</v>
      </c>
      <c r="Z152" s="622">
        <v>41091</v>
      </c>
      <c r="AA152" s="639">
        <v>41426</v>
      </c>
      <c r="AB152" s="798">
        <v>20</v>
      </c>
      <c r="AC152" s="613">
        <v>10000</v>
      </c>
      <c r="AD152" s="610"/>
      <c r="AE152" s="610">
        <v>10000</v>
      </c>
      <c r="AF152" s="626"/>
      <c r="AG152" s="626"/>
      <c r="AH152" s="626">
        <v>10000</v>
      </c>
      <c r="AI152" s="626"/>
      <c r="AJ152" s="626"/>
      <c r="AK152" s="626"/>
      <c r="AL152" s="626"/>
      <c r="AM152" s="626"/>
      <c r="AN152" s="626"/>
      <c r="AO152" s="626"/>
      <c r="AP152" s="626"/>
      <c r="AQ152" s="626"/>
      <c r="AR152" s="592">
        <f t="shared" si="6"/>
        <v>10000</v>
      </c>
      <c r="AS152" s="592">
        <f t="shared" si="7"/>
        <v>0</v>
      </c>
      <c r="AT152" s="610"/>
      <c r="AU152" s="610"/>
      <c r="AX152" s="594"/>
      <c r="AY152" s="594"/>
      <c r="AZ152" s="594"/>
      <c r="BA152" s="594"/>
      <c r="BB152" s="594"/>
      <c r="BC152" s="594"/>
      <c r="BD152" s="594"/>
      <c r="BE152" s="594"/>
      <c r="BF152" s="594"/>
      <c r="BG152" s="594"/>
      <c r="BH152" s="594"/>
      <c r="BI152" s="594"/>
      <c r="BJ152" s="594"/>
      <c r="BK152" s="594"/>
      <c r="BL152" s="594"/>
      <c r="BM152" s="594"/>
      <c r="BN152" s="594"/>
      <c r="BO152" s="594"/>
      <c r="BP152" s="594"/>
      <c r="BQ152" s="594"/>
      <c r="BR152" s="594"/>
      <c r="BS152" s="594"/>
      <c r="BT152" s="594"/>
      <c r="BU152" s="594"/>
      <c r="BV152" s="594"/>
      <c r="BW152" s="594"/>
      <c r="BX152" s="594"/>
      <c r="BY152" s="594"/>
      <c r="BZ152" s="594"/>
      <c r="CA152" s="594"/>
      <c r="CB152" s="594"/>
      <c r="CC152" s="594"/>
      <c r="CD152" s="594"/>
      <c r="CE152" s="594"/>
      <c r="CF152" s="594"/>
      <c r="CG152" s="594"/>
      <c r="CH152" s="594"/>
      <c r="CI152" s="594"/>
      <c r="CJ152" s="594"/>
      <c r="CK152" s="594"/>
      <c r="CL152" s="594"/>
      <c r="CM152" s="594"/>
      <c r="CN152" s="594"/>
      <c r="CO152" s="594"/>
      <c r="CP152" s="594"/>
      <c r="CQ152" s="594"/>
      <c r="CR152" s="594"/>
      <c r="CS152" s="594"/>
      <c r="CT152" s="594"/>
      <c r="CU152" s="594"/>
      <c r="CV152" s="594"/>
      <c r="CW152" s="594"/>
      <c r="CX152" s="594"/>
      <c r="CY152" s="594"/>
      <c r="CZ152" s="594"/>
      <c r="DA152" s="594"/>
      <c r="DB152" s="594"/>
      <c r="DC152" s="594"/>
      <c r="DD152" s="594"/>
      <c r="DE152" s="594"/>
      <c r="DF152" s="594"/>
      <c r="DG152" s="594"/>
      <c r="DH152" s="594"/>
      <c r="DI152" s="594"/>
      <c r="DJ152" s="594"/>
      <c r="DK152" s="594"/>
      <c r="DL152" s="594"/>
      <c r="DM152" s="594"/>
      <c r="DN152" s="594"/>
      <c r="DO152" s="594"/>
      <c r="DP152" s="594"/>
      <c r="DQ152" s="594"/>
      <c r="DR152" s="594"/>
      <c r="DS152" s="594"/>
      <c r="DT152" s="594"/>
      <c r="DU152" s="594"/>
      <c r="DV152" s="594"/>
      <c r="DW152" s="594"/>
      <c r="DX152" s="594"/>
      <c r="DY152" s="594"/>
      <c r="DZ152" s="594"/>
      <c r="EA152" s="594"/>
      <c r="EB152" s="594"/>
      <c r="EC152" s="594"/>
      <c r="ED152" s="594"/>
      <c r="EE152" s="594"/>
      <c r="EF152" s="594"/>
      <c r="EG152" s="594"/>
      <c r="EH152" s="594"/>
      <c r="EI152" s="594"/>
      <c r="EJ152" s="594"/>
      <c r="EK152" s="594"/>
      <c r="EL152" s="594"/>
      <c r="EM152" s="594"/>
      <c r="EN152" s="594"/>
      <c r="EO152" s="594"/>
      <c r="EP152" s="594"/>
      <c r="EQ152" s="594"/>
      <c r="ER152" s="594"/>
      <c r="ES152" s="594"/>
      <c r="ET152" s="594"/>
      <c r="EU152" s="594"/>
      <c r="EV152" s="594"/>
      <c r="EW152" s="594"/>
      <c r="EX152" s="594"/>
      <c r="EY152" s="594"/>
      <c r="EZ152" s="594"/>
      <c r="FA152" s="594"/>
      <c r="FB152" s="594"/>
      <c r="FC152" s="594"/>
      <c r="FD152" s="594"/>
      <c r="FE152" s="594"/>
      <c r="FF152" s="594"/>
      <c r="FG152" s="594"/>
      <c r="FH152" s="594"/>
      <c r="FI152" s="594"/>
      <c r="FJ152" s="594"/>
      <c r="FK152" s="594"/>
      <c r="FL152" s="594"/>
      <c r="FM152" s="594"/>
      <c r="FN152" s="594"/>
      <c r="FO152" s="594"/>
      <c r="FP152" s="594"/>
      <c r="FQ152" s="594"/>
      <c r="FR152" s="594"/>
      <c r="FS152" s="594"/>
      <c r="FT152" s="594"/>
      <c r="FU152" s="594"/>
      <c r="FV152" s="594"/>
      <c r="FW152" s="594"/>
      <c r="FX152" s="594"/>
      <c r="FY152" s="594"/>
      <c r="FZ152" s="594"/>
      <c r="GA152" s="594"/>
      <c r="GB152" s="594"/>
      <c r="GC152" s="594"/>
      <c r="GD152" s="594"/>
      <c r="GE152" s="594"/>
      <c r="GF152" s="594"/>
      <c r="GG152" s="594"/>
      <c r="GH152" s="594"/>
      <c r="GI152" s="594"/>
      <c r="GJ152" s="594"/>
      <c r="GK152" s="594"/>
      <c r="GL152" s="594"/>
      <c r="GM152" s="594"/>
      <c r="GN152" s="594"/>
      <c r="GO152" s="594"/>
      <c r="GP152" s="594"/>
      <c r="GQ152" s="594"/>
      <c r="GR152" s="594"/>
      <c r="GS152" s="594"/>
      <c r="GT152" s="594"/>
      <c r="GU152" s="594"/>
      <c r="GV152" s="594"/>
      <c r="GW152" s="594"/>
      <c r="GX152" s="594"/>
      <c r="GY152" s="594"/>
      <c r="GZ152" s="594"/>
    </row>
    <row r="153" spans="1:220" ht="23.1" customHeight="1" x14ac:dyDescent="0.25">
      <c r="A153" s="576">
        <v>13</v>
      </c>
      <c r="B153" s="603"/>
      <c r="C153" s="604">
        <v>204</v>
      </c>
      <c r="D153" s="701" t="s">
        <v>962</v>
      </c>
      <c r="E153" s="702" t="s">
        <v>759</v>
      </c>
      <c r="F153" s="702" t="s">
        <v>1130</v>
      </c>
      <c r="G153" s="605">
        <v>2321</v>
      </c>
      <c r="H153" s="607">
        <v>245</v>
      </c>
      <c r="I153" s="607">
        <v>616</v>
      </c>
      <c r="J153" s="657">
        <v>9</v>
      </c>
      <c r="K153" s="632" t="s">
        <v>64</v>
      </c>
      <c r="L153" s="632" t="s">
        <v>1134</v>
      </c>
      <c r="M153" s="624" t="s">
        <v>31</v>
      </c>
      <c r="N153" s="656" t="s">
        <v>17</v>
      </c>
      <c r="O153" s="586" t="s">
        <v>960</v>
      </c>
      <c r="P153" s="586" t="s">
        <v>792</v>
      </c>
      <c r="Q153" s="586" t="s">
        <v>789</v>
      </c>
      <c r="R153" s="586" t="s">
        <v>34</v>
      </c>
      <c r="S153" s="586" t="s">
        <v>34</v>
      </c>
      <c r="T153" s="586" t="s">
        <v>34</v>
      </c>
      <c r="U153" s="586" t="s">
        <v>48</v>
      </c>
      <c r="V153" s="586" t="s">
        <v>22</v>
      </c>
      <c r="W153" s="586" t="s">
        <v>22</v>
      </c>
      <c r="X153" s="663">
        <v>3</v>
      </c>
      <c r="Y153" s="800">
        <v>3.3</v>
      </c>
      <c r="Z153" s="622">
        <v>41091</v>
      </c>
      <c r="AA153" s="639">
        <v>41426</v>
      </c>
      <c r="AB153" s="798">
        <v>20</v>
      </c>
      <c r="AC153" s="613">
        <v>101900</v>
      </c>
      <c r="AD153" s="610"/>
      <c r="AE153" s="610">
        <v>101900</v>
      </c>
      <c r="AF153" s="626"/>
      <c r="AG153" s="626"/>
      <c r="AH153" s="626"/>
      <c r="AI153" s="626"/>
      <c r="AJ153" s="626">
        <v>50000</v>
      </c>
      <c r="AK153" s="626">
        <v>51900</v>
      </c>
      <c r="AL153" s="626"/>
      <c r="AM153" s="626"/>
      <c r="AN153" s="626"/>
      <c r="AO153" s="626"/>
      <c r="AP153" s="626"/>
      <c r="AQ153" s="626"/>
      <c r="AR153" s="592">
        <f t="shared" si="6"/>
        <v>101900</v>
      </c>
      <c r="AS153" s="592">
        <f t="shared" si="7"/>
        <v>0</v>
      </c>
      <c r="AT153" s="610"/>
      <c r="AU153" s="610"/>
      <c r="HA153" s="593"/>
      <c r="HB153" s="593"/>
      <c r="HC153" s="593"/>
      <c r="HD153" s="593"/>
      <c r="HE153" s="593"/>
      <c r="HF153" s="593"/>
      <c r="HG153" s="593"/>
      <c r="HH153" s="593"/>
      <c r="HI153" s="593"/>
      <c r="HJ153" s="593"/>
      <c r="HK153" s="593"/>
      <c r="HL153" s="593"/>
    </row>
    <row r="154" spans="1:220" ht="22.5" customHeight="1" x14ac:dyDescent="0.25">
      <c r="A154" s="576">
        <v>184</v>
      </c>
      <c r="B154" s="603"/>
      <c r="C154" s="604">
        <v>1201</v>
      </c>
      <c r="D154" s="701" t="s">
        <v>1019</v>
      </c>
      <c r="E154" s="702" t="s">
        <v>830</v>
      </c>
      <c r="F154" s="702" t="s">
        <v>831</v>
      </c>
      <c r="G154" s="605">
        <v>400</v>
      </c>
      <c r="H154" s="606">
        <v>246</v>
      </c>
      <c r="I154" s="607">
        <v>884</v>
      </c>
      <c r="J154" s="581">
        <v>5</v>
      </c>
      <c r="K154" s="582" t="s">
        <v>65</v>
      </c>
      <c r="L154" s="582" t="s">
        <v>60</v>
      </c>
      <c r="M154" s="584" t="s">
        <v>59</v>
      </c>
      <c r="N154" s="653" t="s">
        <v>24</v>
      </c>
      <c r="O154" s="625" t="s">
        <v>1001</v>
      </c>
      <c r="P154" s="586" t="s">
        <v>792</v>
      </c>
      <c r="Q154" s="586" t="s">
        <v>789</v>
      </c>
      <c r="R154" s="586" t="s">
        <v>39</v>
      </c>
      <c r="S154" s="638" t="s">
        <v>20</v>
      </c>
      <c r="T154" s="586" t="s">
        <v>20</v>
      </c>
      <c r="U154" s="586" t="s">
        <v>21</v>
      </c>
      <c r="V154" s="586" t="s">
        <v>22</v>
      </c>
      <c r="W154" s="586" t="s">
        <v>22</v>
      </c>
      <c r="X154" s="663">
        <v>2</v>
      </c>
      <c r="Y154" s="800">
        <v>2.1</v>
      </c>
      <c r="Z154" s="639">
        <v>41091</v>
      </c>
      <c r="AA154" s="622">
        <v>42156</v>
      </c>
      <c r="AB154" s="801">
        <v>25</v>
      </c>
      <c r="AC154" s="641">
        <v>0</v>
      </c>
      <c r="AD154" s="610">
        <v>3935700</v>
      </c>
      <c r="AE154" s="610">
        <v>3935700</v>
      </c>
      <c r="AF154" s="626"/>
      <c r="AG154" s="626"/>
      <c r="AH154" s="626">
        <v>935700</v>
      </c>
      <c r="AI154" s="626">
        <v>500000</v>
      </c>
      <c r="AJ154" s="626">
        <v>500000</v>
      </c>
      <c r="AK154" s="626">
        <v>500000</v>
      </c>
      <c r="AL154" s="626">
        <v>500000</v>
      </c>
      <c r="AM154" s="626">
        <v>500000</v>
      </c>
      <c r="AN154" s="626">
        <v>500000</v>
      </c>
      <c r="AO154" s="626"/>
      <c r="AP154" s="626"/>
      <c r="AQ154" s="626"/>
      <c r="AR154" s="592">
        <f t="shared" si="6"/>
        <v>3935700</v>
      </c>
      <c r="AS154" s="592">
        <f t="shared" si="7"/>
        <v>0</v>
      </c>
      <c r="AT154" s="610">
        <v>4151700</v>
      </c>
      <c r="AU154" s="610">
        <v>4391800</v>
      </c>
    </row>
    <row r="155" spans="1:220" s="593" customFormat="1" ht="23.1" customHeight="1" x14ac:dyDescent="0.25">
      <c r="A155" s="576">
        <v>188</v>
      </c>
      <c r="B155" s="603"/>
      <c r="C155" s="604">
        <v>1301</v>
      </c>
      <c r="D155" s="701" t="s">
        <v>1098</v>
      </c>
      <c r="E155" s="702" t="s">
        <v>839</v>
      </c>
      <c r="F155" s="702" t="s">
        <v>840</v>
      </c>
      <c r="G155" s="605">
        <v>3120</v>
      </c>
      <c r="H155" s="607">
        <v>255</v>
      </c>
      <c r="I155" s="607">
        <v>632</v>
      </c>
      <c r="J155" s="581">
        <v>34</v>
      </c>
      <c r="K155" s="632" t="s">
        <v>14</v>
      </c>
      <c r="L155" s="632" t="s">
        <v>1176</v>
      </c>
      <c r="M155" s="624" t="s">
        <v>31</v>
      </c>
      <c r="N155" s="585" t="s">
        <v>17</v>
      </c>
      <c r="O155" s="625" t="s">
        <v>1001</v>
      </c>
      <c r="P155" s="586" t="s">
        <v>803</v>
      </c>
      <c r="Q155" s="586" t="s">
        <v>789</v>
      </c>
      <c r="R155" s="586" t="s">
        <v>39</v>
      </c>
      <c r="S155" s="586" t="s">
        <v>40</v>
      </c>
      <c r="T155" s="586" t="s">
        <v>40</v>
      </c>
      <c r="U155" s="654" t="s">
        <v>63</v>
      </c>
      <c r="V155" s="586" t="s">
        <v>22</v>
      </c>
      <c r="W155" s="586" t="s">
        <v>22</v>
      </c>
      <c r="X155" s="663">
        <v>2</v>
      </c>
      <c r="Y155" s="803">
        <v>2.2000000000000002</v>
      </c>
      <c r="Z155" s="622">
        <v>41091</v>
      </c>
      <c r="AA155" s="639">
        <v>41426</v>
      </c>
      <c r="AB155" s="801">
        <v>25</v>
      </c>
      <c r="AC155" s="613">
        <v>200900</v>
      </c>
      <c r="AD155" s="610"/>
      <c r="AE155" s="610">
        <v>200900</v>
      </c>
      <c r="AF155" s="623"/>
      <c r="AG155" s="623"/>
      <c r="AH155" s="623"/>
      <c r="AI155" s="623"/>
      <c r="AJ155" s="623"/>
      <c r="AK155" s="623">
        <v>50000</v>
      </c>
      <c r="AL155" s="623">
        <v>50000</v>
      </c>
      <c r="AM155" s="623">
        <v>100900</v>
      </c>
      <c r="AN155" s="623"/>
      <c r="AO155" s="623"/>
      <c r="AP155" s="623"/>
      <c r="AQ155" s="623"/>
      <c r="AR155" s="592">
        <f t="shared" si="6"/>
        <v>200900</v>
      </c>
      <c r="AS155" s="592">
        <f t="shared" si="7"/>
        <v>0</v>
      </c>
      <c r="AT155" s="610"/>
      <c r="AU155" s="610"/>
      <c r="AX155" s="594"/>
      <c r="AY155" s="594"/>
      <c r="AZ155" s="594"/>
      <c r="BA155" s="594"/>
      <c r="BB155" s="594"/>
      <c r="BC155" s="594"/>
      <c r="BD155" s="594"/>
      <c r="BE155" s="594"/>
      <c r="BF155" s="594"/>
      <c r="BG155" s="594"/>
      <c r="BH155" s="594"/>
      <c r="BI155" s="594"/>
      <c r="BJ155" s="594"/>
      <c r="BK155" s="594"/>
      <c r="BL155" s="594"/>
      <c r="BM155" s="594"/>
      <c r="BN155" s="594"/>
      <c r="BO155" s="594"/>
      <c r="BP155" s="594"/>
      <c r="BQ155" s="594"/>
      <c r="BR155" s="594"/>
      <c r="BS155" s="594"/>
      <c r="BT155" s="594"/>
      <c r="BU155" s="594"/>
      <c r="BV155" s="594"/>
      <c r="BW155" s="594"/>
      <c r="BX155" s="594"/>
      <c r="BY155" s="594"/>
      <c r="BZ155" s="594"/>
      <c r="CA155" s="594"/>
      <c r="CB155" s="594"/>
      <c r="CC155" s="594"/>
      <c r="CD155" s="594"/>
      <c r="CE155" s="594"/>
      <c r="CF155" s="594"/>
      <c r="CG155" s="594"/>
      <c r="CH155" s="594"/>
      <c r="CI155" s="594"/>
      <c r="CJ155" s="594"/>
      <c r="CK155" s="594"/>
      <c r="CL155" s="594"/>
      <c r="CM155" s="594"/>
      <c r="CN155" s="594"/>
      <c r="CO155" s="594"/>
      <c r="CP155" s="594"/>
      <c r="CQ155" s="594"/>
      <c r="CR155" s="594"/>
      <c r="CS155" s="594"/>
      <c r="CT155" s="594"/>
      <c r="CU155" s="594"/>
      <c r="CV155" s="594"/>
      <c r="CW155" s="594"/>
      <c r="CX155" s="594"/>
      <c r="CY155" s="594"/>
      <c r="CZ155" s="594"/>
      <c r="DA155" s="594"/>
      <c r="DB155" s="594"/>
      <c r="DC155" s="594"/>
      <c r="DD155" s="594"/>
      <c r="DE155" s="594"/>
      <c r="DF155" s="594"/>
      <c r="DG155" s="594"/>
      <c r="DH155" s="594"/>
      <c r="DI155" s="594"/>
      <c r="DJ155" s="594"/>
      <c r="DK155" s="594"/>
      <c r="DL155" s="594"/>
      <c r="DM155" s="594"/>
      <c r="DN155" s="594"/>
      <c r="DO155" s="594"/>
      <c r="DP155" s="594"/>
      <c r="DQ155" s="594"/>
      <c r="DR155" s="594"/>
      <c r="DS155" s="594"/>
      <c r="DT155" s="594"/>
      <c r="DU155" s="594"/>
      <c r="DV155" s="594"/>
      <c r="DW155" s="594"/>
      <c r="DX155" s="594"/>
      <c r="DY155" s="594"/>
      <c r="DZ155" s="594"/>
      <c r="EA155" s="594"/>
      <c r="EB155" s="594"/>
      <c r="EC155" s="594"/>
      <c r="ED155" s="594"/>
      <c r="EE155" s="594"/>
      <c r="EF155" s="594"/>
      <c r="EG155" s="594"/>
      <c r="EH155" s="594"/>
      <c r="EI155" s="594"/>
      <c r="EJ155" s="594"/>
      <c r="EK155" s="594"/>
      <c r="EL155" s="594"/>
      <c r="EM155" s="594"/>
      <c r="EN155" s="594"/>
      <c r="EO155" s="594"/>
      <c r="EP155" s="594"/>
      <c r="EQ155" s="594"/>
      <c r="ER155" s="594"/>
      <c r="ES155" s="594"/>
      <c r="ET155" s="594"/>
      <c r="EU155" s="594"/>
      <c r="EV155" s="594"/>
      <c r="EW155" s="594"/>
      <c r="EX155" s="594"/>
      <c r="EY155" s="594"/>
      <c r="EZ155" s="594"/>
      <c r="FA155" s="594"/>
      <c r="FB155" s="594"/>
      <c r="FC155" s="594"/>
      <c r="FD155" s="594"/>
      <c r="FE155" s="594"/>
      <c r="FF155" s="594"/>
      <c r="FG155" s="594"/>
      <c r="FH155" s="594"/>
      <c r="FI155" s="594"/>
      <c r="FJ155" s="594"/>
      <c r="FK155" s="594"/>
      <c r="FL155" s="594"/>
      <c r="FM155" s="594"/>
      <c r="FN155" s="594"/>
      <c r="FO155" s="594"/>
      <c r="FP155" s="594"/>
      <c r="FQ155" s="594"/>
      <c r="FR155" s="594"/>
      <c r="FS155" s="594"/>
      <c r="FT155" s="594"/>
      <c r="FU155" s="594"/>
      <c r="FV155" s="594"/>
      <c r="FW155" s="594"/>
      <c r="FX155" s="594"/>
      <c r="FY155" s="594"/>
      <c r="FZ155" s="594"/>
      <c r="GA155" s="594"/>
      <c r="GB155" s="594"/>
      <c r="GC155" s="594"/>
      <c r="GD155" s="594"/>
      <c r="GE155" s="594"/>
      <c r="GF155" s="594"/>
      <c r="GG155" s="594"/>
      <c r="GH155" s="594"/>
      <c r="GI155" s="594"/>
      <c r="GJ155" s="594"/>
      <c r="GK155" s="594"/>
      <c r="GL155" s="594"/>
      <c r="GM155" s="594"/>
      <c r="GN155" s="594"/>
      <c r="GO155" s="594"/>
      <c r="GP155" s="594"/>
      <c r="GQ155" s="594"/>
      <c r="GR155" s="594"/>
      <c r="GS155" s="594"/>
      <c r="GT155" s="594"/>
      <c r="GU155" s="594"/>
      <c r="GV155" s="594"/>
      <c r="GW155" s="594"/>
      <c r="GX155" s="594"/>
      <c r="GY155" s="594"/>
      <c r="GZ155" s="594"/>
      <c r="HA155" s="594"/>
      <c r="HB155" s="594"/>
      <c r="HC155" s="594"/>
      <c r="HD155" s="594"/>
      <c r="HE155" s="594"/>
      <c r="HF155" s="594"/>
      <c r="HG155" s="594"/>
      <c r="HH155" s="594"/>
      <c r="HI155" s="594"/>
      <c r="HJ155" s="594"/>
      <c r="HK155" s="594"/>
      <c r="HL155" s="594"/>
    </row>
    <row r="156" spans="1:220" ht="23.1" customHeight="1" x14ac:dyDescent="0.25">
      <c r="A156" s="576">
        <v>190</v>
      </c>
      <c r="B156" s="603"/>
      <c r="C156" s="604">
        <v>1301</v>
      </c>
      <c r="D156" s="701" t="s">
        <v>1098</v>
      </c>
      <c r="E156" s="702" t="s">
        <v>839</v>
      </c>
      <c r="F156" s="702" t="s">
        <v>840</v>
      </c>
      <c r="G156" s="605">
        <v>3120</v>
      </c>
      <c r="H156" s="606">
        <v>255</v>
      </c>
      <c r="I156" s="607">
        <v>632</v>
      </c>
      <c r="J156" s="581">
        <v>39</v>
      </c>
      <c r="K156" s="632" t="s">
        <v>14</v>
      </c>
      <c r="L156" s="635" t="s">
        <v>1160</v>
      </c>
      <c r="M156" s="584" t="s">
        <v>31</v>
      </c>
      <c r="N156" s="585" t="s">
        <v>17</v>
      </c>
      <c r="O156" s="625" t="s">
        <v>1001</v>
      </c>
      <c r="P156" s="662" t="s">
        <v>803</v>
      </c>
      <c r="Q156" s="662" t="s">
        <v>789</v>
      </c>
      <c r="R156" s="586" t="s">
        <v>39</v>
      </c>
      <c r="S156" s="586" t="s">
        <v>40</v>
      </c>
      <c r="T156" s="586" t="s">
        <v>40</v>
      </c>
      <c r="U156" s="586" t="s">
        <v>63</v>
      </c>
      <c r="V156" s="586" t="s">
        <v>22</v>
      </c>
      <c r="W156" s="586" t="s">
        <v>22</v>
      </c>
      <c r="X156" s="663">
        <v>2</v>
      </c>
      <c r="Y156" s="803">
        <v>2.2000000000000002</v>
      </c>
      <c r="Z156" s="622">
        <v>41091</v>
      </c>
      <c r="AA156" s="639">
        <v>41426</v>
      </c>
      <c r="AB156" s="801">
        <v>25</v>
      </c>
      <c r="AC156" s="613"/>
      <c r="AD156" s="610"/>
      <c r="AE156" s="610">
        <v>0</v>
      </c>
      <c r="AF156" s="623"/>
      <c r="AG156" s="623"/>
      <c r="AH156" s="623"/>
      <c r="AI156" s="623"/>
      <c r="AJ156" s="623"/>
      <c r="AK156" s="623"/>
      <c r="AL156" s="623"/>
      <c r="AM156" s="623"/>
      <c r="AN156" s="623"/>
      <c r="AO156" s="623"/>
      <c r="AP156" s="623"/>
      <c r="AQ156" s="623"/>
      <c r="AR156" s="592">
        <f t="shared" si="6"/>
        <v>0</v>
      </c>
      <c r="AS156" s="592">
        <f t="shared" si="7"/>
        <v>0</v>
      </c>
      <c r="AT156" s="610"/>
      <c r="AU156" s="610">
        <v>500000</v>
      </c>
    </row>
    <row r="157" spans="1:220" ht="23.1" customHeight="1" x14ac:dyDescent="0.25">
      <c r="A157" s="576">
        <v>191</v>
      </c>
      <c r="B157" s="603"/>
      <c r="C157" s="604">
        <v>1301</v>
      </c>
      <c r="D157" s="701" t="s">
        <v>1098</v>
      </c>
      <c r="E157" s="702" t="s">
        <v>839</v>
      </c>
      <c r="F157" s="702" t="s">
        <v>840</v>
      </c>
      <c r="G157" s="605">
        <v>3120</v>
      </c>
      <c r="H157" s="606">
        <v>255</v>
      </c>
      <c r="I157" s="607">
        <v>632</v>
      </c>
      <c r="J157" s="581">
        <v>42</v>
      </c>
      <c r="K157" s="582" t="s">
        <v>68</v>
      </c>
      <c r="L157" s="582" t="s">
        <v>1159</v>
      </c>
      <c r="M157" s="624" t="s">
        <v>31</v>
      </c>
      <c r="N157" s="585" t="s">
        <v>17</v>
      </c>
      <c r="O157" s="625" t="s">
        <v>1001</v>
      </c>
      <c r="P157" s="586" t="s">
        <v>803</v>
      </c>
      <c r="Q157" s="586" t="s">
        <v>789</v>
      </c>
      <c r="R157" s="586" t="s">
        <v>39</v>
      </c>
      <c r="S157" s="586" t="s">
        <v>40</v>
      </c>
      <c r="T157" s="586" t="s">
        <v>40</v>
      </c>
      <c r="U157" s="586" t="s">
        <v>63</v>
      </c>
      <c r="V157" s="586" t="s">
        <v>22</v>
      </c>
      <c r="W157" s="586" t="s">
        <v>22</v>
      </c>
      <c r="X157" s="663">
        <v>2</v>
      </c>
      <c r="Y157" s="803">
        <v>2.2000000000000002</v>
      </c>
      <c r="Z157" s="622">
        <v>41091</v>
      </c>
      <c r="AA157" s="639">
        <v>41426</v>
      </c>
      <c r="AB157" s="801">
        <v>25</v>
      </c>
      <c r="AC157" s="613">
        <v>7000000</v>
      </c>
      <c r="AD157" s="610"/>
      <c r="AE157" s="610">
        <v>7000000</v>
      </c>
      <c r="AF157" s="623"/>
      <c r="AG157" s="623"/>
      <c r="AH157" s="623"/>
      <c r="AI157" s="623">
        <v>2500000</v>
      </c>
      <c r="AJ157" s="623">
        <v>2500000</v>
      </c>
      <c r="AK157" s="623">
        <v>2000000</v>
      </c>
      <c r="AL157" s="623"/>
      <c r="AM157" s="623"/>
      <c r="AN157" s="623"/>
      <c r="AO157" s="623"/>
      <c r="AP157" s="623"/>
      <c r="AQ157" s="623"/>
      <c r="AR157" s="592">
        <f t="shared" si="6"/>
        <v>7000000</v>
      </c>
      <c r="AS157" s="592">
        <f t="shared" si="7"/>
        <v>0</v>
      </c>
      <c r="AT157" s="610"/>
      <c r="AU157" s="610"/>
      <c r="HA157" s="593"/>
      <c r="HB157" s="593"/>
      <c r="HC157" s="593"/>
      <c r="HD157" s="593"/>
      <c r="HE157" s="593"/>
      <c r="HF157" s="593"/>
      <c r="HG157" s="593"/>
      <c r="HH157" s="593"/>
      <c r="HI157" s="593"/>
      <c r="HJ157" s="593"/>
      <c r="HK157" s="593"/>
      <c r="HL157" s="593"/>
    </row>
    <row r="158" spans="1:220" ht="23.1" customHeight="1" x14ac:dyDescent="0.25">
      <c r="A158" s="576">
        <v>192</v>
      </c>
      <c r="B158" s="603"/>
      <c r="C158" s="604">
        <v>1301</v>
      </c>
      <c r="D158" s="701" t="s">
        <v>1098</v>
      </c>
      <c r="E158" s="702" t="s">
        <v>839</v>
      </c>
      <c r="F158" s="702" t="s">
        <v>840</v>
      </c>
      <c r="G158" s="605">
        <v>3120</v>
      </c>
      <c r="H158" s="607">
        <v>255</v>
      </c>
      <c r="I158" s="607">
        <v>632</v>
      </c>
      <c r="J158" s="595">
        <v>44</v>
      </c>
      <c r="K158" s="632" t="s">
        <v>68</v>
      </c>
      <c r="L158" s="632" t="s">
        <v>1145</v>
      </c>
      <c r="M158" s="624" t="s">
        <v>31</v>
      </c>
      <c r="N158" s="656" t="s">
        <v>17</v>
      </c>
      <c r="O158" s="625" t="s">
        <v>1001</v>
      </c>
      <c r="P158" s="586" t="s">
        <v>803</v>
      </c>
      <c r="Q158" s="586" t="s">
        <v>789</v>
      </c>
      <c r="R158" s="586" t="s">
        <v>39</v>
      </c>
      <c r="S158" s="586" t="s">
        <v>40</v>
      </c>
      <c r="T158" s="586" t="s">
        <v>40</v>
      </c>
      <c r="U158" s="586" t="s">
        <v>63</v>
      </c>
      <c r="V158" s="586" t="s">
        <v>22</v>
      </c>
      <c r="W158" s="586" t="s">
        <v>22</v>
      </c>
      <c r="X158" s="663">
        <v>2</v>
      </c>
      <c r="Y158" s="803">
        <v>2.2000000000000002</v>
      </c>
      <c r="Z158" s="622">
        <v>41091</v>
      </c>
      <c r="AA158" s="639">
        <v>41426</v>
      </c>
      <c r="AB158" s="801">
        <v>25</v>
      </c>
      <c r="AC158" s="613">
        <v>492600</v>
      </c>
      <c r="AD158" s="610"/>
      <c r="AE158" s="610">
        <v>492600</v>
      </c>
      <c r="AF158" s="623"/>
      <c r="AG158" s="623"/>
      <c r="AH158" s="623"/>
      <c r="AI158" s="623"/>
      <c r="AJ158" s="623"/>
      <c r="AK158" s="623"/>
      <c r="AL158" s="623"/>
      <c r="AM158" s="623">
        <v>192600</v>
      </c>
      <c r="AN158" s="623">
        <v>300000</v>
      </c>
      <c r="AO158" s="623"/>
      <c r="AP158" s="623"/>
      <c r="AQ158" s="623"/>
      <c r="AR158" s="592">
        <f t="shared" si="6"/>
        <v>492600</v>
      </c>
      <c r="AS158" s="592">
        <f t="shared" si="7"/>
        <v>0</v>
      </c>
      <c r="AT158" s="610"/>
      <c r="AU158" s="610"/>
    </row>
    <row r="159" spans="1:220" ht="23.1" customHeight="1" x14ac:dyDescent="0.25">
      <c r="A159" s="576">
        <v>193</v>
      </c>
      <c r="B159" s="603"/>
      <c r="C159" s="604">
        <v>1301</v>
      </c>
      <c r="D159" s="701" t="s">
        <v>1098</v>
      </c>
      <c r="E159" s="702" t="s">
        <v>839</v>
      </c>
      <c r="F159" s="702" t="s">
        <v>840</v>
      </c>
      <c r="G159" s="605">
        <v>3120</v>
      </c>
      <c r="H159" s="606">
        <v>255</v>
      </c>
      <c r="I159" s="607">
        <v>632</v>
      </c>
      <c r="J159" s="581" t="s">
        <v>25</v>
      </c>
      <c r="K159" s="582" t="s">
        <v>14</v>
      </c>
      <c r="L159" s="632" t="s">
        <v>1150</v>
      </c>
      <c r="M159" s="624" t="s">
        <v>31</v>
      </c>
      <c r="N159" s="585" t="s">
        <v>17</v>
      </c>
      <c r="O159" s="625" t="s">
        <v>1001</v>
      </c>
      <c r="P159" s="586" t="s">
        <v>803</v>
      </c>
      <c r="Q159" s="586" t="s">
        <v>789</v>
      </c>
      <c r="R159" s="586" t="s">
        <v>39</v>
      </c>
      <c r="S159" s="586" t="s">
        <v>40</v>
      </c>
      <c r="T159" s="586" t="s">
        <v>40</v>
      </c>
      <c r="U159" s="586" t="s">
        <v>63</v>
      </c>
      <c r="V159" s="586" t="s">
        <v>22</v>
      </c>
      <c r="W159" s="586" t="s">
        <v>22</v>
      </c>
      <c r="X159" s="663">
        <v>2</v>
      </c>
      <c r="Y159" s="803">
        <v>2.2000000000000002</v>
      </c>
      <c r="Z159" s="639">
        <v>41456</v>
      </c>
      <c r="AA159" s="622">
        <v>41791</v>
      </c>
      <c r="AB159" s="801">
        <v>25</v>
      </c>
      <c r="AC159" s="613"/>
      <c r="AD159" s="610"/>
      <c r="AE159" s="610">
        <v>0</v>
      </c>
      <c r="AF159" s="623"/>
      <c r="AG159" s="623"/>
      <c r="AH159" s="623"/>
      <c r="AI159" s="623"/>
      <c r="AJ159" s="623"/>
      <c r="AK159" s="623"/>
      <c r="AL159" s="623"/>
      <c r="AM159" s="623"/>
      <c r="AN159" s="623"/>
      <c r="AO159" s="623"/>
      <c r="AP159" s="623"/>
      <c r="AQ159" s="623"/>
      <c r="AR159" s="592">
        <f t="shared" si="6"/>
        <v>0</v>
      </c>
      <c r="AS159" s="592">
        <f t="shared" si="7"/>
        <v>0</v>
      </c>
      <c r="AT159" s="610">
        <v>700000</v>
      </c>
      <c r="AU159" s="610"/>
      <c r="AX159" s="593"/>
      <c r="AY159" s="593"/>
      <c r="AZ159" s="593"/>
      <c r="BA159" s="593"/>
      <c r="BB159" s="593"/>
      <c r="BC159" s="593"/>
      <c r="BD159" s="593"/>
      <c r="BE159" s="593"/>
      <c r="BF159" s="593"/>
      <c r="BG159" s="593"/>
      <c r="BH159" s="593"/>
      <c r="BI159" s="593"/>
      <c r="BJ159" s="593"/>
      <c r="BK159" s="593"/>
      <c r="BL159" s="593"/>
      <c r="BM159" s="593"/>
      <c r="BN159" s="593"/>
      <c r="BO159" s="593"/>
      <c r="BP159" s="593"/>
      <c r="BQ159" s="593"/>
      <c r="BR159" s="593"/>
      <c r="BS159" s="593"/>
      <c r="BT159" s="593"/>
      <c r="BU159" s="593"/>
      <c r="BV159" s="593"/>
      <c r="BW159" s="593"/>
      <c r="BX159" s="593"/>
      <c r="BY159" s="593"/>
      <c r="BZ159" s="593"/>
      <c r="CA159" s="593"/>
      <c r="CB159" s="593"/>
      <c r="CC159" s="593"/>
      <c r="CD159" s="593"/>
      <c r="CE159" s="593"/>
      <c r="CF159" s="593"/>
      <c r="CG159" s="593"/>
      <c r="CH159" s="593"/>
      <c r="CI159" s="593"/>
      <c r="CJ159" s="593"/>
      <c r="CK159" s="593"/>
      <c r="CL159" s="593"/>
      <c r="CM159" s="593"/>
      <c r="CN159" s="593"/>
      <c r="CO159" s="593"/>
      <c r="CP159" s="593"/>
      <c r="CQ159" s="593"/>
      <c r="CR159" s="593"/>
      <c r="CS159" s="593"/>
      <c r="CT159" s="593"/>
      <c r="CU159" s="593"/>
      <c r="CV159" s="593"/>
      <c r="CW159" s="593"/>
      <c r="CX159" s="593"/>
      <c r="CY159" s="593"/>
      <c r="CZ159" s="593"/>
      <c r="DA159" s="593"/>
      <c r="DB159" s="593"/>
      <c r="DC159" s="593"/>
      <c r="DD159" s="593"/>
      <c r="DE159" s="593"/>
      <c r="DF159" s="593"/>
      <c r="DG159" s="593"/>
      <c r="DH159" s="593"/>
      <c r="DI159" s="593"/>
      <c r="DJ159" s="593"/>
      <c r="DK159" s="593"/>
      <c r="DL159" s="593"/>
      <c r="DM159" s="593"/>
      <c r="DN159" s="593"/>
      <c r="DO159" s="593"/>
      <c r="DP159" s="593"/>
      <c r="DQ159" s="593"/>
      <c r="DR159" s="593"/>
      <c r="DS159" s="593"/>
      <c r="DT159" s="593"/>
      <c r="DU159" s="593"/>
      <c r="DV159" s="593"/>
      <c r="DW159" s="593"/>
      <c r="DX159" s="593"/>
      <c r="DY159" s="593"/>
      <c r="DZ159" s="593"/>
      <c r="EA159" s="593"/>
      <c r="EB159" s="593"/>
      <c r="EC159" s="593"/>
      <c r="ED159" s="593"/>
      <c r="EE159" s="593"/>
      <c r="EF159" s="593"/>
      <c r="EG159" s="593"/>
      <c r="EH159" s="593"/>
      <c r="EI159" s="593"/>
      <c r="EJ159" s="593"/>
      <c r="EK159" s="593"/>
      <c r="EL159" s="593"/>
      <c r="EM159" s="593"/>
      <c r="EN159" s="593"/>
      <c r="EO159" s="593"/>
      <c r="EP159" s="593"/>
      <c r="EQ159" s="593"/>
      <c r="ER159" s="593"/>
      <c r="ES159" s="593"/>
      <c r="ET159" s="593"/>
      <c r="EU159" s="593"/>
      <c r="EV159" s="593"/>
      <c r="EW159" s="593"/>
      <c r="EX159" s="593"/>
      <c r="EY159" s="593"/>
      <c r="EZ159" s="593"/>
      <c r="FA159" s="593"/>
      <c r="FB159" s="593"/>
      <c r="FC159" s="593"/>
      <c r="FD159" s="593"/>
      <c r="FE159" s="593"/>
      <c r="FF159" s="593"/>
      <c r="FG159" s="593"/>
      <c r="FH159" s="593"/>
      <c r="FI159" s="593"/>
      <c r="FJ159" s="593"/>
      <c r="FK159" s="593"/>
      <c r="FL159" s="593"/>
      <c r="FM159" s="593"/>
      <c r="FN159" s="593"/>
      <c r="FO159" s="593"/>
      <c r="FP159" s="593"/>
      <c r="FQ159" s="593"/>
      <c r="FR159" s="593"/>
      <c r="FS159" s="593"/>
      <c r="FT159" s="593"/>
      <c r="FU159" s="593"/>
      <c r="FV159" s="593"/>
      <c r="FW159" s="593"/>
      <c r="FX159" s="593"/>
      <c r="FY159" s="593"/>
      <c r="FZ159" s="593"/>
      <c r="GA159" s="593"/>
      <c r="GB159" s="593"/>
      <c r="GC159" s="593"/>
      <c r="GD159" s="593"/>
      <c r="GE159" s="593"/>
      <c r="GF159" s="593"/>
      <c r="GG159" s="593"/>
      <c r="GH159" s="593"/>
      <c r="GI159" s="593"/>
      <c r="GJ159" s="593"/>
      <c r="GK159" s="593"/>
      <c r="GL159" s="593"/>
      <c r="GM159" s="593"/>
      <c r="GN159" s="593"/>
      <c r="GO159" s="593"/>
      <c r="GP159" s="593"/>
      <c r="GQ159" s="593"/>
      <c r="GR159" s="593"/>
      <c r="GS159" s="593"/>
      <c r="GT159" s="593"/>
      <c r="GU159" s="593"/>
      <c r="GV159" s="593"/>
      <c r="GW159" s="593"/>
      <c r="GX159" s="593"/>
      <c r="GY159" s="593"/>
      <c r="GZ159" s="593"/>
    </row>
    <row r="160" spans="1:220" ht="23.1" customHeight="1" x14ac:dyDescent="0.25">
      <c r="A160" s="576">
        <v>194</v>
      </c>
      <c r="B160" s="603"/>
      <c r="C160" s="604">
        <v>1301</v>
      </c>
      <c r="D160" s="701" t="s">
        <v>1098</v>
      </c>
      <c r="E160" s="702" t="s">
        <v>839</v>
      </c>
      <c r="F160" s="702" t="s">
        <v>840</v>
      </c>
      <c r="G160" s="605">
        <v>3120</v>
      </c>
      <c r="H160" s="606">
        <v>255</v>
      </c>
      <c r="I160" s="607">
        <v>632</v>
      </c>
      <c r="J160" s="581" t="s">
        <v>25</v>
      </c>
      <c r="K160" s="582" t="s">
        <v>14</v>
      </c>
      <c r="L160" s="632" t="s">
        <v>1158</v>
      </c>
      <c r="M160" s="624" t="s">
        <v>31</v>
      </c>
      <c r="N160" s="585" t="s">
        <v>17</v>
      </c>
      <c r="O160" s="625" t="s">
        <v>1001</v>
      </c>
      <c r="P160" s="586" t="s">
        <v>803</v>
      </c>
      <c r="Q160" s="586" t="s">
        <v>789</v>
      </c>
      <c r="R160" s="586" t="s">
        <v>39</v>
      </c>
      <c r="S160" s="586" t="s">
        <v>40</v>
      </c>
      <c r="T160" s="586" t="s">
        <v>40</v>
      </c>
      <c r="U160" s="586" t="s">
        <v>63</v>
      </c>
      <c r="V160" s="586" t="s">
        <v>22</v>
      </c>
      <c r="W160" s="586" t="s">
        <v>22</v>
      </c>
      <c r="X160" s="663">
        <v>2</v>
      </c>
      <c r="Y160" s="803">
        <v>2.2000000000000002</v>
      </c>
      <c r="Z160" s="639">
        <v>41456</v>
      </c>
      <c r="AA160" s="622">
        <v>41791</v>
      </c>
      <c r="AB160" s="801">
        <v>25</v>
      </c>
      <c r="AC160" s="613"/>
      <c r="AD160" s="610"/>
      <c r="AE160" s="610">
        <v>0</v>
      </c>
      <c r="AF160" s="623"/>
      <c r="AG160" s="623"/>
      <c r="AH160" s="623"/>
      <c r="AI160" s="623"/>
      <c r="AJ160" s="623"/>
      <c r="AK160" s="623"/>
      <c r="AL160" s="623"/>
      <c r="AM160" s="623"/>
      <c r="AN160" s="623"/>
      <c r="AO160" s="623"/>
      <c r="AP160" s="623"/>
      <c r="AQ160" s="623"/>
      <c r="AR160" s="592">
        <f t="shared" si="6"/>
        <v>0</v>
      </c>
      <c r="AS160" s="592">
        <f t="shared" si="7"/>
        <v>0</v>
      </c>
      <c r="AT160" s="610">
        <v>5000000</v>
      </c>
      <c r="AU160" s="610"/>
      <c r="AX160" s="593"/>
      <c r="AY160" s="593"/>
      <c r="AZ160" s="593"/>
      <c r="BA160" s="593"/>
      <c r="BB160" s="593"/>
      <c r="BC160" s="593"/>
      <c r="BD160" s="593"/>
      <c r="BE160" s="593"/>
      <c r="BF160" s="593"/>
      <c r="BG160" s="593"/>
      <c r="BH160" s="593"/>
      <c r="BI160" s="593"/>
      <c r="BJ160" s="593"/>
      <c r="BK160" s="593"/>
      <c r="BL160" s="593"/>
      <c r="BM160" s="593"/>
      <c r="BN160" s="593"/>
      <c r="BO160" s="593"/>
      <c r="BP160" s="593"/>
      <c r="BQ160" s="593"/>
      <c r="BR160" s="593"/>
      <c r="BS160" s="593"/>
      <c r="BT160" s="593"/>
      <c r="BU160" s="593"/>
      <c r="BV160" s="593"/>
      <c r="BW160" s="593"/>
      <c r="BX160" s="593"/>
      <c r="BY160" s="593"/>
      <c r="BZ160" s="593"/>
      <c r="CA160" s="593"/>
      <c r="CB160" s="593"/>
      <c r="CC160" s="593"/>
      <c r="CD160" s="593"/>
      <c r="CE160" s="593"/>
      <c r="CF160" s="593"/>
      <c r="CG160" s="593"/>
      <c r="CH160" s="593"/>
      <c r="CI160" s="593"/>
      <c r="CJ160" s="593"/>
      <c r="CK160" s="593"/>
      <c r="CL160" s="593"/>
      <c r="CM160" s="593"/>
      <c r="CN160" s="593"/>
      <c r="CO160" s="593"/>
      <c r="CP160" s="593"/>
      <c r="CQ160" s="593"/>
      <c r="CR160" s="593"/>
      <c r="CS160" s="593"/>
      <c r="CT160" s="593"/>
      <c r="CU160" s="593"/>
      <c r="CV160" s="593"/>
      <c r="CW160" s="593"/>
      <c r="CX160" s="593"/>
      <c r="CY160" s="593"/>
      <c r="CZ160" s="593"/>
      <c r="DA160" s="593"/>
      <c r="DB160" s="593"/>
      <c r="DC160" s="593"/>
      <c r="DD160" s="593"/>
      <c r="DE160" s="593"/>
      <c r="DF160" s="593"/>
      <c r="DG160" s="593"/>
      <c r="DH160" s="593"/>
      <c r="DI160" s="593"/>
      <c r="DJ160" s="593"/>
      <c r="DK160" s="593"/>
      <c r="DL160" s="593"/>
      <c r="DM160" s="593"/>
      <c r="DN160" s="593"/>
      <c r="DO160" s="593"/>
      <c r="DP160" s="593"/>
      <c r="DQ160" s="593"/>
      <c r="DR160" s="593"/>
      <c r="DS160" s="593"/>
      <c r="DT160" s="593"/>
      <c r="DU160" s="593"/>
      <c r="DV160" s="593"/>
      <c r="DW160" s="593"/>
      <c r="DX160" s="593"/>
      <c r="DY160" s="593"/>
      <c r="DZ160" s="593"/>
      <c r="EA160" s="593"/>
      <c r="EB160" s="593"/>
      <c r="EC160" s="593"/>
      <c r="ED160" s="593"/>
      <c r="EE160" s="593"/>
      <c r="EF160" s="593"/>
      <c r="EG160" s="593"/>
      <c r="EH160" s="593"/>
      <c r="EI160" s="593"/>
      <c r="EJ160" s="593"/>
      <c r="EK160" s="593"/>
      <c r="EL160" s="593"/>
      <c r="EM160" s="593"/>
      <c r="EN160" s="593"/>
      <c r="EO160" s="593"/>
      <c r="EP160" s="593"/>
      <c r="EQ160" s="593"/>
      <c r="ER160" s="593"/>
      <c r="ES160" s="593"/>
      <c r="ET160" s="593"/>
      <c r="EU160" s="593"/>
      <c r="EV160" s="593"/>
      <c r="EW160" s="593"/>
      <c r="EX160" s="593"/>
      <c r="EY160" s="593"/>
      <c r="EZ160" s="593"/>
      <c r="FA160" s="593"/>
      <c r="FB160" s="593"/>
      <c r="FC160" s="593"/>
      <c r="FD160" s="593"/>
      <c r="FE160" s="593"/>
      <c r="FF160" s="593"/>
      <c r="FG160" s="593"/>
      <c r="FH160" s="593"/>
      <c r="FI160" s="593"/>
      <c r="FJ160" s="593"/>
      <c r="FK160" s="593"/>
      <c r="FL160" s="593"/>
      <c r="FM160" s="593"/>
      <c r="FN160" s="593"/>
      <c r="FO160" s="593"/>
      <c r="FP160" s="593"/>
      <c r="FQ160" s="593"/>
      <c r="FR160" s="593"/>
      <c r="FS160" s="593"/>
      <c r="FT160" s="593"/>
      <c r="FU160" s="593"/>
      <c r="FV160" s="593"/>
      <c r="FW160" s="593"/>
      <c r="FX160" s="593"/>
      <c r="FY160" s="593"/>
      <c r="FZ160" s="593"/>
      <c r="GA160" s="593"/>
      <c r="GB160" s="593"/>
      <c r="GC160" s="593"/>
      <c r="GD160" s="593"/>
      <c r="GE160" s="593"/>
      <c r="GF160" s="593"/>
      <c r="GG160" s="593"/>
      <c r="GH160" s="593"/>
      <c r="GI160" s="593"/>
      <c r="GJ160" s="593"/>
      <c r="GK160" s="593"/>
      <c r="GL160" s="593"/>
      <c r="GM160" s="593"/>
      <c r="GN160" s="593"/>
      <c r="GO160" s="593"/>
      <c r="GP160" s="593"/>
      <c r="GQ160" s="593"/>
      <c r="GR160" s="593"/>
      <c r="GS160" s="593"/>
      <c r="GT160" s="593"/>
      <c r="GU160" s="593"/>
      <c r="GV160" s="593"/>
      <c r="GW160" s="593"/>
      <c r="GX160" s="593"/>
      <c r="GY160" s="593"/>
      <c r="GZ160" s="593"/>
    </row>
    <row r="161" spans="1:220" ht="23.1" customHeight="1" x14ac:dyDescent="0.25">
      <c r="A161" s="576">
        <v>195</v>
      </c>
      <c r="B161" s="603"/>
      <c r="C161" s="604">
        <v>1301</v>
      </c>
      <c r="D161" s="701" t="s">
        <v>1098</v>
      </c>
      <c r="E161" s="702" t="s">
        <v>839</v>
      </c>
      <c r="F161" s="702" t="s">
        <v>840</v>
      </c>
      <c r="G161" s="605">
        <v>3120</v>
      </c>
      <c r="H161" s="606">
        <v>255</v>
      </c>
      <c r="I161" s="607">
        <v>632</v>
      </c>
      <c r="J161" s="581" t="s">
        <v>25</v>
      </c>
      <c r="K161" s="582" t="s">
        <v>14</v>
      </c>
      <c r="L161" s="582" t="s">
        <v>1165</v>
      </c>
      <c r="M161" s="624" t="s">
        <v>31</v>
      </c>
      <c r="N161" s="585" t="s">
        <v>17</v>
      </c>
      <c r="O161" s="625" t="s">
        <v>1001</v>
      </c>
      <c r="P161" s="586" t="s">
        <v>803</v>
      </c>
      <c r="Q161" s="586" t="s">
        <v>789</v>
      </c>
      <c r="R161" s="586" t="s">
        <v>39</v>
      </c>
      <c r="S161" s="586" t="s">
        <v>40</v>
      </c>
      <c r="T161" s="586" t="s">
        <v>40</v>
      </c>
      <c r="U161" s="586" t="s">
        <v>63</v>
      </c>
      <c r="V161" s="586" t="s">
        <v>22</v>
      </c>
      <c r="W161" s="586" t="s">
        <v>22</v>
      </c>
      <c r="X161" s="663">
        <v>2</v>
      </c>
      <c r="Y161" s="803">
        <v>2.2000000000000002</v>
      </c>
      <c r="Z161" s="622">
        <v>41091</v>
      </c>
      <c r="AA161" s="639">
        <v>41426</v>
      </c>
      <c r="AB161" s="801">
        <v>25</v>
      </c>
      <c r="AC161" s="613"/>
      <c r="AD161" s="610"/>
      <c r="AE161" s="610">
        <v>0</v>
      </c>
      <c r="AF161" s="623"/>
      <c r="AG161" s="623"/>
      <c r="AH161" s="623"/>
      <c r="AI161" s="623"/>
      <c r="AJ161" s="623"/>
      <c r="AK161" s="623"/>
      <c r="AL161" s="623"/>
      <c r="AM161" s="623"/>
      <c r="AN161" s="623"/>
      <c r="AO161" s="623"/>
      <c r="AP161" s="623"/>
      <c r="AQ161" s="623"/>
      <c r="AR161" s="592">
        <f t="shared" si="6"/>
        <v>0</v>
      </c>
      <c r="AS161" s="592">
        <f t="shared" si="7"/>
        <v>0</v>
      </c>
      <c r="AT161" s="610"/>
      <c r="AU161" s="610">
        <v>500000</v>
      </c>
      <c r="AX161" s="593"/>
      <c r="AY161" s="593"/>
      <c r="AZ161" s="593"/>
      <c r="BA161" s="593"/>
      <c r="BB161" s="593"/>
      <c r="BC161" s="593"/>
      <c r="BD161" s="593"/>
      <c r="BE161" s="593"/>
      <c r="BF161" s="593"/>
      <c r="BG161" s="593"/>
      <c r="BH161" s="593"/>
      <c r="BI161" s="593"/>
      <c r="BJ161" s="593"/>
      <c r="BK161" s="593"/>
      <c r="BL161" s="593"/>
      <c r="BM161" s="593"/>
      <c r="BN161" s="593"/>
      <c r="BO161" s="593"/>
      <c r="BP161" s="593"/>
      <c r="BQ161" s="593"/>
      <c r="BR161" s="593"/>
      <c r="BS161" s="593"/>
      <c r="BT161" s="593"/>
      <c r="BU161" s="593"/>
      <c r="BV161" s="593"/>
      <c r="BW161" s="593"/>
      <c r="BX161" s="593"/>
      <c r="BY161" s="593"/>
      <c r="BZ161" s="593"/>
      <c r="CA161" s="593"/>
      <c r="CB161" s="593"/>
      <c r="CC161" s="593"/>
      <c r="CD161" s="593"/>
      <c r="CE161" s="593"/>
      <c r="CF161" s="593"/>
      <c r="CG161" s="593"/>
      <c r="CH161" s="593"/>
      <c r="CI161" s="593"/>
      <c r="CJ161" s="593"/>
      <c r="CK161" s="593"/>
      <c r="CL161" s="593"/>
      <c r="CM161" s="593"/>
      <c r="CN161" s="593"/>
      <c r="CO161" s="593"/>
      <c r="CP161" s="593"/>
      <c r="CQ161" s="593"/>
      <c r="CR161" s="593"/>
      <c r="CS161" s="593"/>
      <c r="CT161" s="593"/>
      <c r="CU161" s="593"/>
      <c r="CV161" s="593"/>
      <c r="CW161" s="593"/>
      <c r="CX161" s="593"/>
      <c r="CY161" s="593"/>
      <c r="CZ161" s="593"/>
      <c r="DA161" s="593"/>
      <c r="DB161" s="593"/>
      <c r="DC161" s="593"/>
      <c r="DD161" s="593"/>
      <c r="DE161" s="593"/>
      <c r="DF161" s="593"/>
      <c r="DG161" s="593"/>
      <c r="DH161" s="593"/>
      <c r="DI161" s="593"/>
      <c r="DJ161" s="593"/>
      <c r="DK161" s="593"/>
      <c r="DL161" s="593"/>
      <c r="DM161" s="593"/>
      <c r="DN161" s="593"/>
      <c r="DO161" s="593"/>
      <c r="DP161" s="593"/>
      <c r="DQ161" s="593"/>
      <c r="DR161" s="593"/>
      <c r="DS161" s="593"/>
      <c r="DT161" s="593"/>
      <c r="DU161" s="593"/>
      <c r="DV161" s="593"/>
      <c r="DW161" s="593"/>
      <c r="DX161" s="593"/>
      <c r="DY161" s="593"/>
      <c r="DZ161" s="593"/>
      <c r="EA161" s="593"/>
      <c r="EB161" s="593"/>
      <c r="EC161" s="593"/>
      <c r="ED161" s="593"/>
      <c r="EE161" s="593"/>
      <c r="EF161" s="593"/>
      <c r="EG161" s="593"/>
      <c r="EH161" s="593"/>
      <c r="EI161" s="593"/>
      <c r="EJ161" s="593"/>
      <c r="EK161" s="593"/>
      <c r="EL161" s="593"/>
      <c r="EM161" s="593"/>
      <c r="EN161" s="593"/>
      <c r="EO161" s="593"/>
      <c r="EP161" s="593"/>
      <c r="EQ161" s="593"/>
      <c r="ER161" s="593"/>
      <c r="ES161" s="593"/>
      <c r="ET161" s="593"/>
      <c r="EU161" s="593"/>
      <c r="EV161" s="593"/>
      <c r="EW161" s="593"/>
      <c r="EX161" s="593"/>
      <c r="EY161" s="593"/>
      <c r="EZ161" s="593"/>
      <c r="FA161" s="593"/>
      <c r="FB161" s="593"/>
      <c r="FC161" s="593"/>
      <c r="FD161" s="593"/>
      <c r="FE161" s="593"/>
      <c r="FF161" s="593"/>
      <c r="FG161" s="593"/>
      <c r="FH161" s="593"/>
      <c r="FI161" s="593"/>
      <c r="FJ161" s="593"/>
      <c r="FK161" s="593"/>
      <c r="FL161" s="593"/>
      <c r="FM161" s="593"/>
      <c r="FN161" s="593"/>
      <c r="FO161" s="593"/>
      <c r="FP161" s="593"/>
      <c r="FQ161" s="593"/>
      <c r="FR161" s="593"/>
      <c r="FS161" s="593"/>
      <c r="FT161" s="593"/>
      <c r="FU161" s="593"/>
      <c r="FV161" s="593"/>
      <c r="FW161" s="593"/>
      <c r="FX161" s="593"/>
      <c r="FY161" s="593"/>
      <c r="FZ161" s="593"/>
      <c r="GA161" s="593"/>
      <c r="GB161" s="593"/>
      <c r="GC161" s="593"/>
      <c r="GD161" s="593"/>
      <c r="GE161" s="593"/>
      <c r="GF161" s="593"/>
      <c r="GG161" s="593"/>
      <c r="GH161" s="593"/>
      <c r="GI161" s="593"/>
      <c r="GJ161" s="593"/>
      <c r="GK161" s="593"/>
      <c r="GL161" s="593"/>
      <c r="GM161" s="593"/>
      <c r="GN161" s="593"/>
      <c r="GO161" s="593"/>
      <c r="GP161" s="593"/>
      <c r="GQ161" s="593"/>
      <c r="GR161" s="593"/>
      <c r="GS161" s="593"/>
      <c r="GT161" s="593"/>
      <c r="GU161" s="593"/>
      <c r="GV161" s="593"/>
      <c r="GW161" s="593"/>
      <c r="GX161" s="593"/>
      <c r="GY161" s="593"/>
      <c r="GZ161" s="593"/>
    </row>
    <row r="162" spans="1:220" ht="23.1" customHeight="1" x14ac:dyDescent="0.25">
      <c r="A162" s="576">
        <v>196</v>
      </c>
      <c r="B162" s="603"/>
      <c r="C162" s="604">
        <v>1301</v>
      </c>
      <c r="D162" s="701" t="s">
        <v>1098</v>
      </c>
      <c r="E162" s="702" t="s">
        <v>839</v>
      </c>
      <c r="F162" s="702" t="s">
        <v>840</v>
      </c>
      <c r="G162" s="605">
        <v>3120</v>
      </c>
      <c r="H162" s="606">
        <v>255</v>
      </c>
      <c r="I162" s="607">
        <v>632</v>
      </c>
      <c r="J162" s="581" t="s">
        <v>25</v>
      </c>
      <c r="K162" s="582" t="s">
        <v>14</v>
      </c>
      <c r="L162" s="582" t="s">
        <v>1166</v>
      </c>
      <c r="M162" s="584" t="s">
        <v>31</v>
      </c>
      <c r="N162" s="585" t="s">
        <v>17</v>
      </c>
      <c r="O162" s="625" t="s">
        <v>1001</v>
      </c>
      <c r="P162" s="586" t="s">
        <v>803</v>
      </c>
      <c r="Q162" s="586" t="s">
        <v>789</v>
      </c>
      <c r="R162" s="586" t="s">
        <v>39</v>
      </c>
      <c r="S162" s="586" t="s">
        <v>40</v>
      </c>
      <c r="T162" s="586" t="s">
        <v>40</v>
      </c>
      <c r="U162" s="586" t="s">
        <v>40</v>
      </c>
      <c r="V162" s="586" t="s">
        <v>22</v>
      </c>
      <c r="W162" s="586" t="s">
        <v>22</v>
      </c>
      <c r="X162" s="663">
        <v>2</v>
      </c>
      <c r="Y162" s="803">
        <v>2.2000000000000002</v>
      </c>
      <c r="Z162" s="622">
        <v>41821</v>
      </c>
      <c r="AA162" s="639">
        <v>42156</v>
      </c>
      <c r="AB162" s="801">
        <v>25</v>
      </c>
      <c r="AC162" s="613"/>
      <c r="AD162" s="610"/>
      <c r="AE162" s="610">
        <v>0</v>
      </c>
      <c r="AF162" s="623"/>
      <c r="AG162" s="623"/>
      <c r="AH162" s="623"/>
      <c r="AI162" s="623"/>
      <c r="AJ162" s="623"/>
      <c r="AK162" s="623"/>
      <c r="AL162" s="623"/>
      <c r="AM162" s="623"/>
      <c r="AN162" s="623"/>
      <c r="AO162" s="623"/>
      <c r="AP162" s="623"/>
      <c r="AQ162" s="623"/>
      <c r="AR162" s="592">
        <f t="shared" si="6"/>
        <v>0</v>
      </c>
      <c r="AS162" s="592">
        <f t="shared" si="7"/>
        <v>0</v>
      </c>
      <c r="AT162" s="610"/>
      <c r="AU162" s="610">
        <v>4550000</v>
      </c>
    </row>
    <row r="163" spans="1:220" s="593" customFormat="1" ht="23.1" customHeight="1" x14ac:dyDescent="0.25">
      <c r="A163" s="576">
        <v>198</v>
      </c>
      <c r="B163" s="603"/>
      <c r="C163" s="604">
        <v>1301</v>
      </c>
      <c r="D163" s="701" t="s">
        <v>1098</v>
      </c>
      <c r="E163" s="702" t="s">
        <v>839</v>
      </c>
      <c r="F163" s="702" t="s">
        <v>840</v>
      </c>
      <c r="G163" s="605">
        <v>3120</v>
      </c>
      <c r="H163" s="606">
        <v>255</v>
      </c>
      <c r="I163" s="607">
        <v>632</v>
      </c>
      <c r="J163" s="581" t="s">
        <v>25</v>
      </c>
      <c r="K163" s="582" t="s">
        <v>14</v>
      </c>
      <c r="L163" s="582" t="s">
        <v>1177</v>
      </c>
      <c r="M163" s="624" t="s">
        <v>31</v>
      </c>
      <c r="N163" s="585" t="s">
        <v>17</v>
      </c>
      <c r="O163" s="625" t="s">
        <v>1001</v>
      </c>
      <c r="P163" s="586" t="s">
        <v>803</v>
      </c>
      <c r="Q163" s="586" t="s">
        <v>789</v>
      </c>
      <c r="R163" s="586" t="s">
        <v>39</v>
      </c>
      <c r="S163" s="586" t="s">
        <v>40</v>
      </c>
      <c r="T163" s="586" t="s">
        <v>40</v>
      </c>
      <c r="U163" s="586" t="s">
        <v>63</v>
      </c>
      <c r="V163" s="586" t="s">
        <v>22</v>
      </c>
      <c r="W163" s="586" t="s">
        <v>22</v>
      </c>
      <c r="X163" s="663">
        <v>2</v>
      </c>
      <c r="Y163" s="803">
        <v>2.2000000000000002</v>
      </c>
      <c r="Z163" s="639">
        <v>41456</v>
      </c>
      <c r="AA163" s="622">
        <v>41791</v>
      </c>
      <c r="AB163" s="801">
        <v>25</v>
      </c>
      <c r="AC163" s="613"/>
      <c r="AD163" s="610"/>
      <c r="AE163" s="610">
        <v>0</v>
      </c>
      <c r="AF163" s="623"/>
      <c r="AG163" s="623"/>
      <c r="AH163" s="623"/>
      <c r="AI163" s="623"/>
      <c r="AJ163" s="623"/>
      <c r="AK163" s="623"/>
      <c r="AL163" s="623"/>
      <c r="AM163" s="623"/>
      <c r="AN163" s="623"/>
      <c r="AO163" s="623"/>
      <c r="AP163" s="623"/>
      <c r="AQ163" s="623"/>
      <c r="AR163" s="592">
        <f t="shared" si="6"/>
        <v>0</v>
      </c>
      <c r="AS163" s="592">
        <f t="shared" si="7"/>
        <v>0</v>
      </c>
      <c r="AT163" s="610">
        <v>4000000</v>
      </c>
      <c r="AU163" s="610"/>
      <c r="HA163" s="594"/>
      <c r="HB163" s="594"/>
      <c r="HC163" s="594"/>
      <c r="HD163" s="594"/>
      <c r="HE163" s="594"/>
      <c r="HF163" s="594"/>
      <c r="HG163" s="594"/>
      <c r="HH163" s="594"/>
      <c r="HI163" s="594"/>
      <c r="HJ163" s="594"/>
      <c r="HK163" s="594"/>
      <c r="HL163" s="594"/>
    </row>
    <row r="164" spans="1:220" s="593" customFormat="1" ht="23.1" customHeight="1" x14ac:dyDescent="0.25">
      <c r="A164" s="576">
        <v>199</v>
      </c>
      <c r="B164" s="603"/>
      <c r="C164" s="604">
        <v>1301</v>
      </c>
      <c r="D164" s="701" t="s">
        <v>1098</v>
      </c>
      <c r="E164" s="702" t="s">
        <v>839</v>
      </c>
      <c r="F164" s="702" t="s">
        <v>840</v>
      </c>
      <c r="G164" s="605">
        <v>3120</v>
      </c>
      <c r="H164" s="606">
        <v>255</v>
      </c>
      <c r="I164" s="607">
        <v>632</v>
      </c>
      <c r="J164" s="581" t="s">
        <v>25</v>
      </c>
      <c r="K164" s="582" t="s">
        <v>14</v>
      </c>
      <c r="L164" s="632" t="s">
        <v>1182</v>
      </c>
      <c r="M164" s="624" t="s">
        <v>31</v>
      </c>
      <c r="N164" s="585" t="s">
        <v>17</v>
      </c>
      <c r="O164" s="625" t="s">
        <v>1001</v>
      </c>
      <c r="P164" s="586" t="s">
        <v>803</v>
      </c>
      <c r="Q164" s="586" t="s">
        <v>789</v>
      </c>
      <c r="R164" s="586" t="s">
        <v>39</v>
      </c>
      <c r="S164" s="586" t="s">
        <v>40</v>
      </c>
      <c r="T164" s="586" t="s">
        <v>40</v>
      </c>
      <c r="U164" s="586" t="s">
        <v>63</v>
      </c>
      <c r="V164" s="586" t="s">
        <v>22</v>
      </c>
      <c r="W164" s="586" t="s">
        <v>22</v>
      </c>
      <c r="X164" s="663">
        <v>2</v>
      </c>
      <c r="Y164" s="803">
        <v>2.2000000000000002</v>
      </c>
      <c r="Z164" s="639">
        <v>41456</v>
      </c>
      <c r="AA164" s="622">
        <v>41791</v>
      </c>
      <c r="AB164" s="801">
        <v>25</v>
      </c>
      <c r="AC164" s="613"/>
      <c r="AD164" s="610"/>
      <c r="AE164" s="610">
        <v>0</v>
      </c>
      <c r="AF164" s="623"/>
      <c r="AG164" s="623"/>
      <c r="AH164" s="623"/>
      <c r="AI164" s="623"/>
      <c r="AJ164" s="623"/>
      <c r="AK164" s="623"/>
      <c r="AL164" s="623"/>
      <c r="AM164" s="623"/>
      <c r="AN164" s="623"/>
      <c r="AO164" s="623"/>
      <c r="AP164" s="623"/>
      <c r="AQ164" s="623"/>
      <c r="AR164" s="592">
        <f t="shared" si="6"/>
        <v>0</v>
      </c>
      <c r="AS164" s="592">
        <f t="shared" si="7"/>
        <v>0</v>
      </c>
      <c r="AT164" s="610">
        <v>200000</v>
      </c>
      <c r="AU164" s="610"/>
      <c r="HA164" s="594"/>
      <c r="HB164" s="594"/>
      <c r="HC164" s="594"/>
      <c r="HD164" s="594"/>
      <c r="HE164" s="594"/>
      <c r="HF164" s="594"/>
      <c r="HG164" s="594"/>
      <c r="HH164" s="594"/>
      <c r="HI164" s="594"/>
      <c r="HJ164" s="594"/>
      <c r="HK164" s="594"/>
      <c r="HL164" s="594"/>
    </row>
    <row r="165" spans="1:220" s="593" customFormat="1" ht="23.1" customHeight="1" x14ac:dyDescent="0.25">
      <c r="A165" s="576">
        <v>200</v>
      </c>
      <c r="B165" s="603" t="s">
        <v>1167</v>
      </c>
      <c r="C165" s="604">
        <v>1301</v>
      </c>
      <c r="D165" s="701" t="s">
        <v>1098</v>
      </c>
      <c r="E165" s="702" t="s">
        <v>839</v>
      </c>
      <c r="F165" s="702" t="s">
        <v>840</v>
      </c>
      <c r="G165" s="605">
        <v>2600</v>
      </c>
      <c r="H165" s="606">
        <v>255</v>
      </c>
      <c r="I165" s="607">
        <v>636</v>
      </c>
      <c r="J165" s="595">
        <v>0</v>
      </c>
      <c r="K165" s="582" t="s">
        <v>907</v>
      </c>
      <c r="L165" s="582" t="s">
        <v>1168</v>
      </c>
      <c r="M165" s="584" t="s">
        <v>31</v>
      </c>
      <c r="N165" s="585" t="s">
        <v>17</v>
      </c>
      <c r="O165" s="625" t="s">
        <v>1001</v>
      </c>
      <c r="P165" s="586" t="s">
        <v>803</v>
      </c>
      <c r="Q165" s="586" t="s">
        <v>789</v>
      </c>
      <c r="R165" s="586" t="s">
        <v>39</v>
      </c>
      <c r="S165" s="586" t="s">
        <v>40</v>
      </c>
      <c r="T165" s="586" t="s">
        <v>40</v>
      </c>
      <c r="U165" s="586" t="s">
        <v>1149</v>
      </c>
      <c r="V165" s="586" t="s">
        <v>22</v>
      </c>
      <c r="W165" s="586" t="s">
        <v>22</v>
      </c>
      <c r="X165" s="663">
        <v>2</v>
      </c>
      <c r="Y165" s="803">
        <v>2.2000000000000002</v>
      </c>
      <c r="Z165" s="622">
        <v>41456</v>
      </c>
      <c r="AA165" s="639">
        <v>42156</v>
      </c>
      <c r="AB165" s="828">
        <v>20</v>
      </c>
      <c r="AC165" s="641"/>
      <c r="AD165" s="610"/>
      <c r="AE165" s="610">
        <v>0</v>
      </c>
      <c r="AF165" s="626"/>
      <c r="AG165" s="626"/>
      <c r="AH165" s="626"/>
      <c r="AI165" s="626"/>
      <c r="AJ165" s="626"/>
      <c r="AK165" s="626"/>
      <c r="AL165" s="626"/>
      <c r="AM165" s="626"/>
      <c r="AN165" s="626"/>
      <c r="AO165" s="626"/>
      <c r="AP165" s="626"/>
      <c r="AQ165" s="626"/>
      <c r="AR165" s="592">
        <f t="shared" si="6"/>
        <v>0</v>
      </c>
      <c r="AS165" s="592">
        <f t="shared" si="7"/>
        <v>0</v>
      </c>
      <c r="AT165" s="610">
        <v>150000</v>
      </c>
      <c r="AU165" s="610">
        <v>300000</v>
      </c>
    </row>
    <row r="166" spans="1:220" ht="23.1" customHeight="1" x14ac:dyDescent="0.25">
      <c r="A166" s="576">
        <v>201</v>
      </c>
      <c r="B166" s="603"/>
      <c r="C166" s="604">
        <v>1301</v>
      </c>
      <c r="D166" s="701" t="s">
        <v>1098</v>
      </c>
      <c r="E166" s="702" t="s">
        <v>839</v>
      </c>
      <c r="F166" s="702" t="s">
        <v>840</v>
      </c>
      <c r="G166" s="605">
        <v>600</v>
      </c>
      <c r="H166" s="607">
        <v>255</v>
      </c>
      <c r="I166" s="607">
        <v>672</v>
      </c>
      <c r="J166" s="581">
        <v>7</v>
      </c>
      <c r="K166" s="632" t="s">
        <v>68</v>
      </c>
      <c r="L166" s="632" t="s">
        <v>1145</v>
      </c>
      <c r="M166" s="624" t="s">
        <v>31</v>
      </c>
      <c r="N166" s="585" t="s">
        <v>17</v>
      </c>
      <c r="O166" s="625" t="s">
        <v>1001</v>
      </c>
      <c r="P166" s="586" t="s">
        <v>803</v>
      </c>
      <c r="Q166" s="586" t="s">
        <v>789</v>
      </c>
      <c r="R166" s="586" t="s">
        <v>39</v>
      </c>
      <c r="S166" s="586" t="s">
        <v>40</v>
      </c>
      <c r="T166" s="586" t="s">
        <v>40</v>
      </c>
      <c r="U166" s="586" t="s">
        <v>40</v>
      </c>
      <c r="V166" s="586" t="s">
        <v>22</v>
      </c>
      <c r="W166" s="586" t="s">
        <v>22</v>
      </c>
      <c r="X166" s="663">
        <v>2</v>
      </c>
      <c r="Y166" s="803">
        <v>2.2000000000000002</v>
      </c>
      <c r="Z166" s="622">
        <v>41091</v>
      </c>
      <c r="AA166" s="639">
        <v>41426</v>
      </c>
      <c r="AB166" s="798">
        <v>25</v>
      </c>
      <c r="AC166" s="613">
        <v>1072000</v>
      </c>
      <c r="AD166" s="610"/>
      <c r="AE166" s="610">
        <v>1072000</v>
      </c>
      <c r="AF166" s="623"/>
      <c r="AG166" s="623"/>
      <c r="AH166" s="623"/>
      <c r="AI166" s="623"/>
      <c r="AJ166" s="623"/>
      <c r="AK166" s="623">
        <v>572000</v>
      </c>
      <c r="AL166" s="623">
        <v>500000</v>
      </c>
      <c r="AM166" s="623"/>
      <c r="AN166" s="623"/>
      <c r="AO166" s="623"/>
      <c r="AP166" s="623"/>
      <c r="AQ166" s="623"/>
      <c r="AR166" s="592">
        <f t="shared" si="6"/>
        <v>1072000</v>
      </c>
      <c r="AS166" s="592">
        <f t="shared" si="7"/>
        <v>0</v>
      </c>
      <c r="AT166" s="610"/>
      <c r="AU166" s="610"/>
      <c r="AX166" s="593"/>
      <c r="AY166" s="593"/>
      <c r="AZ166" s="593"/>
      <c r="BA166" s="593"/>
      <c r="BB166" s="593"/>
      <c r="BC166" s="593"/>
      <c r="BD166" s="593"/>
      <c r="BE166" s="593"/>
      <c r="BF166" s="593"/>
      <c r="BG166" s="593"/>
      <c r="BH166" s="593"/>
      <c r="BI166" s="593"/>
      <c r="BJ166" s="593"/>
      <c r="BK166" s="593"/>
      <c r="BL166" s="593"/>
      <c r="BM166" s="593"/>
      <c r="BN166" s="593"/>
      <c r="BO166" s="593"/>
      <c r="BP166" s="593"/>
      <c r="BQ166" s="593"/>
      <c r="BR166" s="593"/>
      <c r="BS166" s="593"/>
      <c r="BT166" s="593"/>
      <c r="BU166" s="593"/>
      <c r="BV166" s="593"/>
      <c r="BW166" s="593"/>
      <c r="BX166" s="593"/>
      <c r="BY166" s="593"/>
      <c r="BZ166" s="593"/>
      <c r="CA166" s="593"/>
      <c r="CB166" s="593"/>
      <c r="CC166" s="593"/>
      <c r="CD166" s="593"/>
      <c r="CE166" s="593"/>
      <c r="CF166" s="593"/>
      <c r="CG166" s="593"/>
      <c r="CH166" s="593"/>
      <c r="CI166" s="593"/>
      <c r="CJ166" s="593"/>
      <c r="CK166" s="593"/>
      <c r="CL166" s="593"/>
      <c r="CM166" s="593"/>
      <c r="CN166" s="593"/>
      <c r="CO166" s="593"/>
      <c r="CP166" s="593"/>
      <c r="CQ166" s="593"/>
      <c r="CR166" s="593"/>
      <c r="CS166" s="593"/>
      <c r="CT166" s="593"/>
      <c r="CU166" s="593"/>
      <c r="CV166" s="593"/>
      <c r="CW166" s="593"/>
      <c r="CX166" s="593"/>
      <c r="CY166" s="593"/>
      <c r="CZ166" s="593"/>
      <c r="DA166" s="593"/>
      <c r="DB166" s="593"/>
      <c r="DC166" s="593"/>
      <c r="DD166" s="593"/>
      <c r="DE166" s="593"/>
      <c r="DF166" s="593"/>
      <c r="DG166" s="593"/>
      <c r="DH166" s="593"/>
      <c r="DI166" s="593"/>
      <c r="DJ166" s="593"/>
      <c r="DK166" s="593"/>
      <c r="DL166" s="593"/>
      <c r="DM166" s="593"/>
      <c r="DN166" s="593"/>
      <c r="DO166" s="593"/>
      <c r="DP166" s="593"/>
      <c r="DQ166" s="593"/>
      <c r="DR166" s="593"/>
      <c r="DS166" s="593"/>
      <c r="DT166" s="593"/>
      <c r="DU166" s="593"/>
      <c r="DV166" s="593"/>
      <c r="DW166" s="593"/>
      <c r="DX166" s="593"/>
      <c r="DY166" s="593"/>
      <c r="DZ166" s="593"/>
      <c r="EA166" s="593"/>
      <c r="EB166" s="593"/>
      <c r="EC166" s="593"/>
      <c r="ED166" s="593"/>
      <c r="EE166" s="593"/>
      <c r="EF166" s="593"/>
      <c r="EG166" s="593"/>
      <c r="EH166" s="593"/>
      <c r="EI166" s="593"/>
      <c r="EJ166" s="593"/>
      <c r="EK166" s="593"/>
      <c r="EL166" s="593"/>
      <c r="EM166" s="593"/>
      <c r="EN166" s="593"/>
      <c r="EO166" s="593"/>
      <c r="EP166" s="593"/>
      <c r="EQ166" s="593"/>
      <c r="ER166" s="593"/>
      <c r="ES166" s="593"/>
      <c r="ET166" s="593"/>
      <c r="EU166" s="593"/>
      <c r="EV166" s="593"/>
      <c r="EW166" s="593"/>
      <c r="EX166" s="593"/>
      <c r="EY166" s="593"/>
      <c r="EZ166" s="593"/>
      <c r="FA166" s="593"/>
      <c r="FB166" s="593"/>
      <c r="FC166" s="593"/>
      <c r="FD166" s="593"/>
      <c r="FE166" s="593"/>
      <c r="FF166" s="593"/>
      <c r="FG166" s="593"/>
      <c r="FH166" s="593"/>
      <c r="FI166" s="593"/>
      <c r="FJ166" s="593"/>
      <c r="FK166" s="593"/>
      <c r="FL166" s="593"/>
      <c r="FM166" s="593"/>
      <c r="FN166" s="593"/>
      <c r="FO166" s="593"/>
      <c r="FP166" s="593"/>
      <c r="FQ166" s="593"/>
      <c r="FR166" s="593"/>
      <c r="FS166" s="593"/>
      <c r="FT166" s="593"/>
      <c r="FU166" s="593"/>
      <c r="FV166" s="593"/>
      <c r="FW166" s="593"/>
      <c r="FX166" s="593"/>
      <c r="FY166" s="593"/>
      <c r="FZ166" s="593"/>
      <c r="GA166" s="593"/>
      <c r="GB166" s="593"/>
      <c r="GC166" s="593"/>
      <c r="GD166" s="593"/>
      <c r="GE166" s="593"/>
      <c r="GF166" s="593"/>
      <c r="GG166" s="593"/>
      <c r="GH166" s="593"/>
      <c r="GI166" s="593"/>
      <c r="GJ166" s="593"/>
      <c r="GK166" s="593"/>
      <c r="GL166" s="593"/>
      <c r="GM166" s="593"/>
      <c r="GN166" s="593"/>
      <c r="GO166" s="593"/>
      <c r="GP166" s="593"/>
      <c r="GQ166" s="593"/>
      <c r="GR166" s="593"/>
      <c r="GS166" s="593"/>
      <c r="GT166" s="593"/>
      <c r="GU166" s="593"/>
      <c r="GV166" s="593"/>
      <c r="GW166" s="593"/>
      <c r="GX166" s="593"/>
      <c r="GY166" s="593"/>
      <c r="GZ166" s="593"/>
      <c r="HA166" s="593"/>
      <c r="HB166" s="593"/>
      <c r="HC166" s="593"/>
      <c r="HD166" s="593"/>
      <c r="HE166" s="593"/>
      <c r="HF166" s="593"/>
      <c r="HG166" s="593"/>
      <c r="HH166" s="593"/>
      <c r="HI166" s="593"/>
      <c r="HJ166" s="593"/>
      <c r="HK166" s="593"/>
      <c r="HL166" s="593"/>
    </row>
    <row r="167" spans="1:220" s="593" customFormat="1" ht="23.1" customHeight="1" x14ac:dyDescent="0.25">
      <c r="A167" s="576">
        <v>202</v>
      </c>
      <c r="B167" s="603" t="s">
        <v>1170</v>
      </c>
      <c r="C167" s="604">
        <v>1301</v>
      </c>
      <c r="D167" s="701" t="s">
        <v>1098</v>
      </c>
      <c r="E167" s="702" t="s">
        <v>839</v>
      </c>
      <c r="F167" s="702" t="s">
        <v>840</v>
      </c>
      <c r="G167" s="605">
        <v>600</v>
      </c>
      <c r="H167" s="606">
        <v>255</v>
      </c>
      <c r="I167" s="607">
        <v>672</v>
      </c>
      <c r="J167" s="581">
        <v>9</v>
      </c>
      <c r="K167" s="582" t="s">
        <v>68</v>
      </c>
      <c r="L167" s="582" t="s">
        <v>1171</v>
      </c>
      <c r="M167" s="624" t="s">
        <v>31</v>
      </c>
      <c r="N167" s="585" t="s">
        <v>17</v>
      </c>
      <c r="O167" s="625" t="s">
        <v>1001</v>
      </c>
      <c r="P167" s="586" t="s">
        <v>792</v>
      </c>
      <c r="Q167" s="586" t="s">
        <v>789</v>
      </c>
      <c r="R167" s="586" t="s">
        <v>39</v>
      </c>
      <c r="S167" s="586" t="s">
        <v>40</v>
      </c>
      <c r="T167" s="586" t="s">
        <v>40</v>
      </c>
      <c r="U167" s="586" t="s">
        <v>1149</v>
      </c>
      <c r="V167" s="586" t="s">
        <v>22</v>
      </c>
      <c r="W167" s="586" t="s">
        <v>22</v>
      </c>
      <c r="X167" s="663">
        <v>2</v>
      </c>
      <c r="Y167" s="803">
        <v>2.2000000000000002</v>
      </c>
      <c r="Z167" s="622">
        <v>41456</v>
      </c>
      <c r="AA167" s="639">
        <v>42156</v>
      </c>
      <c r="AB167" s="798">
        <v>25</v>
      </c>
      <c r="AC167" s="613"/>
      <c r="AD167" s="610"/>
      <c r="AE167" s="610">
        <v>0</v>
      </c>
      <c r="AF167" s="623"/>
      <c r="AG167" s="623"/>
      <c r="AH167" s="623"/>
      <c r="AI167" s="623"/>
      <c r="AJ167" s="623"/>
      <c r="AK167" s="623"/>
      <c r="AL167" s="623"/>
      <c r="AM167" s="623"/>
      <c r="AN167" s="623"/>
      <c r="AO167" s="623"/>
      <c r="AP167" s="623"/>
      <c r="AQ167" s="623"/>
      <c r="AR167" s="592">
        <f t="shared" si="6"/>
        <v>0</v>
      </c>
      <c r="AS167" s="592">
        <f t="shared" si="7"/>
        <v>0</v>
      </c>
      <c r="AT167" s="610">
        <v>1000000</v>
      </c>
      <c r="AU167" s="610">
        <v>1000000</v>
      </c>
    </row>
    <row r="168" spans="1:220" s="593" customFormat="1" ht="23.1" customHeight="1" x14ac:dyDescent="0.25">
      <c r="A168" s="576">
        <v>204</v>
      </c>
      <c r="B168" s="603"/>
      <c r="C168" s="604">
        <v>1301</v>
      </c>
      <c r="D168" s="701" t="s">
        <v>1098</v>
      </c>
      <c r="E168" s="702" t="s">
        <v>839</v>
      </c>
      <c r="F168" s="702" t="s">
        <v>840</v>
      </c>
      <c r="G168" s="605">
        <v>600</v>
      </c>
      <c r="H168" s="606">
        <v>255</v>
      </c>
      <c r="I168" s="607">
        <v>672</v>
      </c>
      <c r="J168" s="581" t="s">
        <v>25</v>
      </c>
      <c r="K168" s="582" t="s">
        <v>68</v>
      </c>
      <c r="L168" s="635" t="s">
        <v>1169</v>
      </c>
      <c r="M168" s="624" t="s">
        <v>31</v>
      </c>
      <c r="N168" s="585" t="s">
        <v>17</v>
      </c>
      <c r="O168" s="625" t="s">
        <v>1001</v>
      </c>
      <c r="P168" s="586" t="s">
        <v>792</v>
      </c>
      <c r="Q168" s="586" t="s">
        <v>789</v>
      </c>
      <c r="R168" s="586" t="s">
        <v>39</v>
      </c>
      <c r="S168" s="586" t="s">
        <v>40</v>
      </c>
      <c r="T168" s="586" t="s">
        <v>40</v>
      </c>
      <c r="U168" s="586" t="s">
        <v>40</v>
      </c>
      <c r="V168" s="586" t="s">
        <v>22</v>
      </c>
      <c r="W168" s="586" t="s">
        <v>22</v>
      </c>
      <c r="X168" s="663">
        <v>2</v>
      </c>
      <c r="Y168" s="803">
        <v>2.2000000000000002</v>
      </c>
      <c r="Z168" s="639">
        <v>41821</v>
      </c>
      <c r="AA168" s="639">
        <v>42156</v>
      </c>
      <c r="AB168" s="798">
        <v>25</v>
      </c>
      <c r="AC168" s="613"/>
      <c r="AD168" s="610"/>
      <c r="AE168" s="610">
        <v>0</v>
      </c>
      <c r="AF168" s="623"/>
      <c r="AG168" s="623"/>
      <c r="AH168" s="623"/>
      <c r="AI168" s="623"/>
      <c r="AJ168" s="623"/>
      <c r="AK168" s="623"/>
      <c r="AL168" s="623"/>
      <c r="AM168" s="623"/>
      <c r="AN168" s="623"/>
      <c r="AO168" s="623"/>
      <c r="AP168" s="623"/>
      <c r="AQ168" s="623"/>
      <c r="AR168" s="592">
        <f t="shared" si="6"/>
        <v>0</v>
      </c>
      <c r="AS168" s="592">
        <f t="shared" si="7"/>
        <v>0</v>
      </c>
      <c r="AT168" s="610"/>
      <c r="AU168" s="610">
        <v>500000</v>
      </c>
    </row>
    <row r="169" spans="1:220" s="593" customFormat="1" ht="23.1" customHeight="1" x14ac:dyDescent="0.25">
      <c r="A169" s="576">
        <v>205</v>
      </c>
      <c r="B169" s="603"/>
      <c r="C169" s="604">
        <v>1301</v>
      </c>
      <c r="D169" s="701" t="s">
        <v>1098</v>
      </c>
      <c r="E169" s="702" t="s">
        <v>839</v>
      </c>
      <c r="F169" s="702" t="s">
        <v>840</v>
      </c>
      <c r="G169" s="605">
        <v>600</v>
      </c>
      <c r="H169" s="606">
        <v>255</v>
      </c>
      <c r="I169" s="607">
        <v>672</v>
      </c>
      <c r="J169" s="581" t="s">
        <v>25</v>
      </c>
      <c r="K169" s="582" t="s">
        <v>68</v>
      </c>
      <c r="L169" s="635" t="s">
        <v>1172</v>
      </c>
      <c r="M169" s="624" t="s">
        <v>31</v>
      </c>
      <c r="N169" s="585" t="s">
        <v>17</v>
      </c>
      <c r="O169" s="625" t="s">
        <v>1001</v>
      </c>
      <c r="P169" s="586" t="s">
        <v>792</v>
      </c>
      <c r="Q169" s="586" t="s">
        <v>789</v>
      </c>
      <c r="R169" s="586" t="s">
        <v>39</v>
      </c>
      <c r="S169" s="586" t="s">
        <v>40</v>
      </c>
      <c r="T169" s="586" t="s">
        <v>40</v>
      </c>
      <c r="U169" s="586" t="s">
        <v>40</v>
      </c>
      <c r="V169" s="586" t="s">
        <v>22</v>
      </c>
      <c r="W169" s="586" t="s">
        <v>22</v>
      </c>
      <c r="X169" s="663">
        <v>2</v>
      </c>
      <c r="Y169" s="803">
        <v>2.2000000000000002</v>
      </c>
      <c r="Z169" s="622">
        <v>41456</v>
      </c>
      <c r="AA169" s="639">
        <v>41791</v>
      </c>
      <c r="AB169" s="798">
        <v>25</v>
      </c>
      <c r="AC169" s="613"/>
      <c r="AD169" s="610"/>
      <c r="AE169" s="610">
        <v>0</v>
      </c>
      <c r="AF169" s="623"/>
      <c r="AG169" s="623"/>
      <c r="AH169" s="623"/>
      <c r="AI169" s="623"/>
      <c r="AJ169" s="623"/>
      <c r="AK169" s="623"/>
      <c r="AL169" s="623"/>
      <c r="AM169" s="623"/>
      <c r="AN169" s="623"/>
      <c r="AO169" s="623"/>
      <c r="AP169" s="623"/>
      <c r="AQ169" s="623"/>
      <c r="AR169" s="592">
        <f t="shared" si="6"/>
        <v>0</v>
      </c>
      <c r="AS169" s="592">
        <f t="shared" si="7"/>
        <v>0</v>
      </c>
      <c r="AT169" s="610">
        <v>350000</v>
      </c>
      <c r="AU169" s="610"/>
    </row>
    <row r="170" spans="1:220" ht="23.1" customHeight="1" x14ac:dyDescent="0.25">
      <c r="A170" s="576">
        <v>206</v>
      </c>
      <c r="B170" s="603" t="s">
        <v>1153</v>
      </c>
      <c r="C170" s="604">
        <v>1301</v>
      </c>
      <c r="D170" s="701" t="s">
        <v>1098</v>
      </c>
      <c r="E170" s="702" t="s">
        <v>839</v>
      </c>
      <c r="F170" s="702" t="s">
        <v>840</v>
      </c>
      <c r="G170" s="605">
        <v>600</v>
      </c>
      <c r="H170" s="606">
        <v>255</v>
      </c>
      <c r="I170" s="607">
        <v>679</v>
      </c>
      <c r="J170" s="581">
        <v>2</v>
      </c>
      <c r="K170" s="582" t="s">
        <v>1154</v>
      </c>
      <c r="L170" s="582" t="s">
        <v>1155</v>
      </c>
      <c r="M170" s="624" t="s">
        <v>31</v>
      </c>
      <c r="N170" s="585" t="s">
        <v>17</v>
      </c>
      <c r="O170" s="625" t="s">
        <v>1001</v>
      </c>
      <c r="P170" s="586" t="s">
        <v>792</v>
      </c>
      <c r="Q170" s="586" t="s">
        <v>789</v>
      </c>
      <c r="R170" s="586" t="s">
        <v>39</v>
      </c>
      <c r="S170" s="586" t="s">
        <v>40</v>
      </c>
      <c r="T170" s="586" t="s">
        <v>40</v>
      </c>
      <c r="U170" s="586" t="s">
        <v>1149</v>
      </c>
      <c r="V170" s="586" t="s">
        <v>22</v>
      </c>
      <c r="W170" s="586" t="s">
        <v>22</v>
      </c>
      <c r="X170" s="663">
        <v>2</v>
      </c>
      <c r="Y170" s="803">
        <v>2.2000000000000002</v>
      </c>
      <c r="Z170" s="622">
        <v>41456</v>
      </c>
      <c r="AA170" s="639">
        <v>42156</v>
      </c>
      <c r="AB170" s="798">
        <v>25</v>
      </c>
      <c r="AC170" s="613"/>
      <c r="AD170" s="610"/>
      <c r="AE170" s="610">
        <v>0</v>
      </c>
      <c r="AF170" s="623"/>
      <c r="AG170" s="623"/>
      <c r="AH170" s="623"/>
      <c r="AI170" s="623"/>
      <c r="AJ170" s="623"/>
      <c r="AK170" s="623"/>
      <c r="AL170" s="623"/>
      <c r="AM170" s="623"/>
      <c r="AN170" s="623"/>
      <c r="AO170" s="623"/>
      <c r="AP170" s="623"/>
      <c r="AQ170" s="623"/>
      <c r="AR170" s="592">
        <f t="shared" si="6"/>
        <v>0</v>
      </c>
      <c r="AS170" s="592">
        <f t="shared" si="7"/>
        <v>0</v>
      </c>
      <c r="AT170" s="610">
        <v>900000</v>
      </c>
      <c r="AU170" s="610">
        <v>1000000</v>
      </c>
      <c r="AX170" s="593"/>
      <c r="AY170" s="593"/>
      <c r="AZ170" s="593"/>
      <c r="BA170" s="593"/>
      <c r="BB170" s="593"/>
      <c r="BC170" s="593"/>
      <c r="BD170" s="593"/>
      <c r="BE170" s="593"/>
      <c r="BF170" s="593"/>
      <c r="BG170" s="593"/>
      <c r="BH170" s="593"/>
      <c r="BI170" s="593"/>
      <c r="BJ170" s="593"/>
      <c r="BK170" s="593"/>
      <c r="BL170" s="593"/>
      <c r="BM170" s="593"/>
      <c r="BN170" s="593"/>
      <c r="BO170" s="593"/>
      <c r="BP170" s="593"/>
      <c r="BQ170" s="593"/>
      <c r="BR170" s="593"/>
      <c r="BS170" s="593"/>
      <c r="BT170" s="593"/>
      <c r="BU170" s="593"/>
      <c r="BV170" s="593"/>
      <c r="BW170" s="593"/>
      <c r="BX170" s="593"/>
      <c r="BY170" s="593"/>
      <c r="BZ170" s="593"/>
      <c r="CA170" s="593"/>
      <c r="CB170" s="593"/>
      <c r="CC170" s="593"/>
      <c r="CD170" s="593"/>
      <c r="CE170" s="593"/>
      <c r="CF170" s="593"/>
      <c r="CG170" s="593"/>
      <c r="CH170" s="593"/>
      <c r="CI170" s="593"/>
      <c r="CJ170" s="593"/>
      <c r="CK170" s="593"/>
      <c r="CL170" s="593"/>
      <c r="CM170" s="593"/>
      <c r="CN170" s="593"/>
      <c r="CO170" s="593"/>
      <c r="CP170" s="593"/>
      <c r="CQ170" s="593"/>
      <c r="CR170" s="593"/>
      <c r="CS170" s="593"/>
      <c r="CT170" s="593"/>
      <c r="CU170" s="593"/>
      <c r="CV170" s="593"/>
      <c r="CW170" s="593"/>
      <c r="CX170" s="593"/>
      <c r="CY170" s="593"/>
      <c r="CZ170" s="593"/>
      <c r="DA170" s="593"/>
      <c r="DB170" s="593"/>
      <c r="DC170" s="593"/>
      <c r="DD170" s="593"/>
      <c r="DE170" s="593"/>
      <c r="DF170" s="593"/>
      <c r="DG170" s="593"/>
      <c r="DH170" s="593"/>
      <c r="DI170" s="593"/>
      <c r="DJ170" s="593"/>
      <c r="DK170" s="593"/>
      <c r="DL170" s="593"/>
      <c r="DM170" s="593"/>
      <c r="DN170" s="593"/>
      <c r="DO170" s="593"/>
      <c r="DP170" s="593"/>
      <c r="DQ170" s="593"/>
      <c r="DR170" s="593"/>
      <c r="DS170" s="593"/>
      <c r="DT170" s="593"/>
      <c r="DU170" s="593"/>
      <c r="DV170" s="593"/>
      <c r="DW170" s="593"/>
      <c r="DX170" s="593"/>
      <c r="DY170" s="593"/>
      <c r="DZ170" s="593"/>
      <c r="EA170" s="593"/>
      <c r="EB170" s="593"/>
      <c r="EC170" s="593"/>
      <c r="ED170" s="593"/>
      <c r="EE170" s="593"/>
      <c r="EF170" s="593"/>
      <c r="EG170" s="593"/>
      <c r="EH170" s="593"/>
      <c r="EI170" s="593"/>
      <c r="EJ170" s="593"/>
      <c r="EK170" s="593"/>
      <c r="EL170" s="593"/>
      <c r="EM170" s="593"/>
      <c r="EN170" s="593"/>
      <c r="EO170" s="593"/>
      <c r="EP170" s="593"/>
      <c r="EQ170" s="593"/>
      <c r="ER170" s="593"/>
      <c r="ES170" s="593"/>
      <c r="ET170" s="593"/>
      <c r="EU170" s="593"/>
      <c r="EV170" s="593"/>
      <c r="EW170" s="593"/>
      <c r="EX170" s="593"/>
      <c r="EY170" s="593"/>
      <c r="EZ170" s="593"/>
      <c r="FA170" s="593"/>
      <c r="FB170" s="593"/>
      <c r="FC170" s="593"/>
      <c r="FD170" s="593"/>
      <c r="FE170" s="593"/>
      <c r="FF170" s="593"/>
      <c r="FG170" s="593"/>
      <c r="FH170" s="593"/>
      <c r="FI170" s="593"/>
      <c r="FJ170" s="593"/>
      <c r="FK170" s="593"/>
      <c r="FL170" s="593"/>
      <c r="FM170" s="593"/>
      <c r="FN170" s="593"/>
      <c r="FO170" s="593"/>
      <c r="FP170" s="593"/>
      <c r="FQ170" s="593"/>
      <c r="FR170" s="593"/>
      <c r="FS170" s="593"/>
      <c r="FT170" s="593"/>
      <c r="FU170" s="593"/>
      <c r="FV170" s="593"/>
      <c r="FW170" s="593"/>
      <c r="FX170" s="593"/>
      <c r="FY170" s="593"/>
      <c r="FZ170" s="593"/>
      <c r="GA170" s="593"/>
      <c r="GB170" s="593"/>
      <c r="GC170" s="593"/>
      <c r="GD170" s="593"/>
      <c r="GE170" s="593"/>
      <c r="GF170" s="593"/>
      <c r="GG170" s="593"/>
      <c r="GH170" s="593"/>
      <c r="GI170" s="593"/>
      <c r="GJ170" s="593"/>
      <c r="GK170" s="593"/>
      <c r="GL170" s="593"/>
      <c r="GM170" s="593"/>
      <c r="GN170" s="593"/>
      <c r="GO170" s="593"/>
      <c r="GP170" s="593"/>
      <c r="GQ170" s="593"/>
      <c r="GR170" s="593"/>
      <c r="GS170" s="593"/>
      <c r="GT170" s="593"/>
      <c r="GU170" s="593"/>
      <c r="GV170" s="593"/>
      <c r="GW170" s="593"/>
      <c r="GX170" s="593"/>
      <c r="GY170" s="593"/>
      <c r="GZ170" s="593"/>
      <c r="HA170" s="593"/>
      <c r="HB170" s="593"/>
      <c r="HC170" s="593"/>
      <c r="HD170" s="593"/>
      <c r="HE170" s="593"/>
      <c r="HF170" s="593"/>
      <c r="HG170" s="593"/>
      <c r="HH170" s="593"/>
      <c r="HI170" s="593"/>
      <c r="HJ170" s="593"/>
      <c r="HK170" s="593"/>
      <c r="HL170" s="593"/>
    </row>
    <row r="171" spans="1:220" s="593" customFormat="1" ht="23.1" customHeight="1" x14ac:dyDescent="0.25">
      <c r="A171" s="576">
        <v>207</v>
      </c>
      <c r="B171" s="603"/>
      <c r="C171" s="604">
        <v>1301</v>
      </c>
      <c r="D171" s="701" t="s">
        <v>1098</v>
      </c>
      <c r="E171" s="702" t="s">
        <v>839</v>
      </c>
      <c r="F171" s="702" t="s">
        <v>840</v>
      </c>
      <c r="G171" s="605">
        <v>2600</v>
      </c>
      <c r="H171" s="606">
        <v>257</v>
      </c>
      <c r="I171" s="607">
        <v>636</v>
      </c>
      <c r="J171" s="595">
        <v>0</v>
      </c>
      <c r="K171" s="632" t="s">
        <v>907</v>
      </c>
      <c r="L171" s="632" t="s">
        <v>965</v>
      </c>
      <c r="M171" s="584" t="s">
        <v>31</v>
      </c>
      <c r="N171" s="585" t="s">
        <v>17</v>
      </c>
      <c r="O171" s="625" t="s">
        <v>1001</v>
      </c>
      <c r="P171" s="586" t="s">
        <v>792</v>
      </c>
      <c r="Q171" s="586" t="s">
        <v>805</v>
      </c>
      <c r="R171" s="586" t="s">
        <v>39</v>
      </c>
      <c r="S171" s="586" t="s">
        <v>40</v>
      </c>
      <c r="T171" s="586" t="s">
        <v>40</v>
      </c>
      <c r="U171" s="654" t="s">
        <v>1152</v>
      </c>
      <c r="V171" s="586" t="s">
        <v>22</v>
      </c>
      <c r="W171" s="586" t="s">
        <v>22</v>
      </c>
      <c r="X171" s="663">
        <v>2</v>
      </c>
      <c r="Y171" s="803">
        <v>2.2000000000000002</v>
      </c>
      <c r="Z171" s="622">
        <v>41456</v>
      </c>
      <c r="AA171" s="639">
        <v>41791</v>
      </c>
      <c r="AB171" s="798">
        <v>20</v>
      </c>
      <c r="AC171" s="613"/>
      <c r="AD171" s="609"/>
      <c r="AE171" s="610">
        <v>0</v>
      </c>
      <c r="AF171" s="623"/>
      <c r="AG171" s="623"/>
      <c r="AH171" s="623"/>
      <c r="AI171" s="623"/>
      <c r="AJ171" s="623"/>
      <c r="AK171" s="623"/>
      <c r="AL171" s="623"/>
      <c r="AM171" s="623"/>
      <c r="AN171" s="623"/>
      <c r="AO171" s="623"/>
      <c r="AP171" s="623"/>
      <c r="AQ171" s="623"/>
      <c r="AR171" s="592">
        <f t="shared" si="6"/>
        <v>0</v>
      </c>
      <c r="AS171" s="592">
        <f t="shared" si="7"/>
        <v>0</v>
      </c>
      <c r="AT171" s="609">
        <v>5000</v>
      </c>
      <c r="AU171" s="609"/>
    </row>
    <row r="172" spans="1:220" s="593" customFormat="1" ht="23.1" customHeight="1" x14ac:dyDescent="0.25">
      <c r="A172" s="576">
        <v>208</v>
      </c>
      <c r="B172" s="603"/>
      <c r="C172" s="604">
        <v>1301</v>
      </c>
      <c r="D172" s="701" t="s">
        <v>1098</v>
      </c>
      <c r="E172" s="702" t="s">
        <v>839</v>
      </c>
      <c r="F172" s="702" t="s">
        <v>840</v>
      </c>
      <c r="G172" s="605">
        <v>2600</v>
      </c>
      <c r="H172" s="606">
        <v>257</v>
      </c>
      <c r="I172" s="607">
        <v>636</v>
      </c>
      <c r="J172" s="581" t="s">
        <v>25</v>
      </c>
      <c r="K172" s="632" t="s">
        <v>907</v>
      </c>
      <c r="L172" s="582" t="s">
        <v>1183</v>
      </c>
      <c r="M172" s="584" t="s">
        <v>31</v>
      </c>
      <c r="N172" s="585" t="s">
        <v>17</v>
      </c>
      <c r="O172" s="625" t="s">
        <v>1001</v>
      </c>
      <c r="P172" s="586" t="s">
        <v>803</v>
      </c>
      <c r="Q172" s="586" t="s">
        <v>789</v>
      </c>
      <c r="R172" s="586" t="s">
        <v>39</v>
      </c>
      <c r="S172" s="586" t="s">
        <v>40</v>
      </c>
      <c r="T172" s="586" t="s">
        <v>40</v>
      </c>
      <c r="U172" s="654" t="s">
        <v>1152</v>
      </c>
      <c r="V172" s="586" t="s">
        <v>22</v>
      </c>
      <c r="W172" s="586" t="s">
        <v>22</v>
      </c>
      <c r="X172" s="663">
        <v>2</v>
      </c>
      <c r="Y172" s="803">
        <v>2.2000000000000002</v>
      </c>
      <c r="Z172" s="622">
        <v>41456</v>
      </c>
      <c r="AA172" s="639">
        <v>42156</v>
      </c>
      <c r="AB172" s="798">
        <v>20</v>
      </c>
      <c r="AC172" s="613"/>
      <c r="AD172" s="609"/>
      <c r="AE172" s="610">
        <v>0</v>
      </c>
      <c r="AF172" s="623"/>
      <c r="AG172" s="623"/>
      <c r="AH172" s="623"/>
      <c r="AI172" s="623"/>
      <c r="AJ172" s="623"/>
      <c r="AK172" s="623"/>
      <c r="AL172" s="623"/>
      <c r="AM172" s="623"/>
      <c r="AN172" s="623"/>
      <c r="AO172" s="623"/>
      <c r="AP172" s="623"/>
      <c r="AQ172" s="623"/>
      <c r="AR172" s="592">
        <f t="shared" si="6"/>
        <v>0</v>
      </c>
      <c r="AS172" s="592">
        <f t="shared" si="7"/>
        <v>0</v>
      </c>
      <c r="AT172" s="609">
        <v>795000</v>
      </c>
      <c r="AU172" s="609">
        <v>750000</v>
      </c>
    </row>
    <row r="173" spans="1:220" s="593" customFormat="1" ht="23.1" customHeight="1" x14ac:dyDescent="0.25">
      <c r="A173" s="576">
        <v>15</v>
      </c>
      <c r="B173" s="603"/>
      <c r="C173" s="637">
        <v>1201</v>
      </c>
      <c r="D173" s="701" t="s">
        <v>1019</v>
      </c>
      <c r="E173" s="702" t="s">
        <v>830</v>
      </c>
      <c r="F173" s="702" t="s">
        <v>831</v>
      </c>
      <c r="G173" s="597">
        <v>400</v>
      </c>
      <c r="H173" s="606">
        <v>260</v>
      </c>
      <c r="I173" s="607">
        <v>632</v>
      </c>
      <c r="J173" s="581">
        <v>4</v>
      </c>
      <c r="K173" s="655" t="s">
        <v>14</v>
      </c>
      <c r="L173" s="598" t="s">
        <v>1094</v>
      </c>
      <c r="M173" s="624" t="s">
        <v>31</v>
      </c>
      <c r="N173" s="585" t="s">
        <v>17</v>
      </c>
      <c r="O173" s="625" t="s">
        <v>960</v>
      </c>
      <c r="P173" s="586" t="s">
        <v>792</v>
      </c>
      <c r="Q173" s="586" t="s">
        <v>789</v>
      </c>
      <c r="R173" s="586" t="s">
        <v>34</v>
      </c>
      <c r="S173" s="638" t="s">
        <v>34</v>
      </c>
      <c r="T173" s="586" t="s">
        <v>20</v>
      </c>
      <c r="U173" s="586" t="s">
        <v>21</v>
      </c>
      <c r="V173" s="586" t="s">
        <v>22</v>
      </c>
      <c r="W173" s="586" t="s">
        <v>22</v>
      </c>
      <c r="X173" s="663">
        <v>2</v>
      </c>
      <c r="Y173" s="803">
        <v>2.1</v>
      </c>
      <c r="Z173" s="622">
        <v>41091</v>
      </c>
      <c r="AA173" s="639">
        <v>41426</v>
      </c>
      <c r="AB173" s="798">
        <v>20</v>
      </c>
      <c r="AC173" s="613">
        <v>640000</v>
      </c>
      <c r="AD173" s="610"/>
      <c r="AE173" s="610">
        <v>640000</v>
      </c>
      <c r="AF173" s="626"/>
      <c r="AG173" s="626"/>
      <c r="AH173" s="626"/>
      <c r="AI173" s="626"/>
      <c r="AJ173" s="626"/>
      <c r="AK173" s="626">
        <v>340000</v>
      </c>
      <c r="AL173" s="626">
        <v>300000</v>
      </c>
      <c r="AM173" s="626"/>
      <c r="AN173" s="626"/>
      <c r="AO173" s="626"/>
      <c r="AP173" s="626"/>
      <c r="AQ173" s="626"/>
      <c r="AR173" s="592">
        <f t="shared" si="6"/>
        <v>640000</v>
      </c>
      <c r="AS173" s="592">
        <f t="shared" si="7"/>
        <v>0</v>
      </c>
      <c r="AT173" s="610"/>
      <c r="AU173" s="610"/>
    </row>
    <row r="174" spans="1:220" s="593" customFormat="1" ht="23.1" customHeight="1" x14ac:dyDescent="0.25">
      <c r="A174" s="576">
        <v>216</v>
      </c>
      <c r="B174" s="596"/>
      <c r="C174" s="637">
        <v>1201</v>
      </c>
      <c r="D174" s="701" t="s">
        <v>1019</v>
      </c>
      <c r="E174" s="702" t="s">
        <v>830</v>
      </c>
      <c r="F174" s="702" t="s">
        <v>831</v>
      </c>
      <c r="G174" s="597">
        <v>400</v>
      </c>
      <c r="H174" s="606">
        <v>262</v>
      </c>
      <c r="I174" s="607">
        <v>544</v>
      </c>
      <c r="J174" s="581">
        <v>1</v>
      </c>
      <c r="K174" s="582" t="s">
        <v>914</v>
      </c>
      <c r="L174" s="582" t="s">
        <v>1189</v>
      </c>
      <c r="M174" s="584" t="s">
        <v>15</v>
      </c>
      <c r="N174" s="585" t="s">
        <v>17</v>
      </c>
      <c r="O174" s="625" t="s">
        <v>1001</v>
      </c>
      <c r="P174" s="586" t="s">
        <v>792</v>
      </c>
      <c r="Q174" s="586" t="s">
        <v>789</v>
      </c>
      <c r="R174" s="586" t="s">
        <v>39</v>
      </c>
      <c r="S174" s="638" t="s">
        <v>52</v>
      </c>
      <c r="T174" s="638" t="s">
        <v>52</v>
      </c>
      <c r="U174" s="586" t="s">
        <v>1190</v>
      </c>
      <c r="V174" s="586" t="s">
        <v>22</v>
      </c>
      <c r="W174" s="586" t="s">
        <v>22</v>
      </c>
      <c r="X174" s="663">
        <v>2</v>
      </c>
      <c r="Y174" s="803">
        <v>2.1</v>
      </c>
      <c r="Z174" s="622">
        <v>41091</v>
      </c>
      <c r="AA174" s="639">
        <v>42156</v>
      </c>
      <c r="AB174" s="798">
        <v>7</v>
      </c>
      <c r="AC174" s="613"/>
      <c r="AD174" s="610">
        <v>30000</v>
      </c>
      <c r="AE174" s="610">
        <v>30000</v>
      </c>
      <c r="AF174" s="626"/>
      <c r="AG174" s="626"/>
      <c r="AH174" s="626"/>
      <c r="AI174" s="626">
        <v>30000</v>
      </c>
      <c r="AJ174" s="626"/>
      <c r="AK174" s="626"/>
      <c r="AL174" s="626"/>
      <c r="AM174" s="626"/>
      <c r="AN174" s="626"/>
      <c r="AO174" s="626"/>
      <c r="AP174" s="626"/>
      <c r="AQ174" s="626"/>
      <c r="AR174" s="592">
        <f t="shared" si="6"/>
        <v>30000</v>
      </c>
      <c r="AS174" s="592">
        <f t="shared" si="7"/>
        <v>0</v>
      </c>
      <c r="AT174" s="610">
        <v>50000</v>
      </c>
      <c r="AU174" s="610">
        <v>30000</v>
      </c>
    </row>
    <row r="175" spans="1:220" s="593" customFormat="1" ht="23.1" customHeight="1" x14ac:dyDescent="0.25">
      <c r="A175" s="576">
        <v>217</v>
      </c>
      <c r="B175" s="603"/>
      <c r="C175" s="637">
        <v>1201</v>
      </c>
      <c r="D175" s="701" t="s">
        <v>1019</v>
      </c>
      <c r="E175" s="702" t="s">
        <v>830</v>
      </c>
      <c r="F175" s="702" t="s">
        <v>831</v>
      </c>
      <c r="G175" s="597">
        <v>400</v>
      </c>
      <c r="H175" s="606">
        <v>262</v>
      </c>
      <c r="I175" s="607">
        <v>584</v>
      </c>
      <c r="J175" s="581">
        <v>1</v>
      </c>
      <c r="K175" s="582" t="s">
        <v>65</v>
      </c>
      <c r="L175" s="582" t="s">
        <v>1188</v>
      </c>
      <c r="M175" s="584" t="s">
        <v>15</v>
      </c>
      <c r="N175" s="585" t="s">
        <v>17</v>
      </c>
      <c r="O175" s="625" t="s">
        <v>1001</v>
      </c>
      <c r="P175" s="586" t="s">
        <v>792</v>
      </c>
      <c r="Q175" s="586" t="s">
        <v>789</v>
      </c>
      <c r="R175" s="586" t="s">
        <v>39</v>
      </c>
      <c r="S175" s="638" t="s">
        <v>52</v>
      </c>
      <c r="T175" s="638" t="s">
        <v>20</v>
      </c>
      <c r="U175" s="586" t="s">
        <v>1137</v>
      </c>
      <c r="V175" s="586" t="s">
        <v>22</v>
      </c>
      <c r="W175" s="586" t="s">
        <v>22</v>
      </c>
      <c r="X175" s="663">
        <v>2</v>
      </c>
      <c r="Y175" s="803">
        <v>2.1</v>
      </c>
      <c r="Z175" s="622">
        <v>41091</v>
      </c>
      <c r="AA175" s="639">
        <v>42156</v>
      </c>
      <c r="AB175" s="798">
        <v>5</v>
      </c>
      <c r="AC175" s="613"/>
      <c r="AD175" s="610">
        <v>1500000</v>
      </c>
      <c r="AE175" s="610">
        <v>1500000</v>
      </c>
      <c r="AF175" s="626"/>
      <c r="AG175" s="626"/>
      <c r="AH175" s="626"/>
      <c r="AI175" s="626"/>
      <c r="AJ175" s="626">
        <v>500000</v>
      </c>
      <c r="AK175" s="626">
        <v>250000</v>
      </c>
      <c r="AL175" s="626">
        <v>750000</v>
      </c>
      <c r="AM175" s="626"/>
      <c r="AN175" s="626"/>
      <c r="AO175" s="626"/>
      <c r="AP175" s="626"/>
      <c r="AQ175" s="626"/>
      <c r="AR175" s="592">
        <f t="shared" si="6"/>
        <v>1500000</v>
      </c>
      <c r="AS175" s="592">
        <f t="shared" si="7"/>
        <v>0</v>
      </c>
      <c r="AT175" s="610">
        <v>500000</v>
      </c>
      <c r="AU175" s="610">
        <v>1750000</v>
      </c>
    </row>
    <row r="176" spans="1:220" s="593" customFormat="1" ht="23.1" customHeight="1" x14ac:dyDescent="0.25">
      <c r="A176" s="576">
        <v>42</v>
      </c>
      <c r="B176" s="596"/>
      <c r="C176" s="604">
        <v>205</v>
      </c>
      <c r="D176" s="701" t="s">
        <v>1098</v>
      </c>
      <c r="E176" s="702" t="s">
        <v>759</v>
      </c>
      <c r="F176" s="702" t="s">
        <v>763</v>
      </c>
      <c r="G176" s="597"/>
      <c r="H176" s="596">
        <v>271</v>
      </c>
      <c r="I176" s="597">
        <v>500</v>
      </c>
      <c r="J176" s="581">
        <v>319</v>
      </c>
      <c r="K176" s="582" t="s">
        <v>1202</v>
      </c>
      <c r="L176" s="598" t="s">
        <v>1203</v>
      </c>
      <c r="M176" s="584" t="s">
        <v>15</v>
      </c>
      <c r="N176" s="585" t="s">
        <v>17</v>
      </c>
      <c r="O176" s="586" t="s">
        <v>909</v>
      </c>
      <c r="P176" s="586" t="s">
        <v>803</v>
      </c>
      <c r="Q176" s="586" t="s">
        <v>805</v>
      </c>
      <c r="R176" s="586" t="s">
        <v>18</v>
      </c>
      <c r="S176" s="586" t="s">
        <v>29</v>
      </c>
      <c r="T176" s="586" t="s">
        <v>29</v>
      </c>
      <c r="U176" s="586" t="s">
        <v>943</v>
      </c>
      <c r="V176" s="586" t="s">
        <v>22</v>
      </c>
      <c r="W176" s="586" t="s">
        <v>22</v>
      </c>
      <c r="X176" s="663">
        <v>1</v>
      </c>
      <c r="Y176" s="800">
        <v>1.3</v>
      </c>
      <c r="Z176" s="622">
        <v>41091</v>
      </c>
      <c r="AA176" s="639">
        <v>41426</v>
      </c>
      <c r="AB176" s="801">
        <v>7</v>
      </c>
      <c r="AC176" s="599"/>
      <c r="AD176" s="600">
        <v>700000</v>
      </c>
      <c r="AE176" s="610">
        <v>700000</v>
      </c>
      <c r="AF176" s="601"/>
      <c r="AG176" s="601"/>
      <c r="AH176" s="601"/>
      <c r="AI176" s="601"/>
      <c r="AJ176" s="601"/>
      <c r="AK176" s="601"/>
      <c r="AL176" s="601">
        <v>350000</v>
      </c>
      <c r="AM176" s="601">
        <v>350000</v>
      </c>
      <c r="AN176" s="601"/>
      <c r="AO176" s="601"/>
      <c r="AP176" s="601"/>
      <c r="AQ176" s="601"/>
      <c r="AR176" s="592">
        <f t="shared" si="6"/>
        <v>700000</v>
      </c>
      <c r="AS176" s="592">
        <f t="shared" si="7"/>
        <v>0</v>
      </c>
      <c r="AT176" s="600"/>
      <c r="AU176" s="600"/>
      <c r="AX176" s="594"/>
      <c r="AY176" s="594"/>
      <c r="AZ176" s="594"/>
      <c r="BA176" s="594"/>
      <c r="BB176" s="594"/>
      <c r="BC176" s="594"/>
      <c r="BD176" s="594"/>
      <c r="BE176" s="594"/>
      <c r="BF176" s="594"/>
      <c r="BG176" s="594"/>
      <c r="BH176" s="594"/>
      <c r="BI176" s="594"/>
      <c r="BJ176" s="594"/>
      <c r="BK176" s="594"/>
      <c r="BL176" s="594"/>
      <c r="BM176" s="594"/>
      <c r="BN176" s="594"/>
      <c r="BO176" s="594"/>
      <c r="BP176" s="594"/>
      <c r="BQ176" s="594"/>
      <c r="BR176" s="594"/>
      <c r="BS176" s="594"/>
      <c r="BT176" s="594"/>
      <c r="BU176" s="594"/>
      <c r="BV176" s="594"/>
      <c r="BW176" s="594"/>
      <c r="BX176" s="594"/>
      <c r="BY176" s="594"/>
      <c r="BZ176" s="594"/>
      <c r="CA176" s="594"/>
      <c r="CB176" s="594"/>
      <c r="CC176" s="594"/>
      <c r="CD176" s="594"/>
      <c r="CE176" s="594"/>
      <c r="CF176" s="594"/>
      <c r="CG176" s="594"/>
      <c r="CH176" s="594"/>
      <c r="CI176" s="594"/>
      <c r="CJ176" s="594"/>
      <c r="CK176" s="594"/>
      <c r="CL176" s="594"/>
      <c r="CM176" s="594"/>
      <c r="CN176" s="594"/>
      <c r="CO176" s="594"/>
      <c r="CP176" s="594"/>
      <c r="CQ176" s="594"/>
      <c r="CR176" s="594"/>
      <c r="CS176" s="594"/>
      <c r="CT176" s="594"/>
      <c r="CU176" s="594"/>
      <c r="CV176" s="594"/>
      <c r="CW176" s="594"/>
      <c r="CX176" s="594"/>
      <c r="CY176" s="594"/>
      <c r="CZ176" s="594"/>
      <c r="DA176" s="594"/>
      <c r="DB176" s="594"/>
      <c r="DC176" s="594"/>
      <c r="DD176" s="594"/>
      <c r="DE176" s="594"/>
      <c r="DF176" s="594"/>
      <c r="DG176" s="594"/>
      <c r="DH176" s="594"/>
      <c r="DI176" s="594"/>
      <c r="DJ176" s="594"/>
      <c r="DK176" s="594"/>
      <c r="DL176" s="594"/>
      <c r="DM176" s="594"/>
      <c r="DN176" s="594"/>
      <c r="DO176" s="594"/>
      <c r="DP176" s="594"/>
      <c r="DQ176" s="594"/>
      <c r="DR176" s="594"/>
      <c r="DS176" s="594"/>
      <c r="DT176" s="594"/>
      <c r="DU176" s="594"/>
      <c r="DV176" s="594"/>
      <c r="DW176" s="594"/>
      <c r="DX176" s="594"/>
      <c r="DY176" s="594"/>
      <c r="DZ176" s="594"/>
      <c r="EA176" s="594"/>
      <c r="EB176" s="594"/>
      <c r="EC176" s="594"/>
      <c r="ED176" s="594"/>
      <c r="EE176" s="594"/>
      <c r="EF176" s="594"/>
      <c r="EG176" s="594"/>
      <c r="EH176" s="594"/>
      <c r="EI176" s="594"/>
      <c r="EJ176" s="594"/>
      <c r="EK176" s="594"/>
      <c r="EL176" s="594"/>
      <c r="EM176" s="594"/>
      <c r="EN176" s="594"/>
      <c r="EO176" s="594"/>
      <c r="EP176" s="594"/>
      <c r="EQ176" s="594"/>
      <c r="ER176" s="594"/>
      <c r="ES176" s="594"/>
      <c r="ET176" s="594"/>
      <c r="EU176" s="594"/>
      <c r="EV176" s="594"/>
      <c r="EW176" s="594"/>
      <c r="EX176" s="594"/>
      <c r="EY176" s="594"/>
      <c r="EZ176" s="594"/>
      <c r="FA176" s="594"/>
      <c r="FB176" s="594"/>
      <c r="FC176" s="594"/>
      <c r="FD176" s="594"/>
      <c r="FE176" s="594"/>
      <c r="FF176" s="594"/>
      <c r="FG176" s="594"/>
      <c r="FH176" s="594"/>
      <c r="FI176" s="594"/>
      <c r="FJ176" s="594"/>
      <c r="FK176" s="594"/>
      <c r="FL176" s="594"/>
      <c r="FM176" s="594"/>
      <c r="FN176" s="594"/>
      <c r="FO176" s="594"/>
      <c r="FP176" s="594"/>
      <c r="FQ176" s="594"/>
      <c r="FR176" s="594"/>
      <c r="FS176" s="594"/>
      <c r="FT176" s="594"/>
      <c r="FU176" s="594"/>
      <c r="FV176" s="594"/>
      <c r="FW176" s="594"/>
      <c r="FX176" s="594"/>
      <c r="FY176" s="594"/>
      <c r="FZ176" s="594"/>
      <c r="GA176" s="594"/>
      <c r="GB176" s="594"/>
      <c r="GC176" s="594"/>
      <c r="GD176" s="594"/>
      <c r="GE176" s="594"/>
      <c r="GF176" s="594"/>
      <c r="GG176" s="594"/>
      <c r="GH176" s="594"/>
      <c r="GI176" s="594"/>
      <c r="GJ176" s="594"/>
      <c r="GK176" s="594"/>
      <c r="GL176" s="594"/>
      <c r="GM176" s="594"/>
      <c r="GN176" s="594"/>
      <c r="GO176" s="594"/>
      <c r="GP176" s="594"/>
      <c r="GQ176" s="594"/>
      <c r="GR176" s="594"/>
      <c r="GS176" s="594"/>
      <c r="GT176" s="594"/>
      <c r="GU176" s="594"/>
      <c r="GV176" s="594"/>
      <c r="GW176" s="594"/>
      <c r="GX176" s="594"/>
      <c r="GY176" s="594"/>
      <c r="GZ176" s="602"/>
    </row>
    <row r="177" spans="1:220" s="593" customFormat="1" x14ac:dyDescent="0.25">
      <c r="A177" s="576">
        <v>43</v>
      </c>
      <c r="B177" s="603"/>
      <c r="C177" s="604">
        <v>205</v>
      </c>
      <c r="D177" s="701" t="s">
        <v>1098</v>
      </c>
      <c r="E177" s="702" t="s">
        <v>759</v>
      </c>
      <c r="F177" s="702" t="s">
        <v>763</v>
      </c>
      <c r="G177" s="605"/>
      <c r="H177" s="606">
        <v>271</v>
      </c>
      <c r="I177" s="607">
        <v>500</v>
      </c>
      <c r="J177" s="581">
        <v>320</v>
      </c>
      <c r="K177" s="582" t="s">
        <v>71</v>
      </c>
      <c r="L177" s="582" t="s">
        <v>1199</v>
      </c>
      <c r="M177" s="627" t="s">
        <v>15</v>
      </c>
      <c r="N177" s="625" t="s">
        <v>17</v>
      </c>
      <c r="O177" s="586" t="s">
        <v>909</v>
      </c>
      <c r="P177" s="627" t="s">
        <v>792</v>
      </c>
      <c r="Q177" s="625" t="s">
        <v>805</v>
      </c>
      <c r="R177" s="586" t="s">
        <v>18</v>
      </c>
      <c r="S177" s="586" t="s">
        <v>29</v>
      </c>
      <c r="T177" s="586" t="s">
        <v>29</v>
      </c>
      <c r="U177" s="586" t="s">
        <v>51</v>
      </c>
      <c r="V177" s="586" t="s">
        <v>22</v>
      </c>
      <c r="W177" s="586" t="s">
        <v>22</v>
      </c>
      <c r="X177" s="663">
        <v>3</v>
      </c>
      <c r="Y177" s="800">
        <v>2.4</v>
      </c>
      <c r="Z177" s="622">
        <v>41091</v>
      </c>
      <c r="AA177" s="639">
        <v>41426</v>
      </c>
      <c r="AB177" s="798">
        <v>7</v>
      </c>
      <c r="AC177" s="613"/>
      <c r="AD177" s="640">
        <v>2000000</v>
      </c>
      <c r="AE177" s="610">
        <v>2000000</v>
      </c>
      <c r="AF177" s="623"/>
      <c r="AG177" s="623"/>
      <c r="AH177" s="623"/>
      <c r="AI177" s="623">
        <v>500000</v>
      </c>
      <c r="AJ177" s="623">
        <v>500000</v>
      </c>
      <c r="AK177" s="623">
        <v>500000</v>
      </c>
      <c r="AL177" s="623">
        <v>500000</v>
      </c>
      <c r="AM177" s="623"/>
      <c r="AN177" s="613"/>
      <c r="AO177" s="613"/>
      <c r="AP177" s="613"/>
      <c r="AQ177" s="613"/>
      <c r="AR177" s="592">
        <f t="shared" si="6"/>
        <v>2000000</v>
      </c>
      <c r="AS177" s="592">
        <f t="shared" si="7"/>
        <v>0</v>
      </c>
      <c r="AT177" s="640"/>
      <c r="AU177" s="640"/>
    </row>
    <row r="178" spans="1:220" s="593" customFormat="1" ht="23.1" customHeight="1" x14ac:dyDescent="0.25">
      <c r="A178" s="576">
        <v>218</v>
      </c>
      <c r="B178" s="603"/>
      <c r="C178" s="604">
        <v>205</v>
      </c>
      <c r="D178" s="701" t="s">
        <v>1098</v>
      </c>
      <c r="E178" s="702" t="s">
        <v>759</v>
      </c>
      <c r="F178" s="702" t="s">
        <v>763</v>
      </c>
      <c r="G178" s="605"/>
      <c r="H178" s="606">
        <v>271</v>
      </c>
      <c r="I178" s="607">
        <v>532</v>
      </c>
      <c r="J178" s="607">
        <v>321</v>
      </c>
      <c r="K178" s="582" t="s">
        <v>71</v>
      </c>
      <c r="L178" s="582" t="s">
        <v>1201</v>
      </c>
      <c r="M178" s="624" t="s">
        <v>15</v>
      </c>
      <c r="N178" s="585" t="s">
        <v>17</v>
      </c>
      <c r="O178" s="625" t="s">
        <v>1001</v>
      </c>
      <c r="P178" s="586" t="s">
        <v>803</v>
      </c>
      <c r="Q178" s="586" t="s">
        <v>805</v>
      </c>
      <c r="R178" s="586" t="s">
        <v>39</v>
      </c>
      <c r="S178" s="586" t="s">
        <v>20</v>
      </c>
      <c r="T178" s="586" t="s">
        <v>20</v>
      </c>
      <c r="U178" s="586" t="s">
        <v>1015</v>
      </c>
      <c r="V178" s="586" t="s">
        <v>22</v>
      </c>
      <c r="W178" s="586" t="s">
        <v>22</v>
      </c>
      <c r="X178" s="663">
        <v>2</v>
      </c>
      <c r="Y178" s="814">
        <v>2.6</v>
      </c>
      <c r="Z178" s="622">
        <v>41091</v>
      </c>
      <c r="AA178" s="639">
        <v>42156</v>
      </c>
      <c r="AB178" s="801">
        <v>7</v>
      </c>
      <c r="AC178" s="613"/>
      <c r="AD178" s="609">
        <v>2500000</v>
      </c>
      <c r="AE178" s="610">
        <v>2500000</v>
      </c>
      <c r="AF178" s="610"/>
      <c r="AG178" s="610"/>
      <c r="AH178" s="610"/>
      <c r="AI178" s="610"/>
      <c r="AJ178" s="610">
        <v>1500000</v>
      </c>
      <c r="AK178" s="610">
        <v>1000000</v>
      </c>
      <c r="AL178" s="610"/>
      <c r="AM178" s="610"/>
      <c r="AN178" s="640"/>
      <c r="AO178" s="640"/>
      <c r="AP178" s="610"/>
      <c r="AQ178" s="610"/>
      <c r="AR178" s="592">
        <f t="shared" si="6"/>
        <v>2500000</v>
      </c>
      <c r="AS178" s="592">
        <f t="shared" si="7"/>
        <v>0</v>
      </c>
      <c r="AT178" s="609">
        <v>7500000</v>
      </c>
      <c r="AU178" s="609">
        <v>7500000</v>
      </c>
      <c r="AX178" s="594"/>
      <c r="AY178" s="594"/>
      <c r="AZ178" s="594"/>
      <c r="BA178" s="594"/>
      <c r="BB178" s="594"/>
      <c r="BC178" s="594"/>
      <c r="BD178" s="594"/>
      <c r="BE178" s="594"/>
      <c r="BF178" s="594"/>
      <c r="BG178" s="594"/>
      <c r="BH178" s="594"/>
      <c r="BI178" s="594"/>
      <c r="BJ178" s="594"/>
      <c r="BK178" s="594"/>
      <c r="BL178" s="594"/>
      <c r="BM178" s="594"/>
      <c r="BN178" s="594"/>
      <c r="BO178" s="594"/>
      <c r="BP178" s="594"/>
      <c r="BQ178" s="594"/>
      <c r="BR178" s="594"/>
      <c r="BS178" s="594"/>
      <c r="BT178" s="594"/>
      <c r="BU178" s="594"/>
      <c r="BV178" s="594"/>
      <c r="BW178" s="594"/>
      <c r="BX178" s="594"/>
      <c r="BY178" s="594"/>
      <c r="BZ178" s="594"/>
      <c r="CA178" s="594"/>
      <c r="CB178" s="594"/>
      <c r="CC178" s="594"/>
      <c r="CD178" s="594"/>
      <c r="CE178" s="594"/>
      <c r="CF178" s="594"/>
      <c r="CG178" s="594"/>
      <c r="CH178" s="594"/>
      <c r="CI178" s="594"/>
      <c r="CJ178" s="594"/>
      <c r="CK178" s="594"/>
      <c r="CL178" s="594"/>
      <c r="CM178" s="594"/>
      <c r="CN178" s="594"/>
      <c r="CO178" s="594"/>
      <c r="CP178" s="594"/>
      <c r="CQ178" s="594"/>
      <c r="CR178" s="594"/>
      <c r="CS178" s="594"/>
      <c r="CT178" s="594"/>
      <c r="CU178" s="594"/>
      <c r="CV178" s="594"/>
      <c r="CW178" s="594"/>
      <c r="CX178" s="594"/>
      <c r="CY178" s="594"/>
      <c r="CZ178" s="594"/>
      <c r="DA178" s="594"/>
      <c r="DB178" s="594"/>
      <c r="DC178" s="594"/>
      <c r="DD178" s="594"/>
      <c r="DE178" s="594"/>
      <c r="DF178" s="594"/>
      <c r="DG178" s="594"/>
      <c r="DH178" s="594"/>
      <c r="DI178" s="594"/>
      <c r="DJ178" s="594"/>
      <c r="DK178" s="594"/>
      <c r="DL178" s="594"/>
      <c r="DM178" s="594"/>
      <c r="DN178" s="594"/>
      <c r="DO178" s="594"/>
      <c r="DP178" s="594"/>
      <c r="DQ178" s="594"/>
      <c r="DR178" s="594"/>
      <c r="DS178" s="594"/>
      <c r="DT178" s="594"/>
      <c r="DU178" s="594"/>
      <c r="DV178" s="594"/>
      <c r="DW178" s="594"/>
      <c r="DX178" s="594"/>
      <c r="DY178" s="594"/>
      <c r="DZ178" s="594"/>
      <c r="EA178" s="594"/>
      <c r="EB178" s="594"/>
      <c r="EC178" s="594"/>
      <c r="ED178" s="594"/>
      <c r="EE178" s="594"/>
      <c r="EF178" s="594"/>
      <c r="EG178" s="594"/>
      <c r="EH178" s="594"/>
      <c r="EI178" s="594"/>
      <c r="EJ178" s="594"/>
      <c r="EK178" s="594"/>
      <c r="EL178" s="594"/>
      <c r="EM178" s="594"/>
      <c r="EN178" s="594"/>
      <c r="EO178" s="594"/>
      <c r="EP178" s="594"/>
      <c r="EQ178" s="594"/>
      <c r="ER178" s="594"/>
      <c r="ES178" s="594"/>
      <c r="ET178" s="594"/>
      <c r="EU178" s="594"/>
      <c r="EV178" s="594"/>
      <c r="EW178" s="594"/>
      <c r="EX178" s="594"/>
      <c r="EY178" s="594"/>
      <c r="EZ178" s="594"/>
      <c r="FA178" s="594"/>
      <c r="FB178" s="594"/>
      <c r="FC178" s="594"/>
      <c r="FD178" s="594"/>
      <c r="FE178" s="594"/>
      <c r="FF178" s="594"/>
      <c r="FG178" s="594"/>
      <c r="FH178" s="594"/>
      <c r="FI178" s="594"/>
      <c r="FJ178" s="594"/>
      <c r="FK178" s="594"/>
      <c r="FL178" s="594"/>
      <c r="FM178" s="594"/>
      <c r="FN178" s="594"/>
      <c r="FO178" s="594"/>
      <c r="FP178" s="594"/>
      <c r="FQ178" s="594"/>
      <c r="FR178" s="594"/>
      <c r="FS178" s="594"/>
      <c r="FT178" s="594"/>
      <c r="FU178" s="594"/>
      <c r="FV178" s="594"/>
      <c r="FW178" s="594"/>
      <c r="FX178" s="594"/>
      <c r="FY178" s="594"/>
      <c r="FZ178" s="594"/>
      <c r="GA178" s="594"/>
      <c r="GB178" s="594"/>
      <c r="GC178" s="594"/>
      <c r="GD178" s="594"/>
      <c r="GE178" s="594"/>
      <c r="GF178" s="594"/>
      <c r="GG178" s="594"/>
      <c r="GH178" s="594"/>
      <c r="GI178" s="594"/>
      <c r="GJ178" s="594"/>
      <c r="GK178" s="594"/>
      <c r="GL178" s="594"/>
      <c r="GM178" s="594"/>
      <c r="GN178" s="594"/>
      <c r="GO178" s="594"/>
      <c r="GP178" s="594"/>
      <c r="GQ178" s="594"/>
      <c r="GR178" s="594"/>
      <c r="GS178" s="594"/>
      <c r="GT178" s="594"/>
      <c r="GU178" s="594"/>
      <c r="GV178" s="594"/>
      <c r="GW178" s="594"/>
      <c r="GX178" s="594"/>
      <c r="GY178" s="594"/>
      <c r="GZ178" s="594"/>
      <c r="HA178" s="594"/>
      <c r="HB178" s="594"/>
      <c r="HC178" s="594"/>
      <c r="HD178" s="594"/>
      <c r="HE178" s="594"/>
      <c r="HF178" s="594"/>
      <c r="HG178" s="594"/>
      <c r="HH178" s="594"/>
      <c r="HI178" s="594"/>
      <c r="HJ178" s="594"/>
      <c r="HK178" s="594"/>
      <c r="HL178" s="594"/>
    </row>
    <row r="179" spans="1:220" ht="23.1" customHeight="1" x14ac:dyDescent="0.25">
      <c r="A179" s="576">
        <v>219</v>
      </c>
      <c r="B179" s="603"/>
      <c r="C179" s="604">
        <v>205</v>
      </c>
      <c r="D179" s="701" t="s">
        <v>1098</v>
      </c>
      <c r="E179" s="702" t="s">
        <v>759</v>
      </c>
      <c r="F179" s="702" t="s">
        <v>763</v>
      </c>
      <c r="G179" s="605">
        <v>2500</v>
      </c>
      <c r="H179" s="633">
        <v>271</v>
      </c>
      <c r="I179" s="633">
        <v>600</v>
      </c>
      <c r="J179" s="634">
        <v>94</v>
      </c>
      <c r="K179" s="636" t="s">
        <v>1194</v>
      </c>
      <c r="L179" s="636" t="s">
        <v>1198</v>
      </c>
      <c r="M179" s="624" t="s">
        <v>31</v>
      </c>
      <c r="N179" s="585" t="s">
        <v>17</v>
      </c>
      <c r="O179" s="625" t="s">
        <v>1001</v>
      </c>
      <c r="P179" s="586" t="s">
        <v>803</v>
      </c>
      <c r="Q179" s="586" t="s">
        <v>805</v>
      </c>
      <c r="R179" s="586" t="s">
        <v>39</v>
      </c>
      <c r="S179" s="586" t="s">
        <v>20</v>
      </c>
      <c r="T179" s="586" t="s">
        <v>20</v>
      </c>
      <c r="U179" s="586" t="s">
        <v>1015</v>
      </c>
      <c r="V179" s="586" t="s">
        <v>22</v>
      </c>
      <c r="W179" s="586" t="s">
        <v>22</v>
      </c>
      <c r="X179" s="663">
        <v>2</v>
      </c>
      <c r="Y179" s="814">
        <v>2.6</v>
      </c>
      <c r="Z179" s="622">
        <v>41091</v>
      </c>
      <c r="AA179" s="639">
        <v>41426</v>
      </c>
      <c r="AB179" s="798">
        <v>7</v>
      </c>
      <c r="AC179" s="613">
        <v>2400</v>
      </c>
      <c r="AD179" s="609"/>
      <c r="AE179" s="610">
        <v>2400</v>
      </c>
      <c r="AF179" s="623"/>
      <c r="AG179" s="623"/>
      <c r="AH179" s="623">
        <v>2400</v>
      </c>
      <c r="AI179" s="623"/>
      <c r="AJ179" s="623"/>
      <c r="AK179" s="623"/>
      <c r="AL179" s="623"/>
      <c r="AM179" s="623"/>
      <c r="AN179" s="623"/>
      <c r="AO179" s="623"/>
      <c r="AP179" s="623"/>
      <c r="AQ179" s="626"/>
      <c r="AR179" s="592">
        <f t="shared" si="6"/>
        <v>2400</v>
      </c>
      <c r="AS179" s="592">
        <f t="shared" si="7"/>
        <v>0</v>
      </c>
      <c r="AT179" s="609"/>
      <c r="AU179" s="609"/>
      <c r="AX179" s="593"/>
      <c r="AY179" s="593"/>
      <c r="AZ179" s="593"/>
      <c r="BA179" s="593"/>
      <c r="BB179" s="593"/>
      <c r="BC179" s="593"/>
      <c r="BD179" s="593"/>
      <c r="BE179" s="593"/>
      <c r="BF179" s="593"/>
      <c r="BG179" s="593"/>
      <c r="BH179" s="593"/>
      <c r="BI179" s="593"/>
      <c r="BJ179" s="593"/>
      <c r="BK179" s="593"/>
      <c r="BL179" s="593"/>
      <c r="BM179" s="593"/>
      <c r="BN179" s="593"/>
      <c r="BO179" s="593"/>
      <c r="BP179" s="593"/>
      <c r="BQ179" s="593"/>
      <c r="BR179" s="593"/>
      <c r="BS179" s="593"/>
      <c r="BT179" s="593"/>
      <c r="BU179" s="593"/>
      <c r="BV179" s="593"/>
      <c r="BW179" s="593"/>
      <c r="BX179" s="593"/>
      <c r="BY179" s="593"/>
      <c r="BZ179" s="593"/>
      <c r="CA179" s="593"/>
      <c r="CB179" s="593"/>
      <c r="CC179" s="593"/>
      <c r="CD179" s="593"/>
      <c r="CE179" s="593"/>
      <c r="CF179" s="593"/>
      <c r="CG179" s="593"/>
      <c r="CH179" s="593"/>
      <c r="CI179" s="593"/>
      <c r="CJ179" s="593"/>
      <c r="CK179" s="593"/>
      <c r="CL179" s="593"/>
      <c r="CM179" s="593"/>
      <c r="CN179" s="593"/>
      <c r="CO179" s="593"/>
      <c r="CP179" s="593"/>
      <c r="CQ179" s="593"/>
      <c r="CR179" s="593"/>
      <c r="CS179" s="593"/>
      <c r="CT179" s="593"/>
      <c r="CU179" s="593"/>
      <c r="CV179" s="593"/>
      <c r="CW179" s="593"/>
      <c r="CX179" s="593"/>
      <c r="CY179" s="593"/>
      <c r="CZ179" s="593"/>
      <c r="DA179" s="593"/>
      <c r="DB179" s="593"/>
      <c r="DC179" s="593"/>
      <c r="DD179" s="593"/>
      <c r="DE179" s="593"/>
      <c r="DF179" s="593"/>
      <c r="DG179" s="593"/>
      <c r="DH179" s="593"/>
      <c r="DI179" s="593"/>
      <c r="DJ179" s="593"/>
      <c r="DK179" s="593"/>
      <c r="DL179" s="593"/>
      <c r="DM179" s="593"/>
      <c r="DN179" s="593"/>
      <c r="DO179" s="593"/>
      <c r="DP179" s="593"/>
      <c r="DQ179" s="593"/>
      <c r="DR179" s="593"/>
      <c r="DS179" s="593"/>
      <c r="DT179" s="593"/>
      <c r="DU179" s="593"/>
      <c r="DV179" s="593"/>
      <c r="DW179" s="593"/>
      <c r="DX179" s="593"/>
      <c r="DY179" s="593"/>
      <c r="DZ179" s="593"/>
      <c r="EA179" s="593"/>
      <c r="EB179" s="593"/>
      <c r="EC179" s="593"/>
      <c r="ED179" s="593"/>
      <c r="EE179" s="593"/>
      <c r="EF179" s="593"/>
      <c r="EG179" s="593"/>
      <c r="EH179" s="593"/>
      <c r="EI179" s="593"/>
      <c r="EJ179" s="593"/>
      <c r="EK179" s="593"/>
      <c r="EL179" s="593"/>
      <c r="EM179" s="593"/>
      <c r="EN179" s="593"/>
      <c r="EO179" s="593"/>
      <c r="EP179" s="593"/>
      <c r="EQ179" s="593"/>
      <c r="ER179" s="593"/>
      <c r="ES179" s="593"/>
      <c r="ET179" s="593"/>
      <c r="EU179" s="593"/>
      <c r="EV179" s="593"/>
      <c r="EW179" s="593"/>
      <c r="EX179" s="593"/>
      <c r="EY179" s="593"/>
      <c r="EZ179" s="593"/>
      <c r="FA179" s="593"/>
      <c r="FB179" s="593"/>
      <c r="FC179" s="593"/>
      <c r="FD179" s="593"/>
      <c r="FE179" s="593"/>
      <c r="FF179" s="593"/>
      <c r="FG179" s="593"/>
      <c r="FH179" s="593"/>
      <c r="FI179" s="593"/>
      <c r="FJ179" s="593"/>
      <c r="FK179" s="593"/>
      <c r="FL179" s="593"/>
      <c r="FM179" s="593"/>
      <c r="FN179" s="593"/>
      <c r="FO179" s="593"/>
      <c r="FP179" s="593"/>
      <c r="FQ179" s="593"/>
      <c r="FR179" s="593"/>
      <c r="FS179" s="593"/>
      <c r="FT179" s="593"/>
      <c r="FU179" s="593"/>
      <c r="FV179" s="593"/>
      <c r="FW179" s="593"/>
      <c r="FX179" s="593"/>
      <c r="FY179" s="593"/>
      <c r="FZ179" s="593"/>
      <c r="GA179" s="593"/>
      <c r="GB179" s="593"/>
      <c r="GC179" s="593"/>
      <c r="GD179" s="593"/>
      <c r="GE179" s="593"/>
      <c r="GF179" s="593"/>
      <c r="GG179" s="593"/>
      <c r="GH179" s="593"/>
      <c r="GI179" s="593"/>
      <c r="GJ179" s="593"/>
      <c r="GK179" s="593"/>
      <c r="GL179" s="593"/>
      <c r="GM179" s="593"/>
      <c r="GN179" s="593"/>
      <c r="GO179" s="593"/>
      <c r="GP179" s="593"/>
      <c r="GQ179" s="593"/>
      <c r="GR179" s="593"/>
      <c r="GS179" s="593"/>
      <c r="GT179" s="593"/>
      <c r="GU179" s="593"/>
      <c r="GV179" s="593"/>
      <c r="GW179" s="593"/>
      <c r="GX179" s="593"/>
      <c r="GY179" s="593"/>
      <c r="GZ179" s="593"/>
      <c r="HA179" s="593"/>
      <c r="HB179" s="593"/>
      <c r="HC179" s="593"/>
      <c r="HD179" s="593"/>
      <c r="HE179" s="593"/>
      <c r="HF179" s="593"/>
      <c r="HG179" s="593"/>
      <c r="HH179" s="593"/>
      <c r="HI179" s="593"/>
      <c r="HJ179" s="593"/>
      <c r="HK179" s="593"/>
      <c r="HL179" s="593"/>
    </row>
    <row r="180" spans="1:220" s="593" customFormat="1" ht="23.1" customHeight="1" x14ac:dyDescent="0.25">
      <c r="A180" s="576">
        <v>44</v>
      </c>
      <c r="B180" s="603" t="s">
        <v>1193</v>
      </c>
      <c r="C180" s="604">
        <v>205</v>
      </c>
      <c r="D180" s="701" t="s">
        <v>1098</v>
      </c>
      <c r="E180" s="702" t="s">
        <v>759</v>
      </c>
      <c r="F180" s="702" t="s">
        <v>763</v>
      </c>
      <c r="G180" s="605">
        <v>2500</v>
      </c>
      <c r="H180" s="633">
        <v>271</v>
      </c>
      <c r="I180" s="634">
        <v>600</v>
      </c>
      <c r="J180" s="634">
        <v>95</v>
      </c>
      <c r="K180" s="636" t="s">
        <v>1194</v>
      </c>
      <c r="L180" s="636" t="s">
        <v>1195</v>
      </c>
      <c r="M180" s="624" t="s">
        <v>31</v>
      </c>
      <c r="N180" s="585" t="s">
        <v>17</v>
      </c>
      <c r="O180" s="586" t="s">
        <v>909</v>
      </c>
      <c r="P180" s="586" t="s">
        <v>803</v>
      </c>
      <c r="Q180" s="586" t="s">
        <v>789</v>
      </c>
      <c r="R180" s="586" t="s">
        <v>18</v>
      </c>
      <c r="S180" s="586" t="s">
        <v>29</v>
      </c>
      <c r="T180" s="586" t="s">
        <v>20</v>
      </c>
      <c r="U180" s="586" t="s">
        <v>1015</v>
      </c>
      <c r="V180" s="586" t="s">
        <v>22</v>
      </c>
      <c r="W180" s="586" t="s">
        <v>22</v>
      </c>
      <c r="X180" s="663">
        <v>2</v>
      </c>
      <c r="Y180" s="814">
        <v>2.6</v>
      </c>
      <c r="Z180" s="622">
        <v>41091</v>
      </c>
      <c r="AA180" s="622">
        <v>42156</v>
      </c>
      <c r="AB180" s="798">
        <v>7</v>
      </c>
      <c r="AC180" s="613">
        <v>6795100</v>
      </c>
      <c r="AD180" s="609"/>
      <c r="AE180" s="610">
        <v>6795100</v>
      </c>
      <c r="AF180" s="623"/>
      <c r="AG180" s="623">
        <v>795100</v>
      </c>
      <c r="AH180" s="623">
        <v>2500000</v>
      </c>
      <c r="AI180" s="623">
        <v>2500000</v>
      </c>
      <c r="AJ180" s="623">
        <v>1000000</v>
      </c>
      <c r="AK180" s="623"/>
      <c r="AL180" s="623"/>
      <c r="AM180" s="623"/>
      <c r="AN180" s="623"/>
      <c r="AO180" s="623"/>
      <c r="AP180" s="623"/>
      <c r="AQ180" s="626"/>
      <c r="AR180" s="592">
        <f t="shared" si="6"/>
        <v>6795100</v>
      </c>
      <c r="AS180" s="592">
        <f t="shared" si="7"/>
        <v>0</v>
      </c>
      <c r="AT180" s="609"/>
      <c r="AU180" s="609"/>
    </row>
    <row r="181" spans="1:220" s="593" customFormat="1" ht="23.1" customHeight="1" x14ac:dyDescent="0.25">
      <c r="A181" s="576">
        <v>220</v>
      </c>
      <c r="B181" s="603"/>
      <c r="C181" s="604">
        <v>205</v>
      </c>
      <c r="D181" s="701" t="s">
        <v>1098</v>
      </c>
      <c r="E181" s="702" t="s">
        <v>759</v>
      </c>
      <c r="F181" s="702" t="s">
        <v>763</v>
      </c>
      <c r="G181" s="605">
        <v>2500</v>
      </c>
      <c r="H181" s="633">
        <v>271</v>
      </c>
      <c r="I181" s="633">
        <v>600</v>
      </c>
      <c r="J181" s="634">
        <v>96</v>
      </c>
      <c r="K181" s="636" t="s">
        <v>1196</v>
      </c>
      <c r="L181" s="636" t="s">
        <v>1197</v>
      </c>
      <c r="M181" s="624" t="s">
        <v>31</v>
      </c>
      <c r="N181" s="585" t="s">
        <v>17</v>
      </c>
      <c r="O181" s="625" t="s">
        <v>1001</v>
      </c>
      <c r="P181" s="586" t="s">
        <v>803</v>
      </c>
      <c r="Q181" s="586" t="s">
        <v>789</v>
      </c>
      <c r="R181" s="586" t="s">
        <v>39</v>
      </c>
      <c r="S181" s="586" t="s">
        <v>20</v>
      </c>
      <c r="T181" s="586" t="s">
        <v>20</v>
      </c>
      <c r="U181" s="586" t="s">
        <v>1015</v>
      </c>
      <c r="V181" s="586" t="s">
        <v>22</v>
      </c>
      <c r="W181" s="586" t="s">
        <v>22</v>
      </c>
      <c r="X181" s="663">
        <v>2</v>
      </c>
      <c r="Y181" s="814">
        <v>2.6</v>
      </c>
      <c r="Z181" s="622">
        <v>41091</v>
      </c>
      <c r="AA181" s="622">
        <v>42156</v>
      </c>
      <c r="AB181" s="798">
        <v>7</v>
      </c>
      <c r="AC181" s="613">
        <v>750000</v>
      </c>
      <c r="AD181" s="609"/>
      <c r="AE181" s="610">
        <v>750000</v>
      </c>
      <c r="AF181" s="623"/>
      <c r="AG181" s="623"/>
      <c r="AH181" s="623"/>
      <c r="AI181" s="623"/>
      <c r="AJ181" s="623">
        <v>450000</v>
      </c>
      <c r="AK181" s="623">
        <v>300000</v>
      </c>
      <c r="AL181" s="623"/>
      <c r="AM181" s="623"/>
      <c r="AN181" s="623"/>
      <c r="AO181" s="623"/>
      <c r="AP181" s="623"/>
      <c r="AQ181" s="626"/>
      <c r="AR181" s="592">
        <f t="shared" si="6"/>
        <v>750000</v>
      </c>
      <c r="AS181" s="592">
        <f t="shared" si="7"/>
        <v>0</v>
      </c>
      <c r="AT181" s="609"/>
      <c r="AU181" s="609"/>
    </row>
    <row r="182" spans="1:220" s="593" customFormat="1" ht="23.1" customHeight="1" x14ac:dyDescent="0.25">
      <c r="A182" s="576">
        <v>45</v>
      </c>
      <c r="B182" s="603"/>
      <c r="C182" s="604">
        <v>205</v>
      </c>
      <c r="D182" s="701" t="s">
        <v>1098</v>
      </c>
      <c r="E182" s="702" t="s">
        <v>759</v>
      </c>
      <c r="F182" s="702" t="s">
        <v>763</v>
      </c>
      <c r="G182" s="605"/>
      <c r="H182" s="606">
        <v>271</v>
      </c>
      <c r="I182" s="607">
        <v>600</v>
      </c>
      <c r="J182" s="581" t="s">
        <v>25</v>
      </c>
      <c r="K182" s="582" t="s">
        <v>71</v>
      </c>
      <c r="L182" s="582" t="s">
        <v>1200</v>
      </c>
      <c r="M182" s="627" t="s">
        <v>31</v>
      </c>
      <c r="N182" s="625" t="s">
        <v>17</v>
      </c>
      <c r="O182" s="652" t="s">
        <v>909</v>
      </c>
      <c r="P182" s="627" t="s">
        <v>792</v>
      </c>
      <c r="Q182" s="625" t="s">
        <v>805</v>
      </c>
      <c r="R182" s="586" t="s">
        <v>18</v>
      </c>
      <c r="S182" s="586" t="s">
        <v>29</v>
      </c>
      <c r="T182" s="586" t="s">
        <v>29</v>
      </c>
      <c r="U182" s="586" t="s">
        <v>51</v>
      </c>
      <c r="V182" s="586" t="s">
        <v>22</v>
      </c>
      <c r="W182" s="586" t="s">
        <v>22</v>
      </c>
      <c r="X182" s="663">
        <v>3</v>
      </c>
      <c r="Y182" s="800">
        <v>2.4</v>
      </c>
      <c r="Z182" s="588">
        <v>41821</v>
      </c>
      <c r="AA182" s="622">
        <v>42186</v>
      </c>
      <c r="AB182" s="798">
        <v>7</v>
      </c>
      <c r="AC182" s="613"/>
      <c r="AD182" s="640"/>
      <c r="AE182" s="610">
        <v>0</v>
      </c>
      <c r="AF182" s="623"/>
      <c r="AG182" s="623"/>
      <c r="AH182" s="623"/>
      <c r="AI182" s="623"/>
      <c r="AJ182" s="623"/>
      <c r="AK182" s="623"/>
      <c r="AL182" s="623"/>
      <c r="AM182" s="623"/>
      <c r="AN182" s="613"/>
      <c r="AO182" s="613"/>
      <c r="AP182" s="613"/>
      <c r="AQ182" s="613"/>
      <c r="AR182" s="592">
        <f t="shared" si="6"/>
        <v>0</v>
      </c>
      <c r="AS182" s="592">
        <f t="shared" si="7"/>
        <v>0</v>
      </c>
      <c r="AT182" s="640"/>
      <c r="AU182" s="640">
        <v>4000000</v>
      </c>
    </row>
    <row r="183" spans="1:220" s="593" customFormat="1" ht="23.1" customHeight="1" x14ac:dyDescent="0.25">
      <c r="A183" s="576">
        <v>221</v>
      </c>
      <c r="B183" s="603"/>
      <c r="C183" s="604">
        <v>1301</v>
      </c>
      <c r="D183" s="701" t="s">
        <v>1098</v>
      </c>
      <c r="E183" s="702" t="s">
        <v>839</v>
      </c>
      <c r="F183" s="702" t="s">
        <v>840</v>
      </c>
      <c r="G183" s="605">
        <v>2600</v>
      </c>
      <c r="H183" s="607">
        <v>272</v>
      </c>
      <c r="I183" s="607">
        <v>536</v>
      </c>
      <c r="J183" s="664">
        <v>13</v>
      </c>
      <c r="K183" s="665" t="s">
        <v>907</v>
      </c>
      <c r="L183" s="666" t="s">
        <v>908</v>
      </c>
      <c r="M183" s="624" t="s">
        <v>15</v>
      </c>
      <c r="N183" s="667" t="s">
        <v>17</v>
      </c>
      <c r="O183" s="625" t="s">
        <v>1001</v>
      </c>
      <c r="P183" s="586" t="s">
        <v>792</v>
      </c>
      <c r="Q183" s="586" t="s">
        <v>805</v>
      </c>
      <c r="R183" s="586" t="s">
        <v>39</v>
      </c>
      <c r="S183" s="586" t="s">
        <v>40</v>
      </c>
      <c r="T183" s="586" t="s">
        <v>40</v>
      </c>
      <c r="U183" s="654" t="s">
        <v>63</v>
      </c>
      <c r="V183" s="586" t="s">
        <v>22</v>
      </c>
      <c r="W183" s="586" t="s">
        <v>22</v>
      </c>
      <c r="X183" s="663">
        <v>2</v>
      </c>
      <c r="Y183" s="814">
        <v>2.2000000000000002</v>
      </c>
      <c r="Z183" s="622">
        <v>41091</v>
      </c>
      <c r="AA183" s="622">
        <v>42156</v>
      </c>
      <c r="AB183" s="798">
        <v>5</v>
      </c>
      <c r="AC183" s="613">
        <v>13500</v>
      </c>
      <c r="AD183" s="668"/>
      <c r="AE183" s="610">
        <v>13500</v>
      </c>
      <c r="AF183" s="626"/>
      <c r="AG183" s="626"/>
      <c r="AH183" s="626"/>
      <c r="AI183" s="626">
        <v>13500</v>
      </c>
      <c r="AJ183" s="626"/>
      <c r="AK183" s="626"/>
      <c r="AL183" s="626"/>
      <c r="AM183" s="626"/>
      <c r="AN183" s="626"/>
      <c r="AO183" s="626"/>
      <c r="AP183" s="626"/>
      <c r="AQ183" s="626"/>
      <c r="AR183" s="592">
        <f t="shared" si="6"/>
        <v>13500</v>
      </c>
      <c r="AS183" s="592">
        <f t="shared" si="7"/>
        <v>0</v>
      </c>
      <c r="AT183" s="610"/>
      <c r="AU183" s="610"/>
      <c r="AX183" s="594"/>
      <c r="AY183" s="594"/>
      <c r="AZ183" s="594"/>
      <c r="BA183" s="594"/>
      <c r="BB183" s="594"/>
      <c r="BC183" s="594"/>
      <c r="BD183" s="594"/>
      <c r="BE183" s="594"/>
      <c r="BF183" s="594"/>
      <c r="BG183" s="594"/>
      <c r="BH183" s="594"/>
      <c r="BI183" s="594"/>
      <c r="BJ183" s="594"/>
      <c r="BK183" s="594"/>
      <c r="BL183" s="594"/>
      <c r="BM183" s="594"/>
      <c r="BN183" s="594"/>
      <c r="BO183" s="594"/>
      <c r="BP183" s="594"/>
      <c r="BQ183" s="594"/>
      <c r="BR183" s="594"/>
      <c r="BS183" s="594"/>
      <c r="BT183" s="594"/>
      <c r="BU183" s="594"/>
      <c r="BV183" s="594"/>
      <c r="BW183" s="594"/>
      <c r="BX183" s="594"/>
      <c r="BY183" s="594"/>
      <c r="BZ183" s="594"/>
      <c r="CA183" s="594"/>
      <c r="CB183" s="594"/>
      <c r="CC183" s="594"/>
      <c r="CD183" s="594"/>
      <c r="CE183" s="594"/>
      <c r="CF183" s="594"/>
      <c r="CG183" s="594"/>
      <c r="CH183" s="594"/>
      <c r="CI183" s="594"/>
      <c r="CJ183" s="594"/>
      <c r="CK183" s="594"/>
      <c r="CL183" s="594"/>
      <c r="CM183" s="594"/>
      <c r="CN183" s="594"/>
      <c r="CO183" s="594"/>
      <c r="CP183" s="594"/>
      <c r="CQ183" s="594"/>
      <c r="CR183" s="594"/>
      <c r="CS183" s="594"/>
      <c r="CT183" s="594"/>
      <c r="CU183" s="594"/>
      <c r="CV183" s="594"/>
      <c r="CW183" s="594"/>
      <c r="CX183" s="594"/>
      <c r="CY183" s="594"/>
      <c r="CZ183" s="594"/>
      <c r="DA183" s="594"/>
      <c r="DB183" s="594"/>
      <c r="DC183" s="594"/>
      <c r="DD183" s="594"/>
      <c r="DE183" s="594"/>
      <c r="DF183" s="594"/>
      <c r="DG183" s="594"/>
      <c r="DH183" s="594"/>
      <c r="DI183" s="594"/>
      <c r="DJ183" s="594"/>
      <c r="DK183" s="594"/>
      <c r="DL183" s="594"/>
      <c r="DM183" s="594"/>
      <c r="DN183" s="594"/>
      <c r="DO183" s="594"/>
      <c r="DP183" s="594"/>
      <c r="DQ183" s="594"/>
      <c r="DR183" s="594"/>
      <c r="DS183" s="594"/>
      <c r="DT183" s="594"/>
      <c r="DU183" s="594"/>
      <c r="DV183" s="594"/>
      <c r="DW183" s="594"/>
      <c r="DX183" s="594"/>
      <c r="DY183" s="594"/>
      <c r="DZ183" s="594"/>
      <c r="EA183" s="594"/>
      <c r="EB183" s="594"/>
      <c r="EC183" s="594"/>
      <c r="ED183" s="594"/>
      <c r="EE183" s="594"/>
      <c r="EF183" s="594"/>
      <c r="EG183" s="594"/>
      <c r="EH183" s="594"/>
      <c r="EI183" s="594"/>
      <c r="EJ183" s="594"/>
      <c r="EK183" s="594"/>
      <c r="EL183" s="594"/>
      <c r="EM183" s="594"/>
      <c r="EN183" s="594"/>
      <c r="EO183" s="594"/>
      <c r="EP183" s="594"/>
      <c r="EQ183" s="594"/>
      <c r="ER183" s="594"/>
      <c r="ES183" s="594"/>
      <c r="ET183" s="594"/>
      <c r="EU183" s="594"/>
      <c r="EV183" s="594"/>
      <c r="EW183" s="594"/>
      <c r="EX183" s="594"/>
      <c r="EY183" s="594"/>
      <c r="EZ183" s="594"/>
      <c r="FA183" s="594"/>
      <c r="FB183" s="594"/>
      <c r="FC183" s="594"/>
      <c r="FD183" s="594"/>
      <c r="FE183" s="594"/>
      <c r="FF183" s="594"/>
      <c r="FG183" s="594"/>
      <c r="FH183" s="594"/>
      <c r="FI183" s="594"/>
      <c r="FJ183" s="594"/>
      <c r="FK183" s="594"/>
      <c r="FL183" s="594"/>
      <c r="FM183" s="594"/>
      <c r="FN183" s="594"/>
      <c r="FO183" s="594"/>
      <c r="FP183" s="594"/>
      <c r="FQ183" s="594"/>
      <c r="FR183" s="594"/>
      <c r="FS183" s="594"/>
      <c r="FT183" s="594"/>
      <c r="FU183" s="594"/>
      <c r="FV183" s="594"/>
      <c r="FW183" s="594"/>
      <c r="FX183" s="594"/>
      <c r="FY183" s="594"/>
      <c r="FZ183" s="594"/>
      <c r="GA183" s="594"/>
      <c r="GB183" s="594"/>
      <c r="GC183" s="594"/>
      <c r="GD183" s="594"/>
      <c r="GE183" s="594"/>
      <c r="GF183" s="594"/>
      <c r="GG183" s="594"/>
      <c r="GH183" s="594"/>
      <c r="GI183" s="594"/>
      <c r="GJ183" s="594"/>
      <c r="GK183" s="594"/>
      <c r="GL183" s="594"/>
      <c r="GM183" s="594"/>
      <c r="GN183" s="594"/>
      <c r="GO183" s="594"/>
      <c r="GP183" s="594"/>
      <c r="GQ183" s="594"/>
      <c r="GR183" s="594"/>
      <c r="GS183" s="594"/>
      <c r="GT183" s="594"/>
      <c r="GU183" s="594"/>
      <c r="GV183" s="594"/>
      <c r="GW183" s="594"/>
      <c r="GX183" s="594"/>
      <c r="GY183" s="594"/>
      <c r="GZ183" s="594"/>
    </row>
    <row r="184" spans="1:220" s="593" customFormat="1" ht="23.1" customHeight="1" x14ac:dyDescent="0.25">
      <c r="A184" s="576">
        <v>111</v>
      </c>
      <c r="B184" s="603" t="s">
        <v>1205</v>
      </c>
      <c r="C184" s="604">
        <v>801</v>
      </c>
      <c r="D184" s="701" t="s">
        <v>16</v>
      </c>
      <c r="E184" s="702" t="s">
        <v>1045</v>
      </c>
      <c r="F184" s="702" t="s">
        <v>1045</v>
      </c>
      <c r="G184" s="605">
        <v>2600</v>
      </c>
      <c r="H184" s="606">
        <v>273</v>
      </c>
      <c r="I184" s="607">
        <v>536</v>
      </c>
      <c r="J184" s="581">
        <v>3</v>
      </c>
      <c r="K184" s="582" t="s">
        <v>907</v>
      </c>
      <c r="L184" s="582" t="s">
        <v>1206</v>
      </c>
      <c r="M184" s="624" t="s">
        <v>15</v>
      </c>
      <c r="N184" s="585" t="s">
        <v>17</v>
      </c>
      <c r="O184" s="586" t="s">
        <v>909</v>
      </c>
      <c r="P184" s="586" t="s">
        <v>803</v>
      </c>
      <c r="Q184" s="586" t="s">
        <v>789</v>
      </c>
      <c r="R184" s="586" t="s">
        <v>18</v>
      </c>
      <c r="S184" s="586" t="s">
        <v>19</v>
      </c>
      <c r="T184" s="586" t="s">
        <v>19</v>
      </c>
      <c r="U184" s="586" t="s">
        <v>23</v>
      </c>
      <c r="V184" s="586" t="s">
        <v>22</v>
      </c>
      <c r="W184" s="586" t="s">
        <v>22</v>
      </c>
      <c r="X184" s="663">
        <v>2</v>
      </c>
      <c r="Y184" s="802">
        <v>2.11</v>
      </c>
      <c r="Z184" s="622">
        <v>41091</v>
      </c>
      <c r="AA184" s="639">
        <v>42156</v>
      </c>
      <c r="AB184" s="798">
        <v>5</v>
      </c>
      <c r="AC184" s="613"/>
      <c r="AD184" s="610">
        <v>500000</v>
      </c>
      <c r="AE184" s="610">
        <v>500000</v>
      </c>
      <c r="AF184" s="623"/>
      <c r="AG184" s="623"/>
      <c r="AH184" s="623"/>
      <c r="AI184" s="623"/>
      <c r="AJ184" s="623"/>
      <c r="AK184" s="623">
        <v>250000</v>
      </c>
      <c r="AL184" s="623">
        <v>250000</v>
      </c>
      <c r="AM184" s="623"/>
      <c r="AN184" s="623"/>
      <c r="AO184" s="623"/>
      <c r="AP184" s="623"/>
      <c r="AQ184" s="623"/>
      <c r="AR184" s="592">
        <f t="shared" si="6"/>
        <v>500000</v>
      </c>
      <c r="AS184" s="592">
        <f t="shared" si="7"/>
        <v>0</v>
      </c>
      <c r="AT184" s="610">
        <v>2400000</v>
      </c>
      <c r="AU184" s="610">
        <v>2000000</v>
      </c>
      <c r="AX184" s="594"/>
      <c r="AY184" s="594"/>
      <c r="AZ184" s="594"/>
      <c r="BA184" s="594"/>
      <c r="BB184" s="594"/>
      <c r="BC184" s="594"/>
      <c r="BD184" s="594"/>
      <c r="BE184" s="594"/>
      <c r="BF184" s="594"/>
      <c r="BG184" s="594"/>
      <c r="BH184" s="594"/>
      <c r="BI184" s="594"/>
      <c r="BJ184" s="594"/>
      <c r="BK184" s="594"/>
      <c r="BL184" s="594"/>
      <c r="BM184" s="594"/>
      <c r="BN184" s="594"/>
      <c r="BO184" s="594"/>
      <c r="BP184" s="594"/>
      <c r="BQ184" s="594"/>
      <c r="BR184" s="594"/>
      <c r="BS184" s="594"/>
      <c r="BT184" s="594"/>
      <c r="BU184" s="594"/>
      <c r="BV184" s="594"/>
      <c r="BW184" s="594"/>
      <c r="BX184" s="594"/>
      <c r="BY184" s="594"/>
      <c r="BZ184" s="594"/>
      <c r="CA184" s="594"/>
      <c r="CB184" s="594"/>
      <c r="CC184" s="594"/>
      <c r="CD184" s="594"/>
      <c r="CE184" s="594"/>
      <c r="CF184" s="594"/>
      <c r="CG184" s="594"/>
      <c r="CH184" s="594"/>
      <c r="CI184" s="594"/>
      <c r="CJ184" s="594"/>
      <c r="CK184" s="594"/>
      <c r="CL184" s="594"/>
      <c r="CM184" s="594"/>
      <c r="CN184" s="594"/>
      <c r="CO184" s="594"/>
      <c r="CP184" s="594"/>
      <c r="CQ184" s="594"/>
      <c r="CR184" s="594"/>
      <c r="CS184" s="594"/>
      <c r="CT184" s="594"/>
      <c r="CU184" s="594"/>
      <c r="CV184" s="594"/>
      <c r="CW184" s="594"/>
      <c r="CX184" s="594"/>
      <c r="CY184" s="594"/>
      <c r="CZ184" s="594"/>
      <c r="DA184" s="594"/>
      <c r="DB184" s="594"/>
      <c r="DC184" s="594"/>
      <c r="DD184" s="594"/>
      <c r="DE184" s="594"/>
      <c r="DF184" s="594"/>
      <c r="DG184" s="594"/>
      <c r="DH184" s="594"/>
      <c r="DI184" s="594"/>
      <c r="DJ184" s="594"/>
      <c r="DK184" s="594"/>
      <c r="DL184" s="594"/>
      <c r="DM184" s="594"/>
      <c r="DN184" s="594"/>
      <c r="DO184" s="594"/>
      <c r="DP184" s="594"/>
      <c r="DQ184" s="594"/>
      <c r="DR184" s="594"/>
      <c r="DS184" s="594"/>
      <c r="DT184" s="594"/>
      <c r="DU184" s="594"/>
      <c r="DV184" s="594"/>
      <c r="DW184" s="594"/>
      <c r="DX184" s="594"/>
      <c r="DY184" s="594"/>
      <c r="DZ184" s="594"/>
      <c r="EA184" s="594"/>
      <c r="EB184" s="594"/>
      <c r="EC184" s="594"/>
      <c r="ED184" s="594"/>
      <c r="EE184" s="594"/>
      <c r="EF184" s="594"/>
      <c r="EG184" s="594"/>
      <c r="EH184" s="594"/>
      <c r="EI184" s="594"/>
      <c r="EJ184" s="594"/>
      <c r="EK184" s="594"/>
      <c r="EL184" s="594"/>
      <c r="EM184" s="594"/>
      <c r="EN184" s="594"/>
      <c r="EO184" s="594"/>
      <c r="EP184" s="594"/>
      <c r="EQ184" s="594"/>
      <c r="ER184" s="594"/>
      <c r="ES184" s="594"/>
      <c r="ET184" s="594"/>
      <c r="EU184" s="594"/>
      <c r="EV184" s="594"/>
      <c r="EW184" s="594"/>
      <c r="EX184" s="594"/>
      <c r="EY184" s="594"/>
      <c r="EZ184" s="594"/>
      <c r="FA184" s="594"/>
      <c r="FB184" s="594"/>
      <c r="FC184" s="594"/>
      <c r="FD184" s="594"/>
      <c r="FE184" s="594"/>
      <c r="FF184" s="594"/>
      <c r="FG184" s="594"/>
      <c r="FH184" s="594"/>
      <c r="FI184" s="594"/>
      <c r="FJ184" s="594"/>
      <c r="FK184" s="594"/>
      <c r="FL184" s="594"/>
      <c r="FM184" s="594"/>
      <c r="FN184" s="594"/>
      <c r="FO184" s="594"/>
      <c r="FP184" s="594"/>
      <c r="FQ184" s="594"/>
      <c r="FR184" s="594"/>
      <c r="FS184" s="594"/>
      <c r="FT184" s="594"/>
      <c r="FU184" s="594"/>
      <c r="FV184" s="594"/>
      <c r="FW184" s="594"/>
      <c r="FX184" s="594"/>
      <c r="FY184" s="594"/>
      <c r="FZ184" s="594"/>
      <c r="GA184" s="594"/>
      <c r="GB184" s="594"/>
      <c r="GC184" s="594"/>
      <c r="GD184" s="594"/>
      <c r="GE184" s="594"/>
      <c r="GF184" s="594"/>
      <c r="GG184" s="594"/>
      <c r="GH184" s="594"/>
      <c r="GI184" s="594"/>
      <c r="GJ184" s="594"/>
      <c r="GK184" s="594"/>
      <c r="GL184" s="594"/>
      <c r="GM184" s="594"/>
      <c r="GN184" s="594"/>
      <c r="GO184" s="594"/>
      <c r="GP184" s="594"/>
      <c r="GQ184" s="594"/>
      <c r="GR184" s="594"/>
      <c r="GS184" s="594"/>
      <c r="GT184" s="594"/>
      <c r="GU184" s="594"/>
      <c r="GV184" s="594"/>
      <c r="GW184" s="594"/>
      <c r="GX184" s="594"/>
      <c r="GY184" s="594"/>
      <c r="GZ184" s="594"/>
    </row>
    <row r="185" spans="1:220" s="593" customFormat="1" ht="23.1" customHeight="1" x14ac:dyDescent="0.25">
      <c r="A185" s="576">
        <v>112</v>
      </c>
      <c r="B185" s="596"/>
      <c r="C185" s="604">
        <v>801</v>
      </c>
      <c r="D185" s="701" t="s">
        <v>16</v>
      </c>
      <c r="E185" s="702" t="s">
        <v>1045</v>
      </c>
      <c r="F185" s="702" t="s">
        <v>1045</v>
      </c>
      <c r="G185" s="597">
        <v>2600</v>
      </c>
      <c r="H185" s="607">
        <v>273</v>
      </c>
      <c r="I185" s="607">
        <v>636</v>
      </c>
      <c r="J185" s="581">
        <v>2</v>
      </c>
      <c r="K185" s="632" t="s">
        <v>907</v>
      </c>
      <c r="L185" s="632" t="s">
        <v>1204</v>
      </c>
      <c r="M185" s="624" t="s">
        <v>31</v>
      </c>
      <c r="N185" s="585" t="s">
        <v>17</v>
      </c>
      <c r="O185" s="586" t="s">
        <v>909</v>
      </c>
      <c r="P185" s="625" t="s">
        <v>803</v>
      </c>
      <c r="Q185" s="625" t="s">
        <v>789</v>
      </c>
      <c r="R185" s="586" t="s">
        <v>18</v>
      </c>
      <c r="S185" s="586" t="s">
        <v>19</v>
      </c>
      <c r="T185" s="586" t="s">
        <v>19</v>
      </c>
      <c r="U185" s="586" t="s">
        <v>23</v>
      </c>
      <c r="V185" s="586" t="s">
        <v>22</v>
      </c>
      <c r="W185" s="586" t="s">
        <v>22</v>
      </c>
      <c r="X185" s="663">
        <v>2</v>
      </c>
      <c r="Y185" s="802">
        <v>2.11</v>
      </c>
      <c r="Z185" s="622">
        <v>41091</v>
      </c>
      <c r="AA185" s="639">
        <v>41426</v>
      </c>
      <c r="AB185" s="801">
        <v>5</v>
      </c>
      <c r="AC185" s="599">
        <v>468000</v>
      </c>
      <c r="AD185" s="610"/>
      <c r="AE185" s="610">
        <v>468000</v>
      </c>
      <c r="AF185" s="601"/>
      <c r="AG185" s="601"/>
      <c r="AH185" s="601"/>
      <c r="AI185" s="601"/>
      <c r="AJ185" s="601"/>
      <c r="AK185" s="601"/>
      <c r="AL185" s="601">
        <v>200000</v>
      </c>
      <c r="AM185" s="601">
        <v>268000</v>
      </c>
      <c r="AN185" s="601"/>
      <c r="AO185" s="601"/>
      <c r="AP185" s="601"/>
      <c r="AQ185" s="601"/>
      <c r="AR185" s="592">
        <f t="shared" si="6"/>
        <v>468000</v>
      </c>
      <c r="AS185" s="592">
        <f t="shared" si="7"/>
        <v>0</v>
      </c>
      <c r="AT185" s="610"/>
      <c r="AU185" s="628"/>
      <c r="AX185" s="594"/>
      <c r="AY185" s="594"/>
      <c r="AZ185" s="594"/>
      <c r="BA185" s="594"/>
      <c r="BB185" s="594"/>
      <c r="BC185" s="594"/>
      <c r="BD185" s="594"/>
      <c r="BE185" s="594"/>
      <c r="BF185" s="594"/>
      <c r="BG185" s="594"/>
      <c r="BH185" s="594"/>
      <c r="BI185" s="594"/>
      <c r="BJ185" s="594"/>
      <c r="BK185" s="594"/>
      <c r="BL185" s="594"/>
      <c r="BM185" s="594"/>
      <c r="BN185" s="594"/>
      <c r="BO185" s="594"/>
      <c r="BP185" s="594"/>
      <c r="BQ185" s="594"/>
      <c r="BR185" s="594"/>
      <c r="BS185" s="594"/>
      <c r="BT185" s="594"/>
      <c r="BU185" s="594"/>
      <c r="BV185" s="594"/>
      <c r="BW185" s="594"/>
      <c r="BX185" s="594"/>
      <c r="BY185" s="594"/>
      <c r="BZ185" s="594"/>
      <c r="CA185" s="594"/>
      <c r="CB185" s="594"/>
      <c r="CC185" s="594"/>
      <c r="CD185" s="594"/>
      <c r="CE185" s="594"/>
      <c r="CF185" s="594"/>
      <c r="CG185" s="594"/>
      <c r="CH185" s="594"/>
      <c r="CI185" s="594"/>
      <c r="CJ185" s="594"/>
      <c r="CK185" s="594"/>
      <c r="CL185" s="594"/>
      <c r="CM185" s="594"/>
      <c r="CN185" s="594"/>
      <c r="CO185" s="594"/>
      <c r="CP185" s="594"/>
      <c r="CQ185" s="594"/>
      <c r="CR185" s="594"/>
      <c r="CS185" s="594"/>
      <c r="CT185" s="594"/>
      <c r="CU185" s="594"/>
      <c r="CV185" s="594"/>
      <c r="CW185" s="594"/>
      <c r="CX185" s="594"/>
      <c r="CY185" s="594"/>
      <c r="CZ185" s="594"/>
      <c r="DA185" s="594"/>
      <c r="DB185" s="594"/>
      <c r="DC185" s="594"/>
      <c r="DD185" s="594"/>
      <c r="DE185" s="594"/>
      <c r="DF185" s="594"/>
      <c r="DG185" s="594"/>
      <c r="DH185" s="594"/>
      <c r="DI185" s="594"/>
      <c r="DJ185" s="594"/>
      <c r="DK185" s="594"/>
      <c r="DL185" s="594"/>
      <c r="DM185" s="594"/>
      <c r="DN185" s="594"/>
      <c r="DO185" s="594"/>
      <c r="DP185" s="594"/>
      <c r="DQ185" s="594"/>
      <c r="DR185" s="594"/>
      <c r="DS185" s="594"/>
      <c r="DT185" s="594"/>
      <c r="DU185" s="594"/>
      <c r="DV185" s="594"/>
      <c r="DW185" s="594"/>
      <c r="DX185" s="594"/>
      <c r="DY185" s="594"/>
      <c r="DZ185" s="594"/>
      <c r="EA185" s="594"/>
      <c r="EB185" s="594"/>
      <c r="EC185" s="594"/>
      <c r="ED185" s="594"/>
      <c r="EE185" s="594"/>
      <c r="EF185" s="594"/>
      <c r="EG185" s="594"/>
      <c r="EH185" s="594"/>
      <c r="EI185" s="594"/>
      <c r="EJ185" s="594"/>
      <c r="EK185" s="594"/>
      <c r="EL185" s="594"/>
      <c r="EM185" s="594"/>
      <c r="EN185" s="594"/>
      <c r="EO185" s="594"/>
      <c r="EP185" s="594"/>
      <c r="EQ185" s="594"/>
      <c r="ER185" s="594"/>
      <c r="ES185" s="594"/>
      <c r="ET185" s="594"/>
      <c r="EU185" s="594"/>
      <c r="EV185" s="594"/>
      <c r="EW185" s="594"/>
      <c r="EX185" s="594"/>
      <c r="EY185" s="594"/>
      <c r="EZ185" s="594"/>
      <c r="FA185" s="594"/>
      <c r="FB185" s="594"/>
      <c r="FC185" s="594"/>
      <c r="FD185" s="594"/>
      <c r="FE185" s="594"/>
      <c r="FF185" s="594"/>
      <c r="FG185" s="594"/>
      <c r="FH185" s="594"/>
      <c r="FI185" s="594"/>
      <c r="FJ185" s="594"/>
      <c r="FK185" s="594"/>
      <c r="FL185" s="594"/>
      <c r="FM185" s="594"/>
      <c r="FN185" s="594"/>
      <c r="FO185" s="594"/>
      <c r="FP185" s="594"/>
      <c r="FQ185" s="594"/>
      <c r="FR185" s="594"/>
      <c r="FS185" s="594"/>
      <c r="FT185" s="594"/>
      <c r="FU185" s="594"/>
      <c r="FV185" s="594"/>
      <c r="FW185" s="594"/>
      <c r="FX185" s="594"/>
      <c r="FY185" s="594"/>
      <c r="FZ185" s="594"/>
      <c r="GA185" s="594"/>
      <c r="GB185" s="594"/>
      <c r="GC185" s="594"/>
      <c r="GD185" s="594"/>
      <c r="GE185" s="594"/>
      <c r="GF185" s="594"/>
      <c r="GG185" s="594"/>
      <c r="GH185" s="594"/>
      <c r="GI185" s="594"/>
      <c r="GJ185" s="594"/>
      <c r="GK185" s="594"/>
      <c r="GL185" s="594"/>
      <c r="GM185" s="594"/>
      <c r="GN185" s="594"/>
      <c r="GO185" s="594"/>
      <c r="GP185" s="594"/>
      <c r="GQ185" s="594"/>
      <c r="GR185" s="594"/>
      <c r="GS185" s="594"/>
      <c r="GT185" s="594"/>
      <c r="GU185" s="594"/>
      <c r="GV185" s="594"/>
      <c r="GW185" s="594"/>
      <c r="GX185" s="594"/>
      <c r="GY185" s="594"/>
      <c r="GZ185" s="594"/>
    </row>
    <row r="186" spans="1:220" s="593" customFormat="1" ht="23.1" customHeight="1" x14ac:dyDescent="0.25">
      <c r="A186" s="576">
        <v>113</v>
      </c>
      <c r="B186" s="596"/>
      <c r="C186" s="604">
        <v>801</v>
      </c>
      <c r="D186" s="701" t="s">
        <v>16</v>
      </c>
      <c r="E186" s="702" t="s">
        <v>1045</v>
      </c>
      <c r="F186" s="702" t="s">
        <v>1045</v>
      </c>
      <c r="G186" s="597">
        <v>2600</v>
      </c>
      <c r="H186" s="607">
        <v>273</v>
      </c>
      <c r="I186" s="607">
        <v>636</v>
      </c>
      <c r="J186" s="581">
        <v>3</v>
      </c>
      <c r="K186" s="632" t="s">
        <v>907</v>
      </c>
      <c r="L186" s="632" t="s">
        <v>1206</v>
      </c>
      <c r="M186" s="624" t="s">
        <v>31</v>
      </c>
      <c r="N186" s="585" t="s">
        <v>17</v>
      </c>
      <c r="O186" s="586" t="s">
        <v>909</v>
      </c>
      <c r="P186" s="625" t="s">
        <v>803</v>
      </c>
      <c r="Q186" s="625" t="s">
        <v>789</v>
      </c>
      <c r="R186" s="586" t="s">
        <v>18</v>
      </c>
      <c r="S186" s="586" t="s">
        <v>19</v>
      </c>
      <c r="T186" s="586" t="s">
        <v>19</v>
      </c>
      <c r="U186" s="586" t="s">
        <v>23</v>
      </c>
      <c r="V186" s="586" t="s">
        <v>22</v>
      </c>
      <c r="W186" s="586" t="s">
        <v>22</v>
      </c>
      <c r="X186" s="663">
        <v>2</v>
      </c>
      <c r="Y186" s="802">
        <v>2.11</v>
      </c>
      <c r="Z186" s="622">
        <v>41091</v>
      </c>
      <c r="AA186" s="639">
        <v>41426</v>
      </c>
      <c r="AB186" s="801">
        <v>5</v>
      </c>
      <c r="AC186" s="599">
        <v>156000</v>
      </c>
      <c r="AD186" s="610"/>
      <c r="AE186" s="610">
        <v>156000</v>
      </c>
      <c r="AF186" s="601"/>
      <c r="AG186" s="601"/>
      <c r="AH186" s="601"/>
      <c r="AI186" s="601">
        <v>56000</v>
      </c>
      <c r="AJ186" s="601">
        <v>50000</v>
      </c>
      <c r="AK186" s="601">
        <v>50000</v>
      </c>
      <c r="AL186" s="601"/>
      <c r="AM186" s="601"/>
      <c r="AN186" s="601"/>
      <c r="AO186" s="601"/>
      <c r="AP186" s="601"/>
      <c r="AQ186" s="601"/>
      <c r="AR186" s="592">
        <f t="shared" si="6"/>
        <v>156000</v>
      </c>
      <c r="AS186" s="592">
        <f t="shared" si="7"/>
        <v>0</v>
      </c>
      <c r="AT186" s="610"/>
      <c r="AU186" s="628"/>
      <c r="AX186" s="594"/>
      <c r="AY186" s="594"/>
      <c r="AZ186" s="594"/>
      <c r="BA186" s="594"/>
      <c r="BB186" s="594"/>
      <c r="BC186" s="594"/>
      <c r="BD186" s="594"/>
      <c r="BE186" s="594"/>
      <c r="BF186" s="594"/>
      <c r="BG186" s="594"/>
      <c r="BH186" s="594"/>
      <c r="BI186" s="594"/>
      <c r="BJ186" s="594"/>
      <c r="BK186" s="594"/>
      <c r="BL186" s="594"/>
      <c r="BM186" s="594"/>
      <c r="BN186" s="594"/>
      <c r="BO186" s="594"/>
      <c r="BP186" s="594"/>
      <c r="BQ186" s="594"/>
      <c r="BR186" s="594"/>
      <c r="BS186" s="594"/>
      <c r="BT186" s="594"/>
      <c r="BU186" s="594"/>
      <c r="BV186" s="594"/>
      <c r="BW186" s="594"/>
      <c r="BX186" s="594"/>
      <c r="BY186" s="594"/>
      <c r="BZ186" s="594"/>
      <c r="CA186" s="594"/>
      <c r="CB186" s="594"/>
      <c r="CC186" s="594"/>
      <c r="CD186" s="594"/>
      <c r="CE186" s="594"/>
      <c r="CF186" s="594"/>
      <c r="CG186" s="594"/>
      <c r="CH186" s="594"/>
      <c r="CI186" s="594"/>
      <c r="CJ186" s="594"/>
      <c r="CK186" s="594"/>
      <c r="CL186" s="594"/>
      <c r="CM186" s="594"/>
      <c r="CN186" s="594"/>
      <c r="CO186" s="594"/>
      <c r="CP186" s="594"/>
      <c r="CQ186" s="594"/>
      <c r="CR186" s="594"/>
      <c r="CS186" s="594"/>
      <c r="CT186" s="594"/>
      <c r="CU186" s="594"/>
      <c r="CV186" s="594"/>
      <c r="CW186" s="594"/>
      <c r="CX186" s="594"/>
      <c r="CY186" s="594"/>
      <c r="CZ186" s="594"/>
      <c r="DA186" s="594"/>
      <c r="DB186" s="594"/>
      <c r="DC186" s="594"/>
      <c r="DD186" s="594"/>
      <c r="DE186" s="594"/>
      <c r="DF186" s="594"/>
      <c r="DG186" s="594"/>
      <c r="DH186" s="594"/>
      <c r="DI186" s="594"/>
      <c r="DJ186" s="594"/>
      <c r="DK186" s="594"/>
      <c r="DL186" s="594"/>
      <c r="DM186" s="594"/>
      <c r="DN186" s="594"/>
      <c r="DO186" s="594"/>
      <c r="DP186" s="594"/>
      <c r="DQ186" s="594"/>
      <c r="DR186" s="594"/>
      <c r="DS186" s="594"/>
      <c r="DT186" s="594"/>
      <c r="DU186" s="594"/>
      <c r="DV186" s="594"/>
      <c r="DW186" s="594"/>
      <c r="DX186" s="594"/>
      <c r="DY186" s="594"/>
      <c r="DZ186" s="594"/>
      <c r="EA186" s="594"/>
      <c r="EB186" s="594"/>
      <c r="EC186" s="594"/>
      <c r="ED186" s="594"/>
      <c r="EE186" s="594"/>
      <c r="EF186" s="594"/>
      <c r="EG186" s="594"/>
      <c r="EH186" s="594"/>
      <c r="EI186" s="594"/>
      <c r="EJ186" s="594"/>
      <c r="EK186" s="594"/>
      <c r="EL186" s="594"/>
      <c r="EM186" s="594"/>
      <c r="EN186" s="594"/>
      <c r="EO186" s="594"/>
      <c r="EP186" s="594"/>
      <c r="EQ186" s="594"/>
      <c r="ER186" s="594"/>
      <c r="ES186" s="594"/>
      <c r="ET186" s="594"/>
      <c r="EU186" s="594"/>
      <c r="EV186" s="594"/>
      <c r="EW186" s="594"/>
      <c r="EX186" s="594"/>
      <c r="EY186" s="594"/>
      <c r="EZ186" s="594"/>
      <c r="FA186" s="594"/>
      <c r="FB186" s="594"/>
      <c r="FC186" s="594"/>
      <c r="FD186" s="594"/>
      <c r="FE186" s="594"/>
      <c r="FF186" s="594"/>
      <c r="FG186" s="594"/>
      <c r="FH186" s="594"/>
      <c r="FI186" s="594"/>
      <c r="FJ186" s="594"/>
      <c r="FK186" s="594"/>
      <c r="FL186" s="594"/>
      <c r="FM186" s="594"/>
      <c r="FN186" s="594"/>
      <c r="FO186" s="594"/>
      <c r="FP186" s="594"/>
      <c r="FQ186" s="594"/>
      <c r="FR186" s="594"/>
      <c r="FS186" s="594"/>
      <c r="FT186" s="594"/>
      <c r="FU186" s="594"/>
      <c r="FV186" s="594"/>
      <c r="FW186" s="594"/>
      <c r="FX186" s="594"/>
      <c r="FY186" s="594"/>
      <c r="FZ186" s="594"/>
      <c r="GA186" s="594"/>
      <c r="GB186" s="594"/>
      <c r="GC186" s="594"/>
      <c r="GD186" s="594"/>
      <c r="GE186" s="594"/>
      <c r="GF186" s="594"/>
      <c r="GG186" s="594"/>
      <c r="GH186" s="594"/>
      <c r="GI186" s="594"/>
      <c r="GJ186" s="594"/>
      <c r="GK186" s="594"/>
      <c r="GL186" s="594"/>
      <c r="GM186" s="594"/>
      <c r="GN186" s="594"/>
      <c r="GO186" s="594"/>
      <c r="GP186" s="594"/>
      <c r="GQ186" s="594"/>
      <c r="GR186" s="594"/>
      <c r="GS186" s="594"/>
      <c r="GT186" s="594"/>
      <c r="GU186" s="594"/>
      <c r="GV186" s="594"/>
      <c r="GW186" s="594"/>
      <c r="GX186" s="594"/>
      <c r="GY186" s="594"/>
      <c r="GZ186" s="594"/>
    </row>
    <row r="187" spans="1:220" s="593" customFormat="1" ht="23.1" customHeight="1" x14ac:dyDescent="0.25">
      <c r="A187" s="576">
        <v>114</v>
      </c>
      <c r="B187" s="596"/>
      <c r="C187" s="604">
        <v>801</v>
      </c>
      <c r="D187" s="701" t="s">
        <v>16</v>
      </c>
      <c r="E187" s="702" t="s">
        <v>1045</v>
      </c>
      <c r="F187" s="702" t="s">
        <v>1045</v>
      </c>
      <c r="G187" s="597">
        <v>2600</v>
      </c>
      <c r="H187" s="607">
        <v>273</v>
      </c>
      <c r="I187" s="607">
        <v>636</v>
      </c>
      <c r="J187" s="581">
        <v>5</v>
      </c>
      <c r="K187" s="632" t="s">
        <v>907</v>
      </c>
      <c r="L187" s="632" t="s">
        <v>965</v>
      </c>
      <c r="M187" s="584" t="s">
        <v>31</v>
      </c>
      <c r="N187" s="585" t="s">
        <v>17</v>
      </c>
      <c r="O187" s="586" t="s">
        <v>909</v>
      </c>
      <c r="P187" s="625" t="s">
        <v>803</v>
      </c>
      <c r="Q187" s="625" t="s">
        <v>789</v>
      </c>
      <c r="R187" s="586" t="s">
        <v>18</v>
      </c>
      <c r="S187" s="586" t="s">
        <v>19</v>
      </c>
      <c r="T187" s="586" t="s">
        <v>19</v>
      </c>
      <c r="U187" s="586" t="s">
        <v>23</v>
      </c>
      <c r="V187" s="586" t="s">
        <v>22</v>
      </c>
      <c r="W187" s="586" t="s">
        <v>22</v>
      </c>
      <c r="X187" s="663">
        <v>2</v>
      </c>
      <c r="Y187" s="802">
        <v>2.11</v>
      </c>
      <c r="Z187" s="622">
        <v>41091</v>
      </c>
      <c r="AA187" s="639">
        <v>41426</v>
      </c>
      <c r="AB187" s="801">
        <v>5</v>
      </c>
      <c r="AC187" s="599">
        <v>294000</v>
      </c>
      <c r="AD187" s="610"/>
      <c r="AE187" s="610">
        <v>294000</v>
      </c>
      <c r="AF187" s="601"/>
      <c r="AG187" s="601"/>
      <c r="AH187" s="601"/>
      <c r="AI187" s="601"/>
      <c r="AJ187" s="601"/>
      <c r="AK187" s="601">
        <v>100000</v>
      </c>
      <c r="AL187" s="601">
        <v>194000</v>
      </c>
      <c r="AM187" s="601"/>
      <c r="AN187" s="601"/>
      <c r="AO187" s="601"/>
      <c r="AP187" s="601"/>
      <c r="AQ187" s="601"/>
      <c r="AR187" s="592">
        <f t="shared" si="6"/>
        <v>294000</v>
      </c>
      <c r="AS187" s="592">
        <f t="shared" si="7"/>
        <v>0</v>
      </c>
      <c r="AT187" s="610"/>
      <c r="AU187" s="628"/>
      <c r="AX187" s="594"/>
      <c r="AY187" s="594"/>
      <c r="AZ187" s="594"/>
      <c r="BA187" s="594"/>
      <c r="BB187" s="594"/>
      <c r="BC187" s="594"/>
      <c r="BD187" s="594"/>
      <c r="BE187" s="594"/>
      <c r="BF187" s="594"/>
      <c r="BG187" s="594"/>
      <c r="BH187" s="594"/>
      <c r="BI187" s="594"/>
      <c r="BJ187" s="594"/>
      <c r="BK187" s="594"/>
      <c r="BL187" s="594"/>
      <c r="BM187" s="594"/>
      <c r="BN187" s="594"/>
      <c r="BO187" s="594"/>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c r="FM187" s="594"/>
      <c r="FN187" s="594"/>
      <c r="FO187" s="594"/>
      <c r="FP187" s="594"/>
      <c r="FQ187" s="594"/>
      <c r="FR187" s="594"/>
      <c r="FS187" s="594"/>
      <c r="FT187" s="594"/>
      <c r="FU187" s="594"/>
      <c r="FV187" s="594"/>
      <c r="FW187" s="594"/>
      <c r="FX187" s="594"/>
      <c r="FY187" s="594"/>
      <c r="FZ187" s="594"/>
      <c r="GA187" s="594"/>
      <c r="GB187" s="594"/>
      <c r="GC187" s="594"/>
      <c r="GD187" s="594"/>
      <c r="GE187" s="594"/>
      <c r="GF187" s="594"/>
      <c r="GG187" s="594"/>
      <c r="GH187" s="594"/>
      <c r="GI187" s="594"/>
      <c r="GJ187" s="594"/>
      <c r="GK187" s="594"/>
      <c r="GL187" s="594"/>
      <c r="GM187" s="594"/>
      <c r="GN187" s="594"/>
      <c r="GO187" s="594"/>
      <c r="GP187" s="594"/>
      <c r="GQ187" s="594"/>
      <c r="GR187" s="594"/>
      <c r="GS187" s="594"/>
      <c r="GT187" s="594"/>
      <c r="GU187" s="594"/>
      <c r="GV187" s="594"/>
      <c r="GW187" s="594"/>
      <c r="GX187" s="594"/>
      <c r="GY187" s="594"/>
      <c r="GZ187" s="594"/>
    </row>
    <row r="188" spans="1:220" s="593" customFormat="1" ht="23.1" customHeight="1" x14ac:dyDescent="0.2">
      <c r="A188" s="576">
        <v>222</v>
      </c>
      <c r="B188" s="596"/>
      <c r="C188" s="704">
        <v>1001</v>
      </c>
      <c r="D188" s="707" t="s">
        <v>1251</v>
      </c>
      <c r="E188" s="705" t="s">
        <v>790</v>
      </c>
      <c r="F188" s="705" t="s">
        <v>791</v>
      </c>
      <c r="G188" s="597">
        <v>2600</v>
      </c>
      <c r="H188" s="607">
        <v>274</v>
      </c>
      <c r="I188" s="607">
        <v>536</v>
      </c>
      <c r="J188" s="595">
        <v>0</v>
      </c>
      <c r="K188" s="632" t="s">
        <v>907</v>
      </c>
      <c r="L188" s="632" t="s">
        <v>1207</v>
      </c>
      <c r="M188" s="584" t="s">
        <v>15</v>
      </c>
      <c r="N188" s="585" t="s">
        <v>17</v>
      </c>
      <c r="O188" s="625" t="s">
        <v>1001</v>
      </c>
      <c r="P188" s="625" t="s">
        <v>803</v>
      </c>
      <c r="Q188" s="625" t="s">
        <v>789</v>
      </c>
      <c r="R188" s="586" t="s">
        <v>39</v>
      </c>
      <c r="S188" s="586" t="s">
        <v>52</v>
      </c>
      <c r="T188" s="586" t="s">
        <v>52</v>
      </c>
      <c r="U188" s="586" t="s">
        <v>1125</v>
      </c>
      <c r="V188" s="586" t="s">
        <v>22</v>
      </c>
      <c r="W188" s="586" t="s">
        <v>22</v>
      </c>
      <c r="X188" s="663">
        <v>2</v>
      </c>
      <c r="Y188" s="803">
        <v>2.1</v>
      </c>
      <c r="Z188" s="622">
        <v>41091</v>
      </c>
      <c r="AA188" s="639">
        <v>42156</v>
      </c>
      <c r="AB188" s="801">
        <v>5</v>
      </c>
      <c r="AC188" s="599"/>
      <c r="AD188" s="610">
        <v>1300000</v>
      </c>
      <c r="AE188" s="610">
        <v>1300000</v>
      </c>
      <c r="AF188" s="601"/>
      <c r="AG188" s="601"/>
      <c r="AH188" s="601"/>
      <c r="AI188" s="601"/>
      <c r="AJ188" s="601"/>
      <c r="AK188" s="601"/>
      <c r="AL188" s="601">
        <v>300000</v>
      </c>
      <c r="AM188" s="601">
        <v>400000</v>
      </c>
      <c r="AN188" s="601">
        <v>600000</v>
      </c>
      <c r="AO188" s="601"/>
      <c r="AP188" s="601"/>
      <c r="AQ188" s="601"/>
      <c r="AR188" s="592">
        <f t="shared" si="6"/>
        <v>1300000</v>
      </c>
      <c r="AS188" s="592">
        <f t="shared" si="7"/>
        <v>0</v>
      </c>
      <c r="AT188" s="610">
        <v>1000000</v>
      </c>
      <c r="AU188" s="628">
        <v>1000000</v>
      </c>
      <c r="AX188" s="594"/>
      <c r="AY188" s="594"/>
      <c r="AZ188" s="594"/>
      <c r="BA188" s="594"/>
      <c r="BB188" s="594"/>
      <c r="BC188" s="594"/>
      <c r="BD188" s="594"/>
      <c r="BE188" s="594"/>
      <c r="BF188" s="594"/>
      <c r="BG188" s="594"/>
      <c r="BH188" s="594"/>
      <c r="BI188" s="594"/>
      <c r="BJ188" s="594"/>
      <c r="BK188" s="594"/>
      <c r="BL188" s="594"/>
      <c r="BM188" s="594"/>
      <c r="BN188" s="594"/>
      <c r="BO188" s="594"/>
      <c r="BP188" s="594"/>
      <c r="BQ188" s="594"/>
      <c r="BR188" s="594"/>
      <c r="BS188" s="594"/>
      <c r="BT188" s="594"/>
      <c r="BU188" s="594"/>
      <c r="BV188" s="594"/>
      <c r="BW188" s="594"/>
      <c r="BX188" s="594"/>
      <c r="BY188" s="594"/>
      <c r="BZ188" s="594"/>
      <c r="CA188" s="594"/>
      <c r="CB188" s="594"/>
      <c r="CC188" s="594"/>
      <c r="CD188" s="594"/>
      <c r="CE188" s="594"/>
      <c r="CF188" s="594"/>
      <c r="CG188" s="594"/>
      <c r="CH188" s="594"/>
      <c r="CI188" s="594"/>
      <c r="CJ188" s="594"/>
      <c r="CK188" s="594"/>
      <c r="CL188" s="594"/>
      <c r="CM188" s="594"/>
      <c r="CN188" s="594"/>
      <c r="CO188" s="594"/>
      <c r="CP188" s="594"/>
      <c r="CQ188" s="594"/>
      <c r="CR188" s="594"/>
      <c r="CS188" s="594"/>
      <c r="CT188" s="594"/>
      <c r="CU188" s="594"/>
      <c r="CV188" s="594"/>
      <c r="CW188" s="594"/>
      <c r="CX188" s="594"/>
      <c r="CY188" s="594"/>
      <c r="CZ188" s="594"/>
      <c r="DA188" s="594"/>
      <c r="DB188" s="594"/>
      <c r="DC188" s="594"/>
      <c r="DD188" s="594"/>
      <c r="DE188" s="594"/>
      <c r="DF188" s="594"/>
      <c r="DG188" s="594"/>
      <c r="DH188" s="594"/>
      <c r="DI188" s="594"/>
      <c r="DJ188" s="594"/>
      <c r="DK188" s="594"/>
      <c r="DL188" s="594"/>
      <c r="DM188" s="594"/>
      <c r="DN188" s="594"/>
      <c r="DO188" s="594"/>
      <c r="DP188" s="594"/>
      <c r="DQ188" s="594"/>
      <c r="DR188" s="594"/>
      <c r="DS188" s="594"/>
      <c r="DT188" s="594"/>
      <c r="DU188" s="594"/>
      <c r="DV188" s="594"/>
      <c r="DW188" s="594"/>
      <c r="DX188" s="594"/>
      <c r="DY188" s="594"/>
      <c r="DZ188" s="594"/>
      <c r="EA188" s="594"/>
      <c r="EB188" s="594"/>
      <c r="EC188" s="594"/>
      <c r="ED188" s="594"/>
      <c r="EE188" s="594"/>
      <c r="EF188" s="594"/>
      <c r="EG188" s="594"/>
      <c r="EH188" s="594"/>
      <c r="EI188" s="594"/>
      <c r="EJ188" s="594"/>
      <c r="EK188" s="594"/>
      <c r="EL188" s="594"/>
      <c r="EM188" s="594"/>
      <c r="EN188" s="594"/>
      <c r="EO188" s="594"/>
      <c r="EP188" s="594"/>
      <c r="EQ188" s="594"/>
      <c r="ER188" s="594"/>
      <c r="ES188" s="594"/>
      <c r="ET188" s="594"/>
      <c r="EU188" s="594"/>
      <c r="EV188" s="594"/>
      <c r="EW188" s="594"/>
      <c r="EX188" s="594"/>
      <c r="EY188" s="594"/>
      <c r="EZ188" s="594"/>
      <c r="FA188" s="594"/>
      <c r="FB188" s="594"/>
      <c r="FC188" s="594"/>
      <c r="FD188" s="594"/>
      <c r="FE188" s="594"/>
      <c r="FF188" s="594"/>
      <c r="FG188" s="594"/>
      <c r="FH188" s="594"/>
      <c r="FI188" s="594"/>
      <c r="FJ188" s="594"/>
      <c r="FK188" s="594"/>
      <c r="FL188" s="594"/>
      <c r="FM188" s="594"/>
      <c r="FN188" s="594"/>
      <c r="FO188" s="594"/>
      <c r="FP188" s="594"/>
      <c r="FQ188" s="594"/>
      <c r="FR188" s="594"/>
      <c r="FS188" s="594"/>
      <c r="FT188" s="594"/>
      <c r="FU188" s="594"/>
      <c r="FV188" s="594"/>
      <c r="FW188" s="594"/>
      <c r="FX188" s="594"/>
      <c r="FY188" s="594"/>
      <c r="FZ188" s="594"/>
      <c r="GA188" s="594"/>
      <c r="GB188" s="594"/>
      <c r="GC188" s="594"/>
      <c r="GD188" s="594"/>
      <c r="GE188" s="594"/>
      <c r="GF188" s="594"/>
      <c r="GG188" s="594"/>
      <c r="GH188" s="594"/>
      <c r="GI188" s="594"/>
      <c r="GJ188" s="594"/>
      <c r="GK188" s="594"/>
      <c r="GL188" s="594"/>
      <c r="GM188" s="594"/>
      <c r="GN188" s="594"/>
      <c r="GO188" s="594"/>
      <c r="GP188" s="594"/>
      <c r="GQ188" s="594"/>
      <c r="GR188" s="594"/>
      <c r="GS188" s="594"/>
      <c r="GT188" s="594"/>
      <c r="GU188" s="594"/>
      <c r="GV188" s="594"/>
      <c r="GW188" s="594"/>
      <c r="GX188" s="594"/>
      <c r="GY188" s="594"/>
      <c r="GZ188" s="594"/>
    </row>
    <row r="189" spans="1:220" s="593" customFormat="1" ht="23.1" customHeight="1" x14ac:dyDescent="0.2">
      <c r="A189" s="576">
        <v>223</v>
      </c>
      <c r="B189" s="596"/>
      <c r="C189" s="704">
        <v>1001</v>
      </c>
      <c r="D189" s="707" t="s">
        <v>1251</v>
      </c>
      <c r="E189" s="705" t="s">
        <v>790</v>
      </c>
      <c r="F189" s="705" t="s">
        <v>791</v>
      </c>
      <c r="G189" s="597">
        <v>2700</v>
      </c>
      <c r="H189" s="607">
        <v>274</v>
      </c>
      <c r="I189" s="607">
        <v>544</v>
      </c>
      <c r="J189" s="595">
        <v>0</v>
      </c>
      <c r="K189" s="632" t="s">
        <v>914</v>
      </c>
      <c r="L189" s="632" t="s">
        <v>1189</v>
      </c>
      <c r="M189" s="584" t="s">
        <v>15</v>
      </c>
      <c r="N189" s="585" t="s">
        <v>17</v>
      </c>
      <c r="O189" s="625" t="s">
        <v>1001</v>
      </c>
      <c r="P189" s="625" t="s">
        <v>792</v>
      </c>
      <c r="Q189" s="625" t="s">
        <v>789</v>
      </c>
      <c r="R189" s="586" t="s">
        <v>39</v>
      </c>
      <c r="S189" s="586" t="s">
        <v>52</v>
      </c>
      <c r="T189" s="586" t="s">
        <v>52</v>
      </c>
      <c r="U189" s="586" t="s">
        <v>1125</v>
      </c>
      <c r="V189" s="586" t="s">
        <v>22</v>
      </c>
      <c r="W189" s="586" t="s">
        <v>22</v>
      </c>
      <c r="X189" s="663">
        <v>2</v>
      </c>
      <c r="Y189" s="803">
        <v>2.1</v>
      </c>
      <c r="Z189" s="622">
        <v>41091</v>
      </c>
      <c r="AA189" s="639">
        <v>42156</v>
      </c>
      <c r="AB189" s="801">
        <v>7</v>
      </c>
      <c r="AC189" s="599"/>
      <c r="AD189" s="610">
        <v>250000</v>
      </c>
      <c r="AE189" s="610">
        <v>250000</v>
      </c>
      <c r="AF189" s="601"/>
      <c r="AG189" s="601"/>
      <c r="AH189" s="601"/>
      <c r="AI189" s="601"/>
      <c r="AJ189" s="601"/>
      <c r="AK189" s="601"/>
      <c r="AL189" s="601">
        <v>250000</v>
      </c>
      <c r="AM189" s="601"/>
      <c r="AN189" s="601"/>
      <c r="AO189" s="601"/>
      <c r="AP189" s="601"/>
      <c r="AQ189" s="601"/>
      <c r="AR189" s="592">
        <f t="shared" si="6"/>
        <v>250000</v>
      </c>
      <c r="AS189" s="592">
        <f t="shared" si="7"/>
        <v>0</v>
      </c>
      <c r="AT189" s="610">
        <v>100000</v>
      </c>
      <c r="AU189" s="628">
        <v>100000</v>
      </c>
      <c r="AX189" s="594"/>
      <c r="AY189" s="594"/>
      <c r="AZ189" s="594"/>
      <c r="BA189" s="594"/>
      <c r="BB189" s="594"/>
      <c r="BC189" s="594"/>
      <c r="BD189" s="594"/>
      <c r="BE189" s="594"/>
      <c r="BF189" s="594"/>
      <c r="BG189" s="594"/>
      <c r="BH189" s="594"/>
      <c r="BI189" s="594"/>
      <c r="BJ189" s="594"/>
      <c r="BK189" s="594"/>
      <c r="BL189" s="594"/>
      <c r="BM189" s="594"/>
      <c r="BN189" s="594"/>
      <c r="BO189" s="594"/>
      <c r="BP189" s="594"/>
      <c r="BQ189" s="594"/>
      <c r="BR189" s="594"/>
      <c r="BS189" s="594"/>
      <c r="BT189" s="594"/>
      <c r="BU189" s="594"/>
      <c r="BV189" s="594"/>
      <c r="BW189" s="594"/>
      <c r="BX189" s="594"/>
      <c r="BY189" s="594"/>
      <c r="BZ189" s="594"/>
      <c r="CA189" s="594"/>
      <c r="CB189" s="594"/>
      <c r="CC189" s="594"/>
      <c r="CD189" s="594"/>
      <c r="CE189" s="594"/>
      <c r="CF189" s="594"/>
      <c r="CG189" s="594"/>
      <c r="CH189" s="594"/>
      <c r="CI189" s="594"/>
      <c r="CJ189" s="594"/>
      <c r="CK189" s="594"/>
      <c r="CL189" s="594"/>
      <c r="CM189" s="594"/>
      <c r="CN189" s="594"/>
      <c r="CO189" s="594"/>
      <c r="CP189" s="594"/>
      <c r="CQ189" s="594"/>
      <c r="CR189" s="594"/>
      <c r="CS189" s="594"/>
      <c r="CT189" s="594"/>
      <c r="CU189" s="594"/>
      <c r="CV189" s="594"/>
      <c r="CW189" s="594"/>
      <c r="CX189" s="594"/>
      <c r="CY189" s="594"/>
      <c r="CZ189" s="594"/>
      <c r="DA189" s="594"/>
      <c r="DB189" s="594"/>
      <c r="DC189" s="594"/>
      <c r="DD189" s="594"/>
      <c r="DE189" s="594"/>
      <c r="DF189" s="594"/>
      <c r="DG189" s="594"/>
      <c r="DH189" s="594"/>
      <c r="DI189" s="594"/>
      <c r="DJ189" s="594"/>
      <c r="DK189" s="594"/>
      <c r="DL189" s="594"/>
      <c r="DM189" s="594"/>
      <c r="DN189" s="594"/>
      <c r="DO189" s="594"/>
      <c r="DP189" s="594"/>
      <c r="DQ189" s="594"/>
      <c r="DR189" s="594"/>
      <c r="DS189" s="594"/>
      <c r="DT189" s="594"/>
      <c r="DU189" s="594"/>
      <c r="DV189" s="594"/>
      <c r="DW189" s="594"/>
      <c r="DX189" s="594"/>
      <c r="DY189" s="594"/>
      <c r="DZ189" s="594"/>
      <c r="EA189" s="594"/>
      <c r="EB189" s="594"/>
      <c r="EC189" s="594"/>
      <c r="ED189" s="594"/>
      <c r="EE189" s="594"/>
      <c r="EF189" s="594"/>
      <c r="EG189" s="594"/>
      <c r="EH189" s="594"/>
      <c r="EI189" s="594"/>
      <c r="EJ189" s="594"/>
      <c r="EK189" s="594"/>
      <c r="EL189" s="594"/>
      <c r="EM189" s="594"/>
      <c r="EN189" s="594"/>
      <c r="EO189" s="594"/>
      <c r="EP189" s="594"/>
      <c r="EQ189" s="594"/>
      <c r="ER189" s="594"/>
      <c r="ES189" s="594"/>
      <c r="ET189" s="594"/>
      <c r="EU189" s="594"/>
      <c r="EV189" s="594"/>
      <c r="EW189" s="594"/>
      <c r="EX189" s="594"/>
      <c r="EY189" s="594"/>
      <c r="EZ189" s="594"/>
      <c r="FA189" s="594"/>
      <c r="FB189" s="594"/>
      <c r="FC189" s="594"/>
      <c r="FD189" s="594"/>
      <c r="FE189" s="594"/>
      <c r="FF189" s="594"/>
      <c r="FG189" s="594"/>
      <c r="FH189" s="594"/>
      <c r="FI189" s="594"/>
      <c r="FJ189" s="594"/>
      <c r="FK189" s="594"/>
      <c r="FL189" s="594"/>
      <c r="FM189" s="594"/>
      <c r="FN189" s="594"/>
      <c r="FO189" s="594"/>
      <c r="FP189" s="594"/>
      <c r="FQ189" s="594"/>
      <c r="FR189" s="594"/>
      <c r="FS189" s="594"/>
      <c r="FT189" s="594"/>
      <c r="FU189" s="594"/>
      <c r="FV189" s="594"/>
      <c r="FW189" s="594"/>
      <c r="FX189" s="594"/>
      <c r="FY189" s="594"/>
      <c r="FZ189" s="594"/>
      <c r="GA189" s="594"/>
      <c r="GB189" s="594"/>
      <c r="GC189" s="594"/>
      <c r="GD189" s="594"/>
      <c r="GE189" s="594"/>
      <c r="GF189" s="594"/>
      <c r="GG189" s="594"/>
      <c r="GH189" s="594"/>
      <c r="GI189" s="594"/>
      <c r="GJ189" s="594"/>
      <c r="GK189" s="594"/>
      <c r="GL189" s="594"/>
      <c r="GM189" s="594"/>
      <c r="GN189" s="594"/>
      <c r="GO189" s="594"/>
      <c r="GP189" s="594"/>
      <c r="GQ189" s="594"/>
      <c r="GR189" s="594"/>
      <c r="GS189" s="594"/>
      <c r="GT189" s="594"/>
      <c r="GU189" s="594"/>
      <c r="GV189" s="594"/>
      <c r="GW189" s="594"/>
      <c r="GX189" s="594"/>
      <c r="GY189" s="594"/>
      <c r="GZ189" s="594"/>
    </row>
    <row r="190" spans="1:220" s="593" customFormat="1" ht="23.1" customHeight="1" x14ac:dyDescent="0.2">
      <c r="A190" s="576">
        <v>224</v>
      </c>
      <c r="B190" s="596"/>
      <c r="C190" s="704">
        <v>1001</v>
      </c>
      <c r="D190" s="707" t="s">
        <v>1251</v>
      </c>
      <c r="E190" s="705" t="s">
        <v>790</v>
      </c>
      <c r="F190" s="705" t="s">
        <v>791</v>
      </c>
      <c r="G190" s="597">
        <v>2600</v>
      </c>
      <c r="H190" s="607">
        <v>274</v>
      </c>
      <c r="I190" s="607">
        <v>636</v>
      </c>
      <c r="J190" s="595">
        <v>0</v>
      </c>
      <c r="K190" s="632" t="s">
        <v>907</v>
      </c>
      <c r="L190" s="632" t="s">
        <v>1207</v>
      </c>
      <c r="M190" s="584" t="s">
        <v>31</v>
      </c>
      <c r="N190" s="585" t="s">
        <v>17</v>
      </c>
      <c r="O190" s="625" t="s">
        <v>1001</v>
      </c>
      <c r="P190" s="625" t="s">
        <v>803</v>
      </c>
      <c r="Q190" s="625" t="s">
        <v>789</v>
      </c>
      <c r="R190" s="586" t="s">
        <v>39</v>
      </c>
      <c r="S190" s="586" t="s">
        <v>52</v>
      </c>
      <c r="T190" s="586" t="s">
        <v>52</v>
      </c>
      <c r="U190" s="586" t="s">
        <v>1125</v>
      </c>
      <c r="V190" s="586" t="s">
        <v>22</v>
      </c>
      <c r="W190" s="586" t="s">
        <v>22</v>
      </c>
      <c r="X190" s="663">
        <v>2</v>
      </c>
      <c r="Y190" s="803">
        <v>2.1</v>
      </c>
      <c r="Z190" s="622">
        <v>41091</v>
      </c>
      <c r="AA190" s="639">
        <v>41426</v>
      </c>
      <c r="AB190" s="801">
        <v>5</v>
      </c>
      <c r="AC190" s="599">
        <v>1200</v>
      </c>
      <c r="AD190" s="610"/>
      <c r="AE190" s="610">
        <v>1200</v>
      </c>
      <c r="AF190" s="601"/>
      <c r="AG190" s="601"/>
      <c r="AH190" s="601">
        <v>1200</v>
      </c>
      <c r="AI190" s="601"/>
      <c r="AJ190" s="601"/>
      <c r="AK190" s="601"/>
      <c r="AL190" s="601"/>
      <c r="AM190" s="601"/>
      <c r="AN190" s="601"/>
      <c r="AO190" s="601"/>
      <c r="AP190" s="601"/>
      <c r="AQ190" s="601"/>
      <c r="AR190" s="592">
        <f t="shared" si="6"/>
        <v>1200</v>
      </c>
      <c r="AS190" s="592">
        <f t="shared" si="7"/>
        <v>0</v>
      </c>
      <c r="AT190" s="610"/>
      <c r="AU190" s="628"/>
      <c r="AX190" s="594"/>
      <c r="AY190" s="594"/>
      <c r="AZ190" s="594"/>
      <c r="BA190" s="594"/>
      <c r="BB190" s="594"/>
      <c r="BC190" s="594"/>
      <c r="BD190" s="594"/>
      <c r="BE190" s="594"/>
      <c r="BF190" s="594"/>
      <c r="BG190" s="594"/>
      <c r="BH190" s="594"/>
      <c r="BI190" s="594"/>
      <c r="BJ190" s="594"/>
      <c r="BK190" s="594"/>
      <c r="BL190" s="594"/>
      <c r="BM190" s="594"/>
      <c r="BN190" s="594"/>
      <c r="BO190" s="594"/>
      <c r="BP190" s="594"/>
      <c r="BQ190" s="594"/>
      <c r="BR190" s="594"/>
      <c r="BS190" s="594"/>
      <c r="BT190" s="594"/>
      <c r="BU190" s="594"/>
      <c r="BV190" s="594"/>
      <c r="BW190" s="594"/>
      <c r="BX190" s="594"/>
      <c r="BY190" s="594"/>
      <c r="BZ190" s="594"/>
      <c r="CA190" s="594"/>
      <c r="CB190" s="594"/>
      <c r="CC190" s="594"/>
      <c r="CD190" s="594"/>
      <c r="CE190" s="594"/>
      <c r="CF190" s="594"/>
      <c r="CG190" s="594"/>
      <c r="CH190" s="594"/>
      <c r="CI190" s="594"/>
      <c r="CJ190" s="594"/>
      <c r="CK190" s="594"/>
      <c r="CL190" s="594"/>
      <c r="CM190" s="594"/>
      <c r="CN190" s="594"/>
      <c r="CO190" s="594"/>
      <c r="CP190" s="594"/>
      <c r="CQ190" s="594"/>
      <c r="CR190" s="594"/>
      <c r="CS190" s="594"/>
      <c r="CT190" s="594"/>
      <c r="CU190" s="594"/>
      <c r="CV190" s="594"/>
      <c r="CW190" s="594"/>
      <c r="CX190" s="594"/>
      <c r="CY190" s="594"/>
      <c r="CZ190" s="594"/>
      <c r="DA190" s="594"/>
      <c r="DB190" s="594"/>
      <c r="DC190" s="594"/>
      <c r="DD190" s="594"/>
      <c r="DE190" s="594"/>
      <c r="DF190" s="594"/>
      <c r="DG190" s="594"/>
      <c r="DH190" s="594"/>
      <c r="DI190" s="594"/>
      <c r="DJ190" s="594"/>
      <c r="DK190" s="594"/>
      <c r="DL190" s="594"/>
      <c r="DM190" s="594"/>
      <c r="DN190" s="594"/>
      <c r="DO190" s="594"/>
      <c r="DP190" s="594"/>
      <c r="DQ190" s="594"/>
      <c r="DR190" s="594"/>
      <c r="DS190" s="594"/>
      <c r="DT190" s="594"/>
      <c r="DU190" s="594"/>
      <c r="DV190" s="594"/>
      <c r="DW190" s="594"/>
      <c r="DX190" s="594"/>
      <c r="DY190" s="594"/>
      <c r="DZ190" s="594"/>
      <c r="EA190" s="594"/>
      <c r="EB190" s="594"/>
      <c r="EC190" s="594"/>
      <c r="ED190" s="594"/>
      <c r="EE190" s="594"/>
      <c r="EF190" s="594"/>
      <c r="EG190" s="594"/>
      <c r="EH190" s="594"/>
      <c r="EI190" s="594"/>
      <c r="EJ190" s="594"/>
      <c r="EK190" s="594"/>
      <c r="EL190" s="594"/>
      <c r="EM190" s="594"/>
      <c r="EN190" s="594"/>
      <c r="EO190" s="594"/>
      <c r="EP190" s="594"/>
      <c r="EQ190" s="594"/>
      <c r="ER190" s="594"/>
      <c r="ES190" s="594"/>
      <c r="ET190" s="594"/>
      <c r="EU190" s="594"/>
      <c r="EV190" s="594"/>
      <c r="EW190" s="594"/>
      <c r="EX190" s="594"/>
      <c r="EY190" s="594"/>
      <c r="EZ190" s="594"/>
      <c r="FA190" s="594"/>
      <c r="FB190" s="594"/>
      <c r="FC190" s="594"/>
      <c r="FD190" s="594"/>
      <c r="FE190" s="594"/>
      <c r="FF190" s="594"/>
      <c r="FG190" s="594"/>
      <c r="FH190" s="594"/>
      <c r="FI190" s="594"/>
      <c r="FJ190" s="594"/>
      <c r="FK190" s="594"/>
      <c r="FL190" s="594"/>
      <c r="FM190" s="594"/>
      <c r="FN190" s="594"/>
      <c r="FO190" s="594"/>
      <c r="FP190" s="594"/>
      <c r="FQ190" s="594"/>
      <c r="FR190" s="594"/>
      <c r="FS190" s="594"/>
      <c r="FT190" s="594"/>
      <c r="FU190" s="594"/>
      <c r="FV190" s="594"/>
      <c r="FW190" s="594"/>
      <c r="FX190" s="594"/>
      <c r="FY190" s="594"/>
      <c r="FZ190" s="594"/>
      <c r="GA190" s="594"/>
      <c r="GB190" s="594"/>
      <c r="GC190" s="594"/>
      <c r="GD190" s="594"/>
      <c r="GE190" s="594"/>
      <c r="GF190" s="594"/>
      <c r="GG190" s="594"/>
      <c r="GH190" s="594"/>
      <c r="GI190" s="594"/>
      <c r="GJ190" s="594"/>
      <c r="GK190" s="594"/>
      <c r="GL190" s="594"/>
      <c r="GM190" s="594"/>
      <c r="GN190" s="594"/>
      <c r="GO190" s="594"/>
      <c r="GP190" s="594"/>
      <c r="GQ190" s="594"/>
      <c r="GR190" s="594"/>
      <c r="GS190" s="594"/>
      <c r="GT190" s="594"/>
      <c r="GU190" s="594"/>
      <c r="GV190" s="594"/>
      <c r="GW190" s="594"/>
      <c r="GX190" s="594"/>
      <c r="GY190" s="594"/>
      <c r="GZ190" s="594"/>
    </row>
    <row r="191" spans="1:220" s="593" customFormat="1" ht="23.1" customHeight="1" x14ac:dyDescent="0.2">
      <c r="A191" s="576">
        <v>225</v>
      </c>
      <c r="B191" s="596"/>
      <c r="C191" s="704">
        <v>1001</v>
      </c>
      <c r="D191" s="707" t="s">
        <v>1251</v>
      </c>
      <c r="E191" s="705" t="s">
        <v>790</v>
      </c>
      <c r="F191" s="705" t="s">
        <v>791</v>
      </c>
      <c r="G191" s="597">
        <v>2700</v>
      </c>
      <c r="H191" s="607">
        <v>274</v>
      </c>
      <c r="I191" s="607">
        <v>644</v>
      </c>
      <c r="J191" s="595">
        <v>0</v>
      </c>
      <c r="K191" s="632" t="s">
        <v>914</v>
      </c>
      <c r="L191" s="632" t="s">
        <v>1189</v>
      </c>
      <c r="M191" s="584" t="s">
        <v>31</v>
      </c>
      <c r="N191" s="585" t="s">
        <v>17</v>
      </c>
      <c r="O191" s="625" t="s">
        <v>1001</v>
      </c>
      <c r="P191" s="625" t="s">
        <v>792</v>
      </c>
      <c r="Q191" s="625" t="s">
        <v>789</v>
      </c>
      <c r="R191" s="586" t="s">
        <v>39</v>
      </c>
      <c r="S191" s="586" t="s">
        <v>52</v>
      </c>
      <c r="T191" s="586" t="s">
        <v>52</v>
      </c>
      <c r="U191" s="586" t="s">
        <v>1125</v>
      </c>
      <c r="V191" s="586" t="s">
        <v>22</v>
      </c>
      <c r="W191" s="586" t="s">
        <v>22</v>
      </c>
      <c r="X191" s="663">
        <v>2</v>
      </c>
      <c r="Y191" s="803">
        <v>2.1</v>
      </c>
      <c r="Z191" s="622">
        <v>41091</v>
      </c>
      <c r="AA191" s="639">
        <v>41426</v>
      </c>
      <c r="AB191" s="801">
        <v>7</v>
      </c>
      <c r="AC191" s="599">
        <v>2900</v>
      </c>
      <c r="AD191" s="610"/>
      <c r="AE191" s="610">
        <v>2900</v>
      </c>
      <c r="AF191" s="601"/>
      <c r="AG191" s="601"/>
      <c r="AH191" s="601">
        <v>2900</v>
      </c>
      <c r="AI191" s="601"/>
      <c r="AJ191" s="601"/>
      <c r="AK191" s="601"/>
      <c r="AL191" s="601"/>
      <c r="AM191" s="601"/>
      <c r="AN191" s="601"/>
      <c r="AO191" s="601"/>
      <c r="AP191" s="601"/>
      <c r="AQ191" s="601"/>
      <c r="AR191" s="592">
        <f t="shared" si="6"/>
        <v>2900</v>
      </c>
      <c r="AS191" s="592">
        <f t="shared" si="7"/>
        <v>0</v>
      </c>
      <c r="AT191" s="610"/>
      <c r="AU191" s="628"/>
      <c r="AX191" s="594"/>
      <c r="AY191" s="594"/>
      <c r="AZ191" s="594"/>
      <c r="BA191" s="594"/>
      <c r="BB191" s="594"/>
      <c r="BC191" s="594"/>
      <c r="BD191" s="594"/>
      <c r="BE191" s="594"/>
      <c r="BF191" s="594"/>
      <c r="BG191" s="594"/>
      <c r="BH191" s="594"/>
      <c r="BI191" s="594"/>
      <c r="BJ191" s="594"/>
      <c r="BK191" s="594"/>
      <c r="BL191" s="594"/>
      <c r="BM191" s="594"/>
      <c r="BN191" s="594"/>
      <c r="BO191" s="594"/>
      <c r="BP191" s="594"/>
      <c r="BQ191" s="594"/>
      <c r="BR191" s="594"/>
      <c r="BS191" s="594"/>
      <c r="BT191" s="594"/>
      <c r="BU191" s="594"/>
      <c r="BV191" s="594"/>
      <c r="BW191" s="594"/>
      <c r="BX191" s="594"/>
      <c r="BY191" s="594"/>
      <c r="BZ191" s="594"/>
      <c r="CA191" s="594"/>
      <c r="CB191" s="594"/>
      <c r="CC191" s="594"/>
      <c r="CD191" s="594"/>
      <c r="CE191" s="594"/>
      <c r="CF191" s="594"/>
      <c r="CG191" s="594"/>
      <c r="CH191" s="594"/>
      <c r="CI191" s="594"/>
      <c r="CJ191" s="594"/>
      <c r="CK191" s="594"/>
      <c r="CL191" s="594"/>
      <c r="CM191" s="594"/>
      <c r="CN191" s="594"/>
      <c r="CO191" s="594"/>
      <c r="CP191" s="594"/>
      <c r="CQ191" s="594"/>
      <c r="CR191" s="594"/>
      <c r="CS191" s="594"/>
      <c r="CT191" s="594"/>
      <c r="CU191" s="594"/>
      <c r="CV191" s="594"/>
      <c r="CW191" s="594"/>
      <c r="CX191" s="594"/>
      <c r="CY191" s="594"/>
      <c r="CZ191" s="594"/>
      <c r="DA191" s="594"/>
      <c r="DB191" s="594"/>
      <c r="DC191" s="594"/>
      <c r="DD191" s="594"/>
      <c r="DE191" s="594"/>
      <c r="DF191" s="594"/>
      <c r="DG191" s="594"/>
      <c r="DH191" s="594"/>
      <c r="DI191" s="594"/>
      <c r="DJ191" s="594"/>
      <c r="DK191" s="594"/>
      <c r="DL191" s="594"/>
      <c r="DM191" s="594"/>
      <c r="DN191" s="594"/>
      <c r="DO191" s="594"/>
      <c r="DP191" s="594"/>
      <c r="DQ191" s="594"/>
      <c r="DR191" s="594"/>
      <c r="DS191" s="594"/>
      <c r="DT191" s="594"/>
      <c r="DU191" s="594"/>
      <c r="DV191" s="594"/>
      <c r="DW191" s="594"/>
      <c r="DX191" s="594"/>
      <c r="DY191" s="594"/>
      <c r="DZ191" s="594"/>
      <c r="EA191" s="594"/>
      <c r="EB191" s="594"/>
      <c r="EC191" s="594"/>
      <c r="ED191" s="594"/>
      <c r="EE191" s="594"/>
      <c r="EF191" s="594"/>
      <c r="EG191" s="594"/>
      <c r="EH191" s="594"/>
      <c r="EI191" s="594"/>
      <c r="EJ191" s="594"/>
      <c r="EK191" s="594"/>
      <c r="EL191" s="594"/>
      <c r="EM191" s="594"/>
      <c r="EN191" s="594"/>
      <c r="EO191" s="594"/>
      <c r="EP191" s="594"/>
      <c r="EQ191" s="594"/>
      <c r="ER191" s="594"/>
      <c r="ES191" s="594"/>
      <c r="ET191" s="594"/>
      <c r="EU191" s="594"/>
      <c r="EV191" s="594"/>
      <c r="EW191" s="594"/>
      <c r="EX191" s="594"/>
      <c r="EY191" s="594"/>
      <c r="EZ191" s="594"/>
      <c r="FA191" s="594"/>
      <c r="FB191" s="594"/>
      <c r="FC191" s="594"/>
      <c r="FD191" s="594"/>
      <c r="FE191" s="594"/>
      <c r="FF191" s="594"/>
      <c r="FG191" s="594"/>
      <c r="FH191" s="594"/>
      <c r="FI191" s="594"/>
      <c r="FJ191" s="594"/>
      <c r="FK191" s="594"/>
      <c r="FL191" s="594"/>
      <c r="FM191" s="594"/>
      <c r="FN191" s="594"/>
      <c r="FO191" s="594"/>
      <c r="FP191" s="594"/>
      <c r="FQ191" s="594"/>
      <c r="FR191" s="594"/>
      <c r="FS191" s="594"/>
      <c r="FT191" s="594"/>
      <c r="FU191" s="594"/>
      <c r="FV191" s="594"/>
      <c r="FW191" s="594"/>
      <c r="FX191" s="594"/>
      <c r="FY191" s="594"/>
      <c r="FZ191" s="594"/>
      <c r="GA191" s="594"/>
      <c r="GB191" s="594"/>
      <c r="GC191" s="594"/>
      <c r="GD191" s="594"/>
      <c r="GE191" s="594"/>
      <c r="GF191" s="594"/>
      <c r="GG191" s="594"/>
      <c r="GH191" s="594"/>
      <c r="GI191" s="594"/>
      <c r="GJ191" s="594"/>
      <c r="GK191" s="594"/>
      <c r="GL191" s="594"/>
      <c r="GM191" s="594"/>
      <c r="GN191" s="594"/>
      <c r="GO191" s="594"/>
      <c r="GP191" s="594"/>
      <c r="GQ191" s="594"/>
      <c r="GR191" s="594"/>
      <c r="GS191" s="594"/>
      <c r="GT191" s="594"/>
      <c r="GU191" s="594"/>
      <c r="GV191" s="594"/>
      <c r="GW191" s="594"/>
      <c r="GX191" s="594"/>
      <c r="GY191" s="594"/>
      <c r="GZ191" s="594"/>
    </row>
    <row r="192" spans="1:220" s="593" customFormat="1" ht="23.1" customHeight="1" x14ac:dyDescent="0.25">
      <c r="A192" s="576">
        <v>136</v>
      </c>
      <c r="B192" s="596"/>
      <c r="C192" s="637">
        <v>202</v>
      </c>
      <c r="D192" s="701" t="s">
        <v>1208</v>
      </c>
      <c r="E192" s="702" t="s">
        <v>759</v>
      </c>
      <c r="F192" s="702" t="s">
        <v>772</v>
      </c>
      <c r="G192" s="597">
        <v>2600</v>
      </c>
      <c r="H192" s="607">
        <v>277</v>
      </c>
      <c r="I192" s="607">
        <v>636</v>
      </c>
      <c r="J192" s="595">
        <v>0</v>
      </c>
      <c r="K192" s="632" t="s">
        <v>907</v>
      </c>
      <c r="L192" s="632" t="s">
        <v>1209</v>
      </c>
      <c r="M192" s="584" t="s">
        <v>31</v>
      </c>
      <c r="N192" s="585" t="s">
        <v>17</v>
      </c>
      <c r="O192" s="586" t="s">
        <v>1008</v>
      </c>
      <c r="P192" s="625" t="s">
        <v>792</v>
      </c>
      <c r="Q192" s="625" t="s">
        <v>805</v>
      </c>
      <c r="R192" s="586" t="s">
        <v>37</v>
      </c>
      <c r="S192" s="586" t="s">
        <v>18</v>
      </c>
      <c r="T192" s="586" t="s">
        <v>18</v>
      </c>
      <c r="U192" s="586" t="s">
        <v>18</v>
      </c>
      <c r="V192" s="586" t="s">
        <v>22</v>
      </c>
      <c r="W192" s="586" t="s">
        <v>22</v>
      </c>
      <c r="X192" s="663">
        <v>4</v>
      </c>
      <c r="Y192" s="803">
        <v>4.4000000000000004</v>
      </c>
      <c r="Z192" s="622">
        <v>41091</v>
      </c>
      <c r="AA192" s="639">
        <v>41426</v>
      </c>
      <c r="AB192" s="801">
        <v>5</v>
      </c>
      <c r="AC192" s="599">
        <v>2200</v>
      </c>
      <c r="AD192" s="610"/>
      <c r="AE192" s="610">
        <v>2200</v>
      </c>
      <c r="AF192" s="601"/>
      <c r="AG192" s="601"/>
      <c r="AH192" s="601">
        <v>2200</v>
      </c>
      <c r="AI192" s="601"/>
      <c r="AJ192" s="601"/>
      <c r="AK192" s="601"/>
      <c r="AL192" s="601"/>
      <c r="AM192" s="601"/>
      <c r="AN192" s="601"/>
      <c r="AO192" s="601"/>
      <c r="AP192" s="601"/>
      <c r="AQ192" s="601"/>
      <c r="AR192" s="592">
        <f t="shared" si="6"/>
        <v>2200</v>
      </c>
      <c r="AS192" s="592">
        <f t="shared" si="7"/>
        <v>0</v>
      </c>
      <c r="AT192" s="610"/>
      <c r="AU192" s="628"/>
      <c r="AX192" s="594"/>
      <c r="AY192" s="594"/>
      <c r="AZ192" s="594"/>
      <c r="BA192" s="594"/>
      <c r="BB192" s="594"/>
      <c r="BC192" s="594"/>
      <c r="BD192" s="594"/>
      <c r="BE192" s="59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594"/>
      <c r="DB192" s="594"/>
      <c r="DC192" s="594"/>
      <c r="DD192" s="594"/>
      <c r="DE192" s="594"/>
      <c r="DF192" s="594"/>
      <c r="DG192" s="594"/>
      <c r="DH192" s="594"/>
      <c r="DI192" s="594"/>
      <c r="DJ192" s="594"/>
      <c r="DK192" s="594"/>
      <c r="DL192" s="594"/>
      <c r="DM192" s="594"/>
      <c r="DN192" s="594"/>
      <c r="DO192" s="594"/>
      <c r="DP192" s="594"/>
      <c r="DQ192" s="594"/>
      <c r="DR192" s="594"/>
      <c r="DS192" s="594"/>
      <c r="DT192" s="594"/>
      <c r="DU192" s="594"/>
      <c r="DV192" s="594"/>
      <c r="DW192" s="594"/>
      <c r="DX192" s="594"/>
      <c r="DY192" s="594"/>
      <c r="DZ192" s="594"/>
      <c r="EA192" s="594"/>
      <c r="EB192" s="594"/>
      <c r="EC192" s="594"/>
      <c r="ED192" s="594"/>
      <c r="EE192" s="594"/>
      <c r="EF192" s="594"/>
      <c r="EG192" s="594"/>
      <c r="EH192" s="594"/>
      <c r="EI192" s="594"/>
      <c r="EJ192" s="594"/>
      <c r="EK192" s="594"/>
      <c r="EL192" s="594"/>
      <c r="EM192" s="594"/>
      <c r="EN192" s="594"/>
      <c r="EO192" s="594"/>
      <c r="EP192" s="594"/>
      <c r="EQ192" s="594"/>
      <c r="ER192" s="594"/>
      <c r="ES192" s="594"/>
      <c r="ET192" s="594"/>
      <c r="EU192" s="594"/>
      <c r="EV192" s="594"/>
      <c r="EW192" s="594"/>
      <c r="EX192" s="594"/>
      <c r="EY192" s="594"/>
      <c r="EZ192" s="594"/>
      <c r="FA192" s="594"/>
      <c r="FB192" s="594"/>
      <c r="FC192" s="594"/>
      <c r="FD192" s="594"/>
      <c r="FE192" s="594"/>
      <c r="FF192" s="594"/>
      <c r="FG192" s="594"/>
      <c r="FH192" s="594"/>
      <c r="FI192" s="594"/>
      <c r="FJ192" s="594"/>
      <c r="FK192" s="594"/>
      <c r="FL192" s="594"/>
      <c r="FM192" s="594"/>
      <c r="FN192" s="594"/>
      <c r="FO192" s="594"/>
      <c r="FP192" s="594"/>
      <c r="FQ192" s="594"/>
      <c r="FR192" s="594"/>
      <c r="FS192" s="594"/>
      <c r="FT192" s="594"/>
      <c r="FU192" s="594"/>
      <c r="FV192" s="594"/>
      <c r="FW192" s="594"/>
      <c r="FX192" s="594"/>
      <c r="FY192" s="594"/>
      <c r="FZ192" s="594"/>
      <c r="GA192" s="594"/>
      <c r="GB192" s="594"/>
      <c r="GC192" s="594"/>
      <c r="GD192" s="594"/>
      <c r="GE192" s="594"/>
      <c r="GF192" s="594"/>
      <c r="GG192" s="594"/>
      <c r="GH192" s="594"/>
      <c r="GI192" s="594"/>
      <c r="GJ192" s="594"/>
      <c r="GK192" s="594"/>
      <c r="GL192" s="594"/>
      <c r="GM192" s="594"/>
      <c r="GN192" s="594"/>
      <c r="GO192" s="594"/>
      <c r="GP192" s="594"/>
      <c r="GQ192" s="594"/>
      <c r="GR192" s="594"/>
      <c r="GS192" s="594"/>
      <c r="GT192" s="594"/>
      <c r="GU192" s="594"/>
      <c r="GV192" s="594"/>
      <c r="GW192" s="594"/>
      <c r="GX192" s="594"/>
      <c r="GY192" s="594"/>
      <c r="GZ192" s="594"/>
    </row>
    <row r="193" spans="1:220" s="593" customFormat="1" ht="23.1" customHeight="1" x14ac:dyDescent="0.2">
      <c r="A193" s="576">
        <v>226</v>
      </c>
      <c r="B193" s="603"/>
      <c r="C193" s="706">
        <v>1301</v>
      </c>
      <c r="D193" s="707" t="s">
        <v>1250</v>
      </c>
      <c r="E193" s="703" t="s">
        <v>839</v>
      </c>
      <c r="F193" s="703" t="s">
        <v>840</v>
      </c>
      <c r="G193" s="603"/>
      <c r="H193" s="606">
        <v>281</v>
      </c>
      <c r="I193" s="607">
        <v>872</v>
      </c>
      <c r="J193" s="581">
        <v>2</v>
      </c>
      <c r="K193" s="582" t="s">
        <v>73</v>
      </c>
      <c r="L193" s="582" t="s">
        <v>74</v>
      </c>
      <c r="M193" s="627" t="s">
        <v>47</v>
      </c>
      <c r="N193" s="642" t="s">
        <v>24</v>
      </c>
      <c r="O193" s="625" t="s">
        <v>1001</v>
      </c>
      <c r="P193" s="586" t="s">
        <v>792</v>
      </c>
      <c r="Q193" s="586" t="s">
        <v>789</v>
      </c>
      <c r="R193" s="586" t="s">
        <v>39</v>
      </c>
      <c r="S193" s="586" t="s">
        <v>40</v>
      </c>
      <c r="T193" s="586" t="s">
        <v>40</v>
      </c>
      <c r="U193" s="586" t="s">
        <v>40</v>
      </c>
      <c r="V193" s="586" t="s">
        <v>22</v>
      </c>
      <c r="W193" s="586" t="s">
        <v>22</v>
      </c>
      <c r="X193" s="663">
        <v>2</v>
      </c>
      <c r="Y193" s="803">
        <v>2.2000000000000002</v>
      </c>
      <c r="Z193" s="622">
        <v>41091</v>
      </c>
      <c r="AA193" s="639">
        <v>41426</v>
      </c>
      <c r="AB193" s="798">
        <v>25</v>
      </c>
      <c r="AC193" s="613"/>
      <c r="AD193" s="643">
        <v>8000000</v>
      </c>
      <c r="AE193" s="610">
        <v>8000000</v>
      </c>
      <c r="AF193" s="626"/>
      <c r="AG193" s="626"/>
      <c r="AH193" s="626">
        <v>2500000</v>
      </c>
      <c r="AI193" s="626">
        <v>3000000</v>
      </c>
      <c r="AJ193" s="626">
        <v>2500000</v>
      </c>
      <c r="AK193" s="626"/>
      <c r="AL193" s="626"/>
      <c r="AM193" s="626"/>
      <c r="AN193" s="626"/>
      <c r="AO193" s="626"/>
      <c r="AP193" s="626"/>
      <c r="AQ193" s="626"/>
      <c r="AR193" s="592">
        <f t="shared" si="6"/>
        <v>8000000</v>
      </c>
      <c r="AS193" s="592">
        <f t="shared" si="7"/>
        <v>0</v>
      </c>
      <c r="AT193" s="643"/>
      <c r="AU193" s="643"/>
      <c r="AX193" s="594"/>
      <c r="AY193" s="594"/>
      <c r="AZ193" s="594"/>
      <c r="BA193" s="594"/>
      <c r="BB193" s="594"/>
      <c r="BC193" s="594"/>
      <c r="BD193" s="594"/>
      <c r="BE193" s="594"/>
      <c r="BF193" s="594"/>
      <c r="BG193" s="594"/>
      <c r="BH193" s="594"/>
      <c r="BI193" s="594"/>
      <c r="BJ193" s="594"/>
      <c r="BK193" s="594"/>
      <c r="BL193" s="594"/>
      <c r="BM193" s="594"/>
      <c r="BN193" s="594"/>
      <c r="BO193" s="594"/>
      <c r="BP193" s="594"/>
      <c r="BQ193" s="594"/>
      <c r="BR193" s="594"/>
      <c r="BS193" s="594"/>
      <c r="BT193" s="594"/>
      <c r="BU193" s="594"/>
      <c r="BV193" s="594"/>
      <c r="BW193" s="594"/>
      <c r="BX193" s="594"/>
      <c r="BY193" s="594"/>
      <c r="BZ193" s="594"/>
      <c r="CA193" s="594"/>
      <c r="CB193" s="594"/>
      <c r="CC193" s="594"/>
      <c r="CD193" s="594"/>
      <c r="CE193" s="594"/>
      <c r="CF193" s="594"/>
      <c r="CG193" s="594"/>
      <c r="CH193" s="594"/>
      <c r="CI193" s="594"/>
      <c r="CJ193" s="594"/>
      <c r="CK193" s="594"/>
      <c r="CL193" s="594"/>
      <c r="CM193" s="594"/>
      <c r="CN193" s="594"/>
      <c r="CO193" s="594"/>
      <c r="CP193" s="594"/>
      <c r="CQ193" s="594"/>
      <c r="CR193" s="594"/>
      <c r="CS193" s="594"/>
      <c r="CT193" s="594"/>
      <c r="CU193" s="594"/>
      <c r="CV193" s="594"/>
      <c r="CW193" s="594"/>
      <c r="CX193" s="594"/>
      <c r="CY193" s="594"/>
      <c r="CZ193" s="594"/>
      <c r="DA193" s="594"/>
      <c r="DB193" s="594"/>
      <c r="DC193" s="594"/>
      <c r="DD193" s="594"/>
      <c r="DE193" s="594"/>
      <c r="DF193" s="594"/>
      <c r="DG193" s="594"/>
      <c r="DH193" s="594"/>
      <c r="DI193" s="594"/>
      <c r="DJ193" s="594"/>
      <c r="DK193" s="594"/>
      <c r="DL193" s="594"/>
      <c r="DM193" s="594"/>
      <c r="DN193" s="594"/>
      <c r="DO193" s="594"/>
      <c r="DP193" s="594"/>
      <c r="DQ193" s="594"/>
      <c r="DR193" s="594"/>
      <c r="DS193" s="594"/>
      <c r="DT193" s="594"/>
      <c r="DU193" s="594"/>
      <c r="DV193" s="594"/>
      <c r="DW193" s="594"/>
      <c r="DX193" s="594"/>
      <c r="DY193" s="594"/>
      <c r="DZ193" s="594"/>
      <c r="EA193" s="594"/>
      <c r="EB193" s="594"/>
      <c r="EC193" s="594"/>
      <c r="ED193" s="594"/>
      <c r="EE193" s="594"/>
      <c r="EF193" s="594"/>
      <c r="EG193" s="594"/>
      <c r="EH193" s="594"/>
      <c r="EI193" s="594"/>
      <c r="EJ193" s="594"/>
      <c r="EK193" s="594"/>
      <c r="EL193" s="594"/>
      <c r="EM193" s="594"/>
      <c r="EN193" s="594"/>
      <c r="EO193" s="594"/>
      <c r="EP193" s="594"/>
      <c r="EQ193" s="594"/>
      <c r="ER193" s="594"/>
      <c r="ES193" s="594"/>
      <c r="ET193" s="594"/>
      <c r="EU193" s="594"/>
      <c r="EV193" s="594"/>
      <c r="EW193" s="594"/>
      <c r="EX193" s="594"/>
      <c r="EY193" s="594"/>
      <c r="EZ193" s="594"/>
      <c r="FA193" s="594"/>
      <c r="FB193" s="594"/>
      <c r="FC193" s="594"/>
      <c r="FD193" s="594"/>
      <c r="FE193" s="594"/>
      <c r="FF193" s="594"/>
      <c r="FG193" s="594"/>
      <c r="FH193" s="594"/>
      <c r="FI193" s="594"/>
      <c r="FJ193" s="594"/>
      <c r="FK193" s="594"/>
      <c r="FL193" s="594"/>
      <c r="FM193" s="594"/>
      <c r="FN193" s="594"/>
      <c r="FO193" s="594"/>
      <c r="FP193" s="594"/>
      <c r="FQ193" s="594"/>
      <c r="FR193" s="594"/>
      <c r="FS193" s="594"/>
      <c r="FT193" s="594"/>
      <c r="FU193" s="594"/>
      <c r="FV193" s="594"/>
      <c r="FW193" s="594"/>
      <c r="FX193" s="594"/>
      <c r="FY193" s="594"/>
      <c r="FZ193" s="594"/>
      <c r="GA193" s="594"/>
      <c r="GB193" s="594"/>
      <c r="GC193" s="594"/>
      <c r="GD193" s="594"/>
      <c r="GE193" s="594"/>
      <c r="GF193" s="594"/>
      <c r="GG193" s="594"/>
      <c r="GH193" s="594"/>
      <c r="GI193" s="594"/>
      <c r="GJ193" s="594"/>
      <c r="GK193" s="594"/>
      <c r="GL193" s="594"/>
      <c r="GM193" s="594"/>
      <c r="GN193" s="594"/>
      <c r="GO193" s="594"/>
      <c r="GP193" s="594"/>
      <c r="GQ193" s="594"/>
      <c r="GR193" s="594"/>
      <c r="GS193" s="594"/>
      <c r="GT193" s="594"/>
      <c r="GU193" s="594"/>
      <c r="GV193" s="594"/>
      <c r="GW193" s="594"/>
      <c r="GX193" s="594"/>
      <c r="GY193" s="594"/>
      <c r="GZ193" s="594"/>
    </row>
    <row r="194" spans="1:220" ht="23.1" customHeight="1" x14ac:dyDescent="0.25">
      <c r="A194" s="576">
        <v>227</v>
      </c>
      <c r="B194" s="603" t="s">
        <v>1218</v>
      </c>
      <c r="C194" s="637">
        <v>203</v>
      </c>
      <c r="D194" s="701" t="s">
        <v>36</v>
      </c>
      <c r="E194" s="702" t="s">
        <v>759</v>
      </c>
      <c r="F194" s="702" t="s">
        <v>1210</v>
      </c>
      <c r="G194" s="605">
        <v>3200</v>
      </c>
      <c r="H194" s="606">
        <v>282</v>
      </c>
      <c r="I194" s="607">
        <v>532</v>
      </c>
      <c r="J194" s="669">
        <v>17</v>
      </c>
      <c r="K194" s="582" t="s">
        <v>14</v>
      </c>
      <c r="L194" s="655" t="s">
        <v>1219</v>
      </c>
      <c r="M194" s="624" t="s">
        <v>15</v>
      </c>
      <c r="N194" s="585" t="s">
        <v>17</v>
      </c>
      <c r="O194" s="625" t="s">
        <v>1001</v>
      </c>
      <c r="P194" s="625" t="s">
        <v>792</v>
      </c>
      <c r="Q194" s="625" t="s">
        <v>789</v>
      </c>
      <c r="R194" s="586" t="s">
        <v>39</v>
      </c>
      <c r="S194" s="638" t="s">
        <v>20</v>
      </c>
      <c r="T194" s="586" t="s">
        <v>37</v>
      </c>
      <c r="U194" s="586" t="s">
        <v>72</v>
      </c>
      <c r="V194" s="586" t="s">
        <v>22</v>
      </c>
      <c r="W194" s="586" t="s">
        <v>22</v>
      </c>
      <c r="X194" s="663">
        <v>4</v>
      </c>
      <c r="Y194" s="800">
        <v>4.3</v>
      </c>
      <c r="Z194" s="622">
        <v>41091</v>
      </c>
      <c r="AA194" s="639">
        <v>41426</v>
      </c>
      <c r="AB194" s="801">
        <v>5</v>
      </c>
      <c r="AC194" s="613"/>
      <c r="AD194" s="613">
        <v>36000</v>
      </c>
      <c r="AE194" s="610">
        <v>36000</v>
      </c>
      <c r="AF194" s="610">
        <v>36000</v>
      </c>
      <c r="AG194" s="610"/>
      <c r="AH194" s="610"/>
      <c r="AI194" s="610"/>
      <c r="AJ194" s="610"/>
      <c r="AK194" s="610"/>
      <c r="AL194" s="610"/>
      <c r="AM194" s="610"/>
      <c r="AN194" s="609"/>
      <c r="AO194" s="610"/>
      <c r="AP194" s="610"/>
      <c r="AQ194" s="610"/>
      <c r="AR194" s="592">
        <f t="shared" si="6"/>
        <v>36000</v>
      </c>
      <c r="AS194" s="592">
        <f t="shared" si="7"/>
        <v>0</v>
      </c>
      <c r="AT194" s="613"/>
      <c r="AU194" s="613"/>
    </row>
    <row r="195" spans="1:220" ht="23.1" customHeight="1" x14ac:dyDescent="0.25">
      <c r="A195" s="576">
        <v>121</v>
      </c>
      <c r="B195" s="603"/>
      <c r="C195" s="637">
        <v>203</v>
      </c>
      <c r="D195" s="701" t="s">
        <v>36</v>
      </c>
      <c r="E195" s="702" t="s">
        <v>759</v>
      </c>
      <c r="F195" s="702" t="s">
        <v>1210</v>
      </c>
      <c r="G195" s="597">
        <v>3200</v>
      </c>
      <c r="H195" s="606">
        <v>282</v>
      </c>
      <c r="I195" s="607">
        <v>532</v>
      </c>
      <c r="J195" s="669">
        <v>18</v>
      </c>
      <c r="K195" s="582" t="s">
        <v>14</v>
      </c>
      <c r="L195" s="655" t="s">
        <v>1228</v>
      </c>
      <c r="M195" s="624" t="s">
        <v>15</v>
      </c>
      <c r="N195" s="585" t="s">
        <v>17</v>
      </c>
      <c r="O195" s="638" t="s">
        <v>1008</v>
      </c>
      <c r="P195" s="654" t="s">
        <v>803</v>
      </c>
      <c r="Q195" s="654" t="s">
        <v>789</v>
      </c>
      <c r="R195" s="586" t="s">
        <v>37</v>
      </c>
      <c r="S195" s="586" t="s">
        <v>37</v>
      </c>
      <c r="T195" s="586" t="s">
        <v>37</v>
      </c>
      <c r="U195" s="586" t="s">
        <v>72</v>
      </c>
      <c r="V195" s="586" t="s">
        <v>22</v>
      </c>
      <c r="W195" s="586" t="s">
        <v>22</v>
      </c>
      <c r="X195" s="663">
        <v>4</v>
      </c>
      <c r="Y195" s="800">
        <v>4.3</v>
      </c>
      <c r="Z195" s="622">
        <v>41091</v>
      </c>
      <c r="AA195" s="639">
        <v>41426</v>
      </c>
      <c r="AB195" s="801">
        <v>5</v>
      </c>
      <c r="AC195" s="613"/>
      <c r="AD195" s="613">
        <v>1064000</v>
      </c>
      <c r="AE195" s="610">
        <v>1064000</v>
      </c>
      <c r="AF195" s="610"/>
      <c r="AG195" s="610"/>
      <c r="AH195" s="610"/>
      <c r="AI195" s="610"/>
      <c r="AJ195" s="610">
        <v>250000</v>
      </c>
      <c r="AK195" s="610">
        <v>250000</v>
      </c>
      <c r="AL195" s="610">
        <v>250000</v>
      </c>
      <c r="AM195" s="610">
        <v>314000</v>
      </c>
      <c r="AN195" s="610"/>
      <c r="AO195" s="610"/>
      <c r="AP195" s="610"/>
      <c r="AQ195" s="610"/>
      <c r="AR195" s="592">
        <f t="shared" si="6"/>
        <v>1064000</v>
      </c>
      <c r="AS195" s="592">
        <f t="shared" si="7"/>
        <v>0</v>
      </c>
      <c r="AT195" s="613"/>
      <c r="AU195" s="613"/>
      <c r="HA195" s="593"/>
      <c r="HB195" s="593"/>
      <c r="HC195" s="593"/>
      <c r="HD195" s="593"/>
      <c r="HE195" s="593"/>
      <c r="HF195" s="593"/>
      <c r="HG195" s="593"/>
      <c r="HH195" s="593"/>
      <c r="HI195" s="593"/>
      <c r="HJ195" s="593"/>
      <c r="HK195" s="593"/>
      <c r="HL195" s="593"/>
    </row>
    <row r="196" spans="1:220" ht="23.1" customHeight="1" x14ac:dyDescent="0.25">
      <c r="A196" s="576">
        <v>122</v>
      </c>
      <c r="B196" s="603" t="s">
        <v>1241</v>
      </c>
      <c r="C196" s="637">
        <v>203</v>
      </c>
      <c r="D196" s="701" t="s">
        <v>36</v>
      </c>
      <c r="E196" s="702" t="s">
        <v>759</v>
      </c>
      <c r="F196" s="702" t="s">
        <v>1210</v>
      </c>
      <c r="G196" s="605">
        <v>3200</v>
      </c>
      <c r="H196" s="606">
        <v>282</v>
      </c>
      <c r="I196" s="607">
        <v>532</v>
      </c>
      <c r="J196" s="669">
        <v>19</v>
      </c>
      <c r="K196" s="582" t="s">
        <v>14</v>
      </c>
      <c r="L196" s="655" t="s">
        <v>1242</v>
      </c>
      <c r="M196" s="624" t="s">
        <v>15</v>
      </c>
      <c r="N196" s="585" t="s">
        <v>17</v>
      </c>
      <c r="O196" s="638" t="s">
        <v>1008</v>
      </c>
      <c r="P196" s="654" t="s">
        <v>803</v>
      </c>
      <c r="Q196" s="654" t="s">
        <v>789</v>
      </c>
      <c r="R196" s="586" t="s">
        <v>37</v>
      </c>
      <c r="S196" s="586" t="s">
        <v>37</v>
      </c>
      <c r="T196" s="586" t="s">
        <v>37</v>
      </c>
      <c r="U196" s="586" t="s">
        <v>72</v>
      </c>
      <c r="V196" s="586" t="s">
        <v>22</v>
      </c>
      <c r="W196" s="586" t="s">
        <v>22</v>
      </c>
      <c r="X196" s="663">
        <v>4</v>
      </c>
      <c r="Y196" s="800">
        <v>4.3</v>
      </c>
      <c r="Z196" s="622">
        <v>41091</v>
      </c>
      <c r="AA196" s="639">
        <v>41426</v>
      </c>
      <c r="AB196" s="801">
        <v>5</v>
      </c>
      <c r="AC196" s="613"/>
      <c r="AD196" s="609">
        <v>1400000</v>
      </c>
      <c r="AE196" s="610">
        <v>1400000</v>
      </c>
      <c r="AF196" s="610"/>
      <c r="AG196" s="610"/>
      <c r="AH196" s="610"/>
      <c r="AI196" s="610"/>
      <c r="AJ196" s="610"/>
      <c r="AK196" s="610"/>
      <c r="AL196" s="610"/>
      <c r="AM196" s="610"/>
      <c r="AN196" s="609"/>
      <c r="AO196" s="610"/>
      <c r="AP196" s="610">
        <v>1400000</v>
      </c>
      <c r="AQ196" s="610"/>
      <c r="AR196" s="592">
        <f t="shared" ref="AR196:AR235" si="8">SUM(AF196:AQ196)</f>
        <v>1400000</v>
      </c>
      <c r="AS196" s="592">
        <f t="shared" ref="AS196:AS235" si="9">AR196-(AD196+AC196)</f>
        <v>0</v>
      </c>
      <c r="AT196" s="609"/>
      <c r="AU196" s="609"/>
      <c r="AX196" s="593"/>
      <c r="AY196" s="593"/>
      <c r="AZ196" s="593"/>
      <c r="BA196" s="593"/>
      <c r="BB196" s="593"/>
      <c r="BC196" s="593"/>
      <c r="BD196" s="593"/>
      <c r="BE196" s="593"/>
      <c r="BF196" s="593"/>
      <c r="BG196" s="593"/>
      <c r="BH196" s="593"/>
      <c r="BI196" s="593"/>
      <c r="BJ196" s="593"/>
      <c r="BK196" s="593"/>
      <c r="BL196" s="593"/>
      <c r="BM196" s="593"/>
      <c r="BN196" s="593"/>
      <c r="BO196" s="593"/>
      <c r="BP196" s="593"/>
      <c r="BQ196" s="593"/>
      <c r="BR196" s="593"/>
      <c r="BS196" s="593"/>
      <c r="BT196" s="593"/>
      <c r="BU196" s="593"/>
      <c r="BV196" s="593"/>
      <c r="BW196" s="593"/>
      <c r="BX196" s="593"/>
      <c r="BY196" s="593"/>
      <c r="BZ196" s="593"/>
      <c r="CA196" s="593"/>
      <c r="CB196" s="593"/>
      <c r="CC196" s="593"/>
      <c r="CD196" s="593"/>
      <c r="CE196" s="593"/>
      <c r="CF196" s="593"/>
      <c r="CG196" s="593"/>
      <c r="CH196" s="593"/>
      <c r="CI196" s="593"/>
      <c r="CJ196" s="593"/>
      <c r="CK196" s="593"/>
      <c r="CL196" s="593"/>
      <c r="CM196" s="593"/>
      <c r="CN196" s="593"/>
      <c r="CO196" s="593"/>
      <c r="CP196" s="593"/>
      <c r="CQ196" s="593"/>
      <c r="CR196" s="593"/>
      <c r="CS196" s="593"/>
      <c r="CT196" s="593"/>
      <c r="CU196" s="593"/>
      <c r="CV196" s="593"/>
      <c r="CW196" s="593"/>
      <c r="CX196" s="593"/>
      <c r="CY196" s="593"/>
      <c r="CZ196" s="593"/>
      <c r="DA196" s="593"/>
      <c r="DB196" s="593"/>
      <c r="DC196" s="593"/>
      <c r="DD196" s="593"/>
      <c r="DE196" s="593"/>
      <c r="DF196" s="593"/>
      <c r="DG196" s="593"/>
      <c r="DH196" s="593"/>
      <c r="DI196" s="593"/>
      <c r="DJ196" s="593"/>
      <c r="DK196" s="593"/>
      <c r="DL196" s="593"/>
      <c r="DM196" s="593"/>
      <c r="DN196" s="593"/>
      <c r="DO196" s="593"/>
      <c r="DP196" s="593"/>
      <c r="DQ196" s="593"/>
      <c r="DR196" s="593"/>
      <c r="DS196" s="593"/>
      <c r="DT196" s="593"/>
      <c r="DU196" s="593"/>
      <c r="DV196" s="593"/>
      <c r="DW196" s="593"/>
      <c r="DX196" s="593"/>
      <c r="DY196" s="593"/>
      <c r="DZ196" s="593"/>
      <c r="EA196" s="593"/>
      <c r="EB196" s="593"/>
      <c r="EC196" s="593"/>
      <c r="ED196" s="593"/>
      <c r="EE196" s="593"/>
      <c r="EF196" s="593"/>
      <c r="EG196" s="593"/>
      <c r="EH196" s="593"/>
      <c r="EI196" s="593"/>
      <c r="EJ196" s="593"/>
      <c r="EK196" s="593"/>
      <c r="EL196" s="593"/>
      <c r="EM196" s="593"/>
      <c r="EN196" s="593"/>
      <c r="EO196" s="593"/>
      <c r="EP196" s="593"/>
      <c r="EQ196" s="593"/>
      <c r="ER196" s="593"/>
      <c r="ES196" s="593"/>
      <c r="ET196" s="593"/>
      <c r="EU196" s="593"/>
      <c r="EV196" s="593"/>
      <c r="EW196" s="593"/>
      <c r="EX196" s="593"/>
      <c r="EY196" s="593"/>
      <c r="EZ196" s="593"/>
      <c r="FA196" s="593"/>
      <c r="FB196" s="593"/>
      <c r="FC196" s="593"/>
      <c r="FD196" s="593"/>
      <c r="FE196" s="593"/>
      <c r="FF196" s="593"/>
      <c r="FG196" s="593"/>
      <c r="FH196" s="593"/>
      <c r="FI196" s="593"/>
      <c r="FJ196" s="593"/>
      <c r="FK196" s="593"/>
      <c r="FL196" s="593"/>
      <c r="FM196" s="593"/>
      <c r="FN196" s="593"/>
      <c r="FO196" s="593"/>
      <c r="FP196" s="593"/>
      <c r="FQ196" s="593"/>
      <c r="FR196" s="593"/>
      <c r="FS196" s="593"/>
      <c r="FT196" s="593"/>
      <c r="FU196" s="593"/>
      <c r="FV196" s="593"/>
      <c r="FW196" s="593"/>
      <c r="FX196" s="593"/>
      <c r="FY196" s="593"/>
      <c r="FZ196" s="593"/>
      <c r="GA196" s="593"/>
      <c r="GB196" s="593"/>
      <c r="GC196" s="593"/>
      <c r="GD196" s="593"/>
      <c r="GE196" s="593"/>
      <c r="GF196" s="593"/>
      <c r="GG196" s="593"/>
      <c r="GH196" s="593"/>
      <c r="GI196" s="593"/>
      <c r="GJ196" s="593"/>
      <c r="GK196" s="593"/>
      <c r="GL196" s="593"/>
      <c r="GM196" s="593"/>
      <c r="GN196" s="593"/>
      <c r="GO196" s="593"/>
      <c r="GP196" s="593"/>
      <c r="GQ196" s="593"/>
      <c r="GR196" s="593"/>
      <c r="GS196" s="593"/>
      <c r="GT196" s="593"/>
      <c r="GU196" s="593"/>
      <c r="GV196" s="593"/>
      <c r="GW196" s="593"/>
      <c r="GX196" s="593"/>
      <c r="GY196" s="593"/>
      <c r="GZ196" s="593"/>
    </row>
    <row r="197" spans="1:220" ht="23.1" customHeight="1" x14ac:dyDescent="0.25">
      <c r="A197" s="576">
        <v>16</v>
      </c>
      <c r="B197" s="596"/>
      <c r="C197" s="637">
        <v>203</v>
      </c>
      <c r="D197" s="701" t="s">
        <v>36</v>
      </c>
      <c r="E197" s="702" t="s">
        <v>759</v>
      </c>
      <c r="F197" s="702" t="s">
        <v>1210</v>
      </c>
      <c r="G197" s="597">
        <v>2600</v>
      </c>
      <c r="H197" s="607">
        <v>282</v>
      </c>
      <c r="I197" s="607">
        <v>536</v>
      </c>
      <c r="J197" s="595">
        <v>35</v>
      </c>
      <c r="K197" s="632" t="s">
        <v>907</v>
      </c>
      <c r="L197" s="632" t="s">
        <v>1227</v>
      </c>
      <c r="M197" s="624" t="s">
        <v>15</v>
      </c>
      <c r="N197" s="585" t="s">
        <v>17</v>
      </c>
      <c r="O197" s="638" t="s">
        <v>1008</v>
      </c>
      <c r="P197" s="625" t="s">
        <v>803</v>
      </c>
      <c r="Q197" s="625" t="s">
        <v>789</v>
      </c>
      <c r="R197" s="586" t="s">
        <v>34</v>
      </c>
      <c r="S197" s="586" t="s">
        <v>34</v>
      </c>
      <c r="T197" s="586" t="s">
        <v>37</v>
      </c>
      <c r="U197" s="586" t="s">
        <v>72</v>
      </c>
      <c r="V197" s="586" t="s">
        <v>22</v>
      </c>
      <c r="W197" s="586" t="s">
        <v>22</v>
      </c>
      <c r="X197" s="663">
        <v>4</v>
      </c>
      <c r="Y197" s="800">
        <v>4.3</v>
      </c>
      <c r="Z197" s="622">
        <v>41091</v>
      </c>
      <c r="AA197" s="639">
        <v>41426</v>
      </c>
      <c r="AB197" s="801">
        <v>5</v>
      </c>
      <c r="AC197" s="599">
        <v>29600</v>
      </c>
      <c r="AD197" s="610"/>
      <c r="AE197" s="610">
        <v>29600</v>
      </c>
      <c r="AF197" s="601"/>
      <c r="AG197" s="601"/>
      <c r="AH197" s="601">
        <v>29600</v>
      </c>
      <c r="AI197" s="601"/>
      <c r="AJ197" s="601"/>
      <c r="AK197" s="601"/>
      <c r="AL197" s="601"/>
      <c r="AM197" s="601"/>
      <c r="AN197" s="601"/>
      <c r="AO197" s="601"/>
      <c r="AP197" s="601"/>
      <c r="AQ197" s="601"/>
      <c r="AR197" s="592">
        <f t="shared" si="8"/>
        <v>29600</v>
      </c>
      <c r="AS197" s="592">
        <f t="shared" si="9"/>
        <v>0</v>
      </c>
      <c r="AT197" s="610"/>
      <c r="AU197" s="628"/>
    </row>
    <row r="198" spans="1:220" ht="23.1" customHeight="1" x14ac:dyDescent="0.25">
      <c r="A198" s="576">
        <v>123</v>
      </c>
      <c r="B198" s="596"/>
      <c r="C198" s="637">
        <v>203</v>
      </c>
      <c r="D198" s="701" t="s">
        <v>36</v>
      </c>
      <c r="E198" s="702" t="s">
        <v>759</v>
      </c>
      <c r="F198" s="702" t="s">
        <v>1210</v>
      </c>
      <c r="G198" s="597">
        <v>2600</v>
      </c>
      <c r="H198" s="607">
        <v>282</v>
      </c>
      <c r="I198" s="607">
        <v>536</v>
      </c>
      <c r="J198" s="595">
        <v>45</v>
      </c>
      <c r="K198" s="632" t="s">
        <v>907</v>
      </c>
      <c r="L198" s="632" t="s">
        <v>1226</v>
      </c>
      <c r="M198" s="624" t="s">
        <v>15</v>
      </c>
      <c r="N198" s="585" t="s">
        <v>17</v>
      </c>
      <c r="O198" s="638" t="s">
        <v>1008</v>
      </c>
      <c r="P198" s="625" t="s">
        <v>792</v>
      </c>
      <c r="Q198" s="625" t="s">
        <v>789</v>
      </c>
      <c r="R198" s="586" t="s">
        <v>37</v>
      </c>
      <c r="S198" s="586" t="s">
        <v>37</v>
      </c>
      <c r="T198" s="586" t="s">
        <v>37</v>
      </c>
      <c r="U198" s="586" t="s">
        <v>72</v>
      </c>
      <c r="V198" s="586" t="s">
        <v>22</v>
      </c>
      <c r="W198" s="586" t="s">
        <v>22</v>
      </c>
      <c r="X198" s="663">
        <v>4</v>
      </c>
      <c r="Y198" s="800">
        <v>4.3</v>
      </c>
      <c r="Z198" s="588">
        <v>40725</v>
      </c>
      <c r="AA198" s="589">
        <v>41091</v>
      </c>
      <c r="AB198" s="801">
        <v>5</v>
      </c>
      <c r="AC198" s="599"/>
      <c r="AD198" s="610"/>
      <c r="AE198" s="610">
        <v>0</v>
      </c>
      <c r="AF198" s="601"/>
      <c r="AG198" s="601"/>
      <c r="AH198" s="601"/>
      <c r="AI198" s="601"/>
      <c r="AJ198" s="601"/>
      <c r="AK198" s="601"/>
      <c r="AL198" s="601"/>
      <c r="AM198" s="601"/>
      <c r="AN198" s="601"/>
      <c r="AO198" s="601"/>
      <c r="AP198" s="601"/>
      <c r="AQ198" s="601"/>
      <c r="AR198" s="592">
        <f t="shared" si="8"/>
        <v>0</v>
      </c>
      <c r="AS198" s="592">
        <f t="shared" si="9"/>
        <v>0</v>
      </c>
      <c r="AT198" s="610"/>
      <c r="AU198" s="628"/>
    </row>
    <row r="199" spans="1:220" ht="23.1" customHeight="1" x14ac:dyDescent="0.25">
      <c r="A199" s="576">
        <v>124</v>
      </c>
      <c r="B199" s="596"/>
      <c r="C199" s="637">
        <v>203</v>
      </c>
      <c r="D199" s="701" t="s">
        <v>36</v>
      </c>
      <c r="E199" s="702" t="s">
        <v>759</v>
      </c>
      <c r="F199" s="702" t="s">
        <v>1210</v>
      </c>
      <c r="G199" s="597">
        <v>2600</v>
      </c>
      <c r="H199" s="607">
        <v>282</v>
      </c>
      <c r="I199" s="607">
        <v>536</v>
      </c>
      <c r="J199" s="595">
        <v>47</v>
      </c>
      <c r="K199" s="632" t="s">
        <v>907</v>
      </c>
      <c r="L199" s="632" t="s">
        <v>1225</v>
      </c>
      <c r="M199" s="624" t="s">
        <v>15</v>
      </c>
      <c r="N199" s="585" t="s">
        <v>17</v>
      </c>
      <c r="O199" s="638" t="s">
        <v>1008</v>
      </c>
      <c r="P199" s="625" t="s">
        <v>803</v>
      </c>
      <c r="Q199" s="625" t="s">
        <v>792</v>
      </c>
      <c r="R199" s="586" t="s">
        <v>37</v>
      </c>
      <c r="S199" s="586" t="s">
        <v>37</v>
      </c>
      <c r="T199" s="586" t="s">
        <v>37</v>
      </c>
      <c r="U199" s="586" t="s">
        <v>72</v>
      </c>
      <c r="V199" s="586" t="s">
        <v>22</v>
      </c>
      <c r="W199" s="586" t="s">
        <v>22</v>
      </c>
      <c r="X199" s="663">
        <v>4</v>
      </c>
      <c r="Y199" s="800">
        <v>4.3</v>
      </c>
      <c r="Z199" s="622">
        <v>41091</v>
      </c>
      <c r="AA199" s="639">
        <v>41426</v>
      </c>
      <c r="AB199" s="801">
        <v>5</v>
      </c>
      <c r="AC199" s="599">
        <v>90000</v>
      </c>
      <c r="AD199" s="610"/>
      <c r="AE199" s="610">
        <v>90000</v>
      </c>
      <c r="AF199" s="601"/>
      <c r="AG199" s="601"/>
      <c r="AH199" s="601"/>
      <c r="AI199" s="601"/>
      <c r="AJ199" s="601">
        <v>90000</v>
      </c>
      <c r="AK199" s="601"/>
      <c r="AL199" s="601"/>
      <c r="AM199" s="601"/>
      <c r="AN199" s="601"/>
      <c r="AO199" s="601"/>
      <c r="AP199" s="601"/>
      <c r="AQ199" s="601"/>
      <c r="AR199" s="592">
        <f t="shared" si="8"/>
        <v>90000</v>
      </c>
      <c r="AS199" s="592">
        <f t="shared" si="9"/>
        <v>0</v>
      </c>
      <c r="AT199" s="610"/>
      <c r="AU199" s="628"/>
    </row>
    <row r="200" spans="1:220" ht="23.1" customHeight="1" x14ac:dyDescent="0.25">
      <c r="A200" s="576">
        <v>115</v>
      </c>
      <c r="B200" s="603"/>
      <c r="C200" s="637">
        <v>203</v>
      </c>
      <c r="D200" s="701" t="s">
        <v>36</v>
      </c>
      <c r="E200" s="702" t="s">
        <v>759</v>
      </c>
      <c r="F200" s="702" t="s">
        <v>1210</v>
      </c>
      <c r="G200" s="597">
        <v>2600</v>
      </c>
      <c r="H200" s="606">
        <v>282</v>
      </c>
      <c r="I200" s="607">
        <v>536</v>
      </c>
      <c r="J200" s="607">
        <v>48</v>
      </c>
      <c r="K200" s="632" t="s">
        <v>907</v>
      </c>
      <c r="L200" s="582" t="s">
        <v>1236</v>
      </c>
      <c r="M200" s="624" t="s">
        <v>15</v>
      </c>
      <c r="N200" s="585" t="s">
        <v>17</v>
      </c>
      <c r="O200" s="586" t="s">
        <v>909</v>
      </c>
      <c r="P200" s="586" t="s">
        <v>803</v>
      </c>
      <c r="Q200" s="586" t="s">
        <v>792</v>
      </c>
      <c r="R200" s="586" t="s">
        <v>18</v>
      </c>
      <c r="S200" s="654" t="s">
        <v>29</v>
      </c>
      <c r="T200" s="586" t="s">
        <v>37</v>
      </c>
      <c r="U200" s="586" t="s">
        <v>72</v>
      </c>
      <c r="V200" s="586" t="s">
        <v>22</v>
      </c>
      <c r="W200" s="586" t="s">
        <v>22</v>
      </c>
      <c r="X200" s="663">
        <v>4</v>
      </c>
      <c r="Y200" s="800">
        <v>4.3</v>
      </c>
      <c r="Z200" s="622">
        <v>41091</v>
      </c>
      <c r="AA200" s="639">
        <v>41426</v>
      </c>
      <c r="AB200" s="801">
        <v>5</v>
      </c>
      <c r="AC200" s="613">
        <v>1700</v>
      </c>
      <c r="AD200" s="609"/>
      <c r="AE200" s="610">
        <v>1700</v>
      </c>
      <c r="AF200" s="610"/>
      <c r="AG200" s="610"/>
      <c r="AH200" s="610">
        <v>1700</v>
      </c>
      <c r="AI200" s="610"/>
      <c r="AJ200" s="610"/>
      <c r="AK200" s="610"/>
      <c r="AL200" s="610"/>
      <c r="AM200" s="610"/>
      <c r="AN200" s="640"/>
      <c r="AO200" s="640"/>
      <c r="AP200" s="610"/>
      <c r="AQ200" s="610"/>
      <c r="AR200" s="592">
        <f t="shared" si="8"/>
        <v>1700</v>
      </c>
      <c r="AS200" s="592">
        <f t="shared" si="9"/>
        <v>0</v>
      </c>
      <c r="AT200" s="609"/>
      <c r="AU200" s="609"/>
    </row>
    <row r="201" spans="1:220" ht="23.1" customHeight="1" x14ac:dyDescent="0.25">
      <c r="A201" s="576">
        <v>125</v>
      </c>
      <c r="B201" s="596"/>
      <c r="C201" s="637">
        <v>203</v>
      </c>
      <c r="D201" s="701" t="s">
        <v>36</v>
      </c>
      <c r="E201" s="702" t="s">
        <v>759</v>
      </c>
      <c r="F201" s="702" t="s">
        <v>1210</v>
      </c>
      <c r="G201" s="597">
        <v>3200</v>
      </c>
      <c r="H201" s="607">
        <v>282</v>
      </c>
      <c r="I201" s="607">
        <v>632</v>
      </c>
      <c r="J201" s="595">
        <v>33</v>
      </c>
      <c r="K201" s="632" t="s">
        <v>14</v>
      </c>
      <c r="L201" s="632" t="s">
        <v>1214</v>
      </c>
      <c r="M201" s="624" t="s">
        <v>31</v>
      </c>
      <c r="N201" s="585" t="s">
        <v>17</v>
      </c>
      <c r="O201" s="638" t="s">
        <v>1008</v>
      </c>
      <c r="P201" s="625" t="s">
        <v>792</v>
      </c>
      <c r="Q201" s="625" t="s">
        <v>789</v>
      </c>
      <c r="R201" s="586" t="s">
        <v>37</v>
      </c>
      <c r="S201" s="586" t="s">
        <v>37</v>
      </c>
      <c r="T201" s="586" t="s">
        <v>37</v>
      </c>
      <c r="U201" s="586" t="s">
        <v>72</v>
      </c>
      <c r="V201" s="586" t="s">
        <v>22</v>
      </c>
      <c r="W201" s="586" t="s">
        <v>22</v>
      </c>
      <c r="X201" s="663">
        <v>4</v>
      </c>
      <c r="Y201" s="800">
        <v>4.3</v>
      </c>
      <c r="Z201" s="622">
        <v>41091</v>
      </c>
      <c r="AA201" s="639">
        <v>41426</v>
      </c>
      <c r="AB201" s="801">
        <v>5</v>
      </c>
      <c r="AC201" s="599">
        <v>700</v>
      </c>
      <c r="AD201" s="610"/>
      <c r="AE201" s="610">
        <v>700</v>
      </c>
      <c r="AF201" s="601"/>
      <c r="AG201" s="601"/>
      <c r="AH201" s="601">
        <v>700</v>
      </c>
      <c r="AI201" s="601"/>
      <c r="AJ201" s="601"/>
      <c r="AK201" s="601"/>
      <c r="AL201" s="601"/>
      <c r="AM201" s="601"/>
      <c r="AN201" s="601"/>
      <c r="AO201" s="601"/>
      <c r="AP201" s="601"/>
      <c r="AQ201" s="601"/>
      <c r="AR201" s="592">
        <f t="shared" si="8"/>
        <v>700</v>
      </c>
      <c r="AS201" s="592">
        <f t="shared" si="9"/>
        <v>0</v>
      </c>
      <c r="AT201" s="610"/>
      <c r="AU201" s="628"/>
      <c r="HA201" s="593"/>
      <c r="HB201" s="593"/>
      <c r="HC201" s="593"/>
      <c r="HD201" s="593"/>
      <c r="HE201" s="593"/>
      <c r="HF201" s="593"/>
      <c r="HG201" s="593"/>
      <c r="HH201" s="593"/>
      <c r="HI201" s="593"/>
      <c r="HJ201" s="593"/>
      <c r="HK201" s="593"/>
      <c r="HL201" s="593"/>
    </row>
    <row r="202" spans="1:220" ht="23.1" customHeight="1" x14ac:dyDescent="0.25">
      <c r="A202" s="576">
        <v>126</v>
      </c>
      <c r="B202" s="603" t="s">
        <v>1229</v>
      </c>
      <c r="C202" s="637">
        <v>203</v>
      </c>
      <c r="D202" s="701" t="s">
        <v>36</v>
      </c>
      <c r="E202" s="702" t="s">
        <v>759</v>
      </c>
      <c r="F202" s="702" t="s">
        <v>1210</v>
      </c>
      <c r="G202" s="605">
        <v>3200</v>
      </c>
      <c r="H202" s="606">
        <v>282</v>
      </c>
      <c r="I202" s="607">
        <v>632</v>
      </c>
      <c r="J202" s="669">
        <v>25</v>
      </c>
      <c r="K202" s="582" t="s">
        <v>14</v>
      </c>
      <c r="L202" s="655" t="s">
        <v>1228</v>
      </c>
      <c r="M202" s="624" t="s">
        <v>31</v>
      </c>
      <c r="N202" s="585" t="s">
        <v>17</v>
      </c>
      <c r="O202" s="638" t="s">
        <v>1008</v>
      </c>
      <c r="P202" s="654" t="s">
        <v>803</v>
      </c>
      <c r="Q202" s="654" t="s">
        <v>789</v>
      </c>
      <c r="R202" s="586" t="s">
        <v>37</v>
      </c>
      <c r="S202" s="586" t="s">
        <v>37</v>
      </c>
      <c r="T202" s="586" t="s">
        <v>37</v>
      </c>
      <c r="U202" s="586" t="s">
        <v>72</v>
      </c>
      <c r="V202" s="586" t="s">
        <v>22</v>
      </c>
      <c r="W202" s="586" t="s">
        <v>22</v>
      </c>
      <c r="X202" s="663">
        <v>4</v>
      </c>
      <c r="Y202" s="800">
        <v>4.3</v>
      </c>
      <c r="Z202" s="622">
        <v>41091</v>
      </c>
      <c r="AA202" s="639">
        <v>41426</v>
      </c>
      <c r="AB202" s="801">
        <v>5</v>
      </c>
      <c r="AC202" s="613">
        <v>520000</v>
      </c>
      <c r="AD202" s="613">
        <v>0</v>
      </c>
      <c r="AE202" s="610">
        <v>520000</v>
      </c>
      <c r="AF202" s="610"/>
      <c r="AG202" s="610">
        <v>47200</v>
      </c>
      <c r="AH202" s="610">
        <v>47200</v>
      </c>
      <c r="AI202" s="610">
        <v>47200</v>
      </c>
      <c r="AJ202" s="610">
        <v>47200</v>
      </c>
      <c r="AK202" s="610">
        <v>47200</v>
      </c>
      <c r="AL202" s="610">
        <v>47200</v>
      </c>
      <c r="AM202" s="610">
        <v>47200</v>
      </c>
      <c r="AN202" s="610">
        <v>47200</v>
      </c>
      <c r="AO202" s="610">
        <v>47200</v>
      </c>
      <c r="AP202" s="610">
        <v>47200</v>
      </c>
      <c r="AQ202" s="610">
        <v>48000</v>
      </c>
      <c r="AR202" s="592">
        <f t="shared" si="8"/>
        <v>520000</v>
      </c>
      <c r="AS202" s="592">
        <f t="shared" si="9"/>
        <v>0</v>
      </c>
      <c r="AT202" s="613"/>
      <c r="AU202" s="613"/>
    </row>
    <row r="203" spans="1:220" ht="23.1" customHeight="1" x14ac:dyDescent="0.25">
      <c r="A203" s="576">
        <v>127</v>
      </c>
      <c r="B203" s="603" t="s">
        <v>1216</v>
      </c>
      <c r="C203" s="637">
        <v>203</v>
      </c>
      <c r="D203" s="701" t="s">
        <v>36</v>
      </c>
      <c r="E203" s="702" t="s">
        <v>759</v>
      </c>
      <c r="F203" s="702" t="s">
        <v>1210</v>
      </c>
      <c r="G203" s="605">
        <v>3200</v>
      </c>
      <c r="H203" s="606">
        <v>282</v>
      </c>
      <c r="I203" s="607">
        <v>632</v>
      </c>
      <c r="J203" s="669">
        <v>29</v>
      </c>
      <c r="K203" s="582" t="s">
        <v>14</v>
      </c>
      <c r="L203" s="655" t="s">
        <v>1217</v>
      </c>
      <c r="M203" s="624" t="s">
        <v>31</v>
      </c>
      <c r="N203" s="585" t="s">
        <v>17</v>
      </c>
      <c r="O203" s="638" t="s">
        <v>1008</v>
      </c>
      <c r="P203" s="654" t="s">
        <v>803</v>
      </c>
      <c r="Q203" s="654" t="s">
        <v>789</v>
      </c>
      <c r="R203" s="586" t="s">
        <v>37</v>
      </c>
      <c r="S203" s="586" t="s">
        <v>37</v>
      </c>
      <c r="T203" s="586" t="s">
        <v>37</v>
      </c>
      <c r="U203" s="586" t="s">
        <v>72</v>
      </c>
      <c r="V203" s="586" t="s">
        <v>22</v>
      </c>
      <c r="W203" s="586" t="s">
        <v>22</v>
      </c>
      <c r="X203" s="663">
        <v>4</v>
      </c>
      <c r="Y203" s="800">
        <v>4.3</v>
      </c>
      <c r="Z203" s="622">
        <v>41091</v>
      </c>
      <c r="AA203" s="639">
        <v>42156</v>
      </c>
      <c r="AB203" s="801">
        <v>5</v>
      </c>
      <c r="AC203" s="613">
        <v>119000</v>
      </c>
      <c r="AD203" s="609"/>
      <c r="AE203" s="610">
        <v>119000</v>
      </c>
      <c r="AF203" s="610">
        <v>119000</v>
      </c>
      <c r="AG203" s="610"/>
      <c r="AH203" s="610"/>
      <c r="AI203" s="610"/>
      <c r="AJ203" s="610"/>
      <c r="AK203" s="610"/>
      <c r="AL203" s="610"/>
      <c r="AM203" s="610"/>
      <c r="AN203" s="609"/>
      <c r="AO203" s="610"/>
      <c r="AP203" s="610"/>
      <c r="AQ203" s="610">
        <v>0</v>
      </c>
      <c r="AR203" s="592">
        <f t="shared" si="8"/>
        <v>119000</v>
      </c>
      <c r="AS203" s="592">
        <f t="shared" si="9"/>
        <v>0</v>
      </c>
      <c r="AT203" s="609">
        <v>211000</v>
      </c>
      <c r="AU203" s="609">
        <v>222600</v>
      </c>
      <c r="AX203" s="593"/>
      <c r="AY203" s="593"/>
      <c r="AZ203" s="593"/>
      <c r="BA203" s="593"/>
      <c r="BB203" s="593"/>
      <c r="BC203" s="593"/>
      <c r="BD203" s="593"/>
      <c r="BE203" s="593"/>
      <c r="BF203" s="593"/>
      <c r="BG203" s="593"/>
      <c r="BH203" s="593"/>
      <c r="BI203" s="593"/>
      <c r="BJ203" s="593"/>
      <c r="BK203" s="593"/>
      <c r="BL203" s="593"/>
      <c r="BM203" s="593"/>
      <c r="BN203" s="593"/>
      <c r="BO203" s="593"/>
      <c r="BP203" s="593"/>
      <c r="BQ203" s="593"/>
      <c r="BR203" s="593"/>
      <c r="BS203" s="593"/>
      <c r="BT203" s="593"/>
      <c r="BU203" s="593"/>
      <c r="BV203" s="593"/>
      <c r="BW203" s="593"/>
      <c r="BX203" s="593"/>
      <c r="BY203" s="593"/>
      <c r="BZ203" s="593"/>
      <c r="CA203" s="593"/>
      <c r="CB203" s="593"/>
      <c r="CC203" s="593"/>
      <c r="CD203" s="593"/>
      <c r="CE203" s="593"/>
      <c r="CF203" s="593"/>
      <c r="CG203" s="593"/>
      <c r="CH203" s="593"/>
      <c r="CI203" s="593"/>
      <c r="CJ203" s="593"/>
      <c r="CK203" s="593"/>
      <c r="CL203" s="593"/>
      <c r="CM203" s="593"/>
      <c r="CN203" s="593"/>
      <c r="CO203" s="593"/>
      <c r="CP203" s="593"/>
      <c r="CQ203" s="593"/>
      <c r="CR203" s="593"/>
      <c r="CS203" s="593"/>
      <c r="CT203" s="593"/>
      <c r="CU203" s="593"/>
      <c r="CV203" s="593"/>
      <c r="CW203" s="593"/>
      <c r="CX203" s="593"/>
      <c r="CY203" s="593"/>
      <c r="CZ203" s="593"/>
      <c r="DA203" s="593"/>
      <c r="DB203" s="593"/>
      <c r="DC203" s="593"/>
      <c r="DD203" s="593"/>
      <c r="DE203" s="593"/>
      <c r="DF203" s="593"/>
      <c r="DG203" s="593"/>
      <c r="DH203" s="593"/>
      <c r="DI203" s="593"/>
      <c r="DJ203" s="593"/>
      <c r="DK203" s="593"/>
      <c r="DL203" s="593"/>
      <c r="DM203" s="593"/>
      <c r="DN203" s="593"/>
      <c r="DO203" s="593"/>
      <c r="DP203" s="593"/>
      <c r="DQ203" s="593"/>
      <c r="DR203" s="593"/>
      <c r="DS203" s="593"/>
      <c r="DT203" s="593"/>
      <c r="DU203" s="593"/>
      <c r="DV203" s="593"/>
      <c r="DW203" s="593"/>
      <c r="DX203" s="593"/>
      <c r="DY203" s="593"/>
      <c r="DZ203" s="593"/>
      <c r="EA203" s="593"/>
      <c r="EB203" s="593"/>
      <c r="EC203" s="593"/>
      <c r="ED203" s="593"/>
      <c r="EE203" s="593"/>
      <c r="EF203" s="593"/>
      <c r="EG203" s="593"/>
      <c r="EH203" s="593"/>
      <c r="EI203" s="593"/>
      <c r="EJ203" s="593"/>
      <c r="EK203" s="593"/>
      <c r="EL203" s="593"/>
      <c r="EM203" s="593"/>
      <c r="EN203" s="593"/>
      <c r="EO203" s="593"/>
      <c r="EP203" s="593"/>
      <c r="EQ203" s="593"/>
      <c r="ER203" s="593"/>
      <c r="ES203" s="593"/>
      <c r="ET203" s="593"/>
      <c r="EU203" s="593"/>
      <c r="EV203" s="593"/>
      <c r="EW203" s="593"/>
      <c r="EX203" s="593"/>
      <c r="EY203" s="593"/>
      <c r="EZ203" s="593"/>
      <c r="FA203" s="593"/>
      <c r="FB203" s="593"/>
      <c r="FC203" s="593"/>
      <c r="FD203" s="593"/>
      <c r="FE203" s="593"/>
      <c r="FF203" s="593"/>
      <c r="FG203" s="593"/>
      <c r="FH203" s="593"/>
      <c r="FI203" s="593"/>
      <c r="FJ203" s="593"/>
      <c r="FK203" s="593"/>
      <c r="FL203" s="593"/>
      <c r="FM203" s="593"/>
      <c r="FN203" s="593"/>
      <c r="FO203" s="593"/>
      <c r="FP203" s="593"/>
      <c r="FQ203" s="593"/>
      <c r="FR203" s="593"/>
      <c r="FS203" s="593"/>
      <c r="FT203" s="593"/>
      <c r="FU203" s="593"/>
      <c r="FV203" s="593"/>
      <c r="FW203" s="593"/>
      <c r="FX203" s="593"/>
      <c r="FY203" s="593"/>
      <c r="FZ203" s="593"/>
      <c r="GA203" s="593"/>
      <c r="GB203" s="593"/>
      <c r="GC203" s="593"/>
      <c r="GD203" s="593"/>
      <c r="GE203" s="593"/>
      <c r="GF203" s="593"/>
      <c r="GG203" s="593"/>
      <c r="GH203" s="593"/>
      <c r="GI203" s="593"/>
      <c r="GJ203" s="593"/>
      <c r="GK203" s="593"/>
      <c r="GL203" s="593"/>
      <c r="GM203" s="593"/>
      <c r="GN203" s="593"/>
      <c r="GO203" s="593"/>
      <c r="GP203" s="593"/>
      <c r="GQ203" s="593"/>
      <c r="GR203" s="593"/>
      <c r="GS203" s="593"/>
      <c r="GT203" s="593"/>
      <c r="GU203" s="593"/>
      <c r="GV203" s="593"/>
      <c r="GW203" s="593"/>
      <c r="GX203" s="593"/>
      <c r="GY203" s="593"/>
      <c r="GZ203" s="593"/>
    </row>
    <row r="204" spans="1:220" s="593" customFormat="1" ht="23.1" customHeight="1" x14ac:dyDescent="0.25">
      <c r="A204" s="576">
        <v>128</v>
      </c>
      <c r="B204" s="603" t="s">
        <v>1212</v>
      </c>
      <c r="C204" s="637">
        <v>203</v>
      </c>
      <c r="D204" s="701" t="s">
        <v>36</v>
      </c>
      <c r="E204" s="702" t="s">
        <v>759</v>
      </c>
      <c r="F204" s="702" t="s">
        <v>1210</v>
      </c>
      <c r="G204" s="605">
        <v>3200</v>
      </c>
      <c r="H204" s="606">
        <v>282</v>
      </c>
      <c r="I204" s="607">
        <v>632</v>
      </c>
      <c r="J204" s="669">
        <v>30</v>
      </c>
      <c r="K204" s="582" t="s">
        <v>14</v>
      </c>
      <c r="L204" s="655" t="s">
        <v>1213</v>
      </c>
      <c r="M204" s="624" t="s">
        <v>31</v>
      </c>
      <c r="N204" s="585" t="s">
        <v>17</v>
      </c>
      <c r="O204" s="638" t="s">
        <v>1008</v>
      </c>
      <c r="P204" s="654" t="s">
        <v>803</v>
      </c>
      <c r="Q204" s="654" t="s">
        <v>789</v>
      </c>
      <c r="R204" s="586" t="s">
        <v>37</v>
      </c>
      <c r="S204" s="586" t="s">
        <v>37</v>
      </c>
      <c r="T204" s="586" t="s">
        <v>37</v>
      </c>
      <c r="U204" s="586" t="s">
        <v>72</v>
      </c>
      <c r="V204" s="586" t="s">
        <v>22</v>
      </c>
      <c r="W204" s="586" t="s">
        <v>22</v>
      </c>
      <c r="X204" s="663">
        <v>4</v>
      </c>
      <c r="Y204" s="800">
        <v>4.3</v>
      </c>
      <c r="Z204" s="622">
        <v>41091</v>
      </c>
      <c r="AA204" s="639">
        <v>41426</v>
      </c>
      <c r="AB204" s="801">
        <v>5</v>
      </c>
      <c r="AC204" s="613">
        <v>1007000</v>
      </c>
      <c r="AD204" s="609"/>
      <c r="AE204" s="610">
        <v>1007000</v>
      </c>
      <c r="AF204" s="610">
        <v>1007000</v>
      </c>
      <c r="AG204" s="610"/>
      <c r="AH204" s="610"/>
      <c r="AI204" s="610"/>
      <c r="AJ204" s="610"/>
      <c r="AK204" s="610">
        <v>0</v>
      </c>
      <c r="AL204" s="610"/>
      <c r="AM204" s="610">
        <v>0</v>
      </c>
      <c r="AN204" s="609"/>
      <c r="AO204" s="610">
        <v>0</v>
      </c>
      <c r="AP204" s="610"/>
      <c r="AQ204" s="610">
        <v>0</v>
      </c>
      <c r="AR204" s="592">
        <f t="shared" si="8"/>
        <v>1007000</v>
      </c>
      <c r="AS204" s="592">
        <f t="shared" si="9"/>
        <v>0</v>
      </c>
      <c r="AT204" s="609"/>
      <c r="AU204" s="609"/>
      <c r="AX204" s="594"/>
      <c r="AY204" s="594"/>
      <c r="AZ204" s="594"/>
      <c r="BA204" s="594"/>
      <c r="BB204" s="594"/>
      <c r="BC204" s="594"/>
      <c r="BD204" s="594"/>
      <c r="BE204" s="594"/>
      <c r="BF204" s="594"/>
      <c r="BG204" s="594"/>
      <c r="BH204" s="594"/>
      <c r="BI204" s="594"/>
      <c r="BJ204" s="594"/>
      <c r="BK204" s="594"/>
      <c r="BL204" s="594"/>
      <c r="BM204" s="594"/>
      <c r="BN204" s="594"/>
      <c r="BO204" s="594"/>
      <c r="BP204" s="594"/>
      <c r="BQ204" s="594"/>
      <c r="BR204" s="594"/>
      <c r="BS204" s="594"/>
      <c r="BT204" s="594"/>
      <c r="BU204" s="594"/>
      <c r="BV204" s="594"/>
      <c r="BW204" s="594"/>
      <c r="BX204" s="594"/>
      <c r="BY204" s="594"/>
      <c r="BZ204" s="594"/>
      <c r="CA204" s="594"/>
      <c r="CB204" s="594"/>
      <c r="CC204" s="594"/>
      <c r="CD204" s="594"/>
      <c r="CE204" s="594"/>
      <c r="CF204" s="594"/>
      <c r="CG204" s="594"/>
      <c r="CH204" s="594"/>
      <c r="CI204" s="594"/>
      <c r="CJ204" s="594"/>
      <c r="CK204" s="594"/>
      <c r="CL204" s="594"/>
      <c r="CM204" s="594"/>
      <c r="CN204" s="594"/>
      <c r="CO204" s="594"/>
      <c r="CP204" s="594"/>
      <c r="CQ204" s="594"/>
      <c r="CR204" s="594"/>
      <c r="CS204" s="594"/>
      <c r="CT204" s="594"/>
      <c r="CU204" s="594"/>
      <c r="CV204" s="594"/>
      <c r="CW204" s="594"/>
      <c r="CX204" s="594"/>
      <c r="CY204" s="594"/>
      <c r="CZ204" s="594"/>
      <c r="DA204" s="594"/>
      <c r="DB204" s="594"/>
      <c r="DC204" s="594"/>
      <c r="DD204" s="594"/>
      <c r="DE204" s="594"/>
      <c r="DF204" s="594"/>
      <c r="DG204" s="594"/>
      <c r="DH204" s="594"/>
      <c r="DI204" s="594"/>
      <c r="DJ204" s="594"/>
      <c r="DK204" s="594"/>
      <c r="DL204" s="594"/>
      <c r="DM204" s="594"/>
      <c r="DN204" s="594"/>
      <c r="DO204" s="594"/>
      <c r="DP204" s="594"/>
      <c r="DQ204" s="594"/>
      <c r="DR204" s="594"/>
      <c r="DS204" s="594"/>
      <c r="DT204" s="594"/>
      <c r="DU204" s="594"/>
      <c r="DV204" s="594"/>
      <c r="DW204" s="594"/>
      <c r="DX204" s="594"/>
      <c r="DY204" s="594"/>
      <c r="DZ204" s="594"/>
      <c r="EA204" s="594"/>
      <c r="EB204" s="594"/>
      <c r="EC204" s="594"/>
      <c r="ED204" s="594"/>
      <c r="EE204" s="594"/>
      <c r="EF204" s="594"/>
      <c r="EG204" s="594"/>
      <c r="EH204" s="594"/>
      <c r="EI204" s="594"/>
      <c r="EJ204" s="594"/>
      <c r="EK204" s="594"/>
      <c r="EL204" s="594"/>
      <c r="EM204" s="594"/>
      <c r="EN204" s="594"/>
      <c r="EO204" s="594"/>
      <c r="EP204" s="594"/>
      <c r="EQ204" s="594"/>
      <c r="ER204" s="594"/>
      <c r="ES204" s="594"/>
      <c r="ET204" s="594"/>
      <c r="EU204" s="594"/>
      <c r="EV204" s="594"/>
      <c r="EW204" s="594"/>
      <c r="EX204" s="594"/>
      <c r="EY204" s="594"/>
      <c r="EZ204" s="594"/>
      <c r="FA204" s="594"/>
      <c r="FB204" s="594"/>
      <c r="FC204" s="594"/>
      <c r="FD204" s="594"/>
      <c r="FE204" s="594"/>
      <c r="FF204" s="594"/>
      <c r="FG204" s="594"/>
      <c r="FH204" s="594"/>
      <c r="FI204" s="594"/>
      <c r="FJ204" s="594"/>
      <c r="FK204" s="594"/>
      <c r="FL204" s="594"/>
      <c r="FM204" s="594"/>
      <c r="FN204" s="594"/>
      <c r="FO204" s="594"/>
      <c r="FP204" s="594"/>
      <c r="FQ204" s="594"/>
      <c r="FR204" s="594"/>
      <c r="FS204" s="594"/>
      <c r="FT204" s="594"/>
      <c r="FU204" s="594"/>
      <c r="FV204" s="594"/>
      <c r="FW204" s="594"/>
      <c r="FX204" s="594"/>
      <c r="FY204" s="594"/>
      <c r="FZ204" s="594"/>
      <c r="GA204" s="594"/>
      <c r="GB204" s="594"/>
      <c r="GC204" s="594"/>
      <c r="GD204" s="594"/>
      <c r="GE204" s="594"/>
      <c r="GF204" s="594"/>
      <c r="GG204" s="594"/>
      <c r="GH204" s="594"/>
      <c r="GI204" s="594"/>
      <c r="GJ204" s="594"/>
      <c r="GK204" s="594"/>
      <c r="GL204" s="594"/>
      <c r="GM204" s="594"/>
      <c r="GN204" s="594"/>
      <c r="GO204" s="594"/>
      <c r="GP204" s="594"/>
      <c r="GQ204" s="594"/>
      <c r="GR204" s="594"/>
      <c r="GS204" s="594"/>
      <c r="GT204" s="594"/>
      <c r="GU204" s="594"/>
      <c r="GV204" s="594"/>
      <c r="GW204" s="594"/>
      <c r="GX204" s="594"/>
      <c r="GY204" s="594"/>
      <c r="GZ204" s="594"/>
      <c r="HA204" s="594"/>
      <c r="HB204" s="594"/>
      <c r="HC204" s="594"/>
      <c r="HD204" s="594"/>
      <c r="HE204" s="594"/>
      <c r="HF204" s="594"/>
      <c r="HG204" s="594"/>
      <c r="HH204" s="594"/>
      <c r="HI204" s="594"/>
      <c r="HJ204" s="594"/>
      <c r="HK204" s="594"/>
      <c r="HL204" s="594"/>
    </row>
    <row r="205" spans="1:220" ht="23.1" customHeight="1" x14ac:dyDescent="0.25">
      <c r="A205" s="576">
        <v>129</v>
      </c>
      <c r="B205" s="603" t="s">
        <v>1239</v>
      </c>
      <c r="C205" s="637">
        <v>203</v>
      </c>
      <c r="D205" s="701" t="s">
        <v>36</v>
      </c>
      <c r="E205" s="702" t="s">
        <v>759</v>
      </c>
      <c r="F205" s="702" t="s">
        <v>1210</v>
      </c>
      <c r="G205" s="605">
        <v>3200</v>
      </c>
      <c r="H205" s="606">
        <v>282</v>
      </c>
      <c r="I205" s="607">
        <v>632</v>
      </c>
      <c r="J205" s="669">
        <v>31</v>
      </c>
      <c r="K205" s="582" t="s">
        <v>14</v>
      </c>
      <c r="L205" s="655" t="s">
        <v>1240</v>
      </c>
      <c r="M205" s="624" t="s">
        <v>31</v>
      </c>
      <c r="N205" s="585" t="s">
        <v>17</v>
      </c>
      <c r="O205" s="638" t="s">
        <v>1008</v>
      </c>
      <c r="P205" s="654" t="s">
        <v>803</v>
      </c>
      <c r="Q205" s="654" t="s">
        <v>789</v>
      </c>
      <c r="R205" s="586" t="s">
        <v>37</v>
      </c>
      <c r="S205" s="586" t="s">
        <v>37</v>
      </c>
      <c r="T205" s="586" t="s">
        <v>37</v>
      </c>
      <c r="U205" s="586" t="s">
        <v>72</v>
      </c>
      <c r="V205" s="586" t="s">
        <v>22</v>
      </c>
      <c r="W205" s="586" t="s">
        <v>22</v>
      </c>
      <c r="X205" s="663">
        <v>4</v>
      </c>
      <c r="Y205" s="800">
        <v>4.3</v>
      </c>
      <c r="Z205" s="622">
        <v>41091</v>
      </c>
      <c r="AA205" s="639">
        <v>41426</v>
      </c>
      <c r="AB205" s="801">
        <v>5</v>
      </c>
      <c r="AC205" s="613">
        <v>1400000</v>
      </c>
      <c r="AD205" s="609"/>
      <c r="AE205" s="610">
        <v>1400000</v>
      </c>
      <c r="AF205" s="610">
        <v>1400000</v>
      </c>
      <c r="AG205" s="610"/>
      <c r="AH205" s="610"/>
      <c r="AI205" s="610"/>
      <c r="AJ205" s="610"/>
      <c r="AK205" s="610"/>
      <c r="AL205" s="610"/>
      <c r="AM205" s="610"/>
      <c r="AN205" s="609"/>
      <c r="AO205" s="610"/>
      <c r="AP205" s="610"/>
      <c r="AQ205" s="610"/>
      <c r="AR205" s="592">
        <f t="shared" si="8"/>
        <v>1400000</v>
      </c>
      <c r="AS205" s="592">
        <f t="shared" si="9"/>
        <v>0</v>
      </c>
      <c r="AT205" s="609"/>
      <c r="AU205" s="609"/>
      <c r="AX205" s="593"/>
      <c r="AY205" s="593"/>
      <c r="AZ205" s="593"/>
      <c r="BA205" s="593"/>
      <c r="BB205" s="593"/>
      <c r="BC205" s="593"/>
      <c r="BD205" s="593"/>
      <c r="BE205" s="593"/>
      <c r="BF205" s="593"/>
      <c r="BG205" s="593"/>
      <c r="BH205" s="593"/>
      <c r="BI205" s="593"/>
      <c r="BJ205" s="593"/>
      <c r="BK205" s="593"/>
      <c r="BL205" s="593"/>
      <c r="BM205" s="593"/>
      <c r="BN205" s="593"/>
      <c r="BO205" s="593"/>
      <c r="BP205" s="593"/>
      <c r="BQ205" s="593"/>
      <c r="BR205" s="593"/>
      <c r="BS205" s="593"/>
      <c r="BT205" s="593"/>
      <c r="BU205" s="593"/>
      <c r="BV205" s="593"/>
      <c r="BW205" s="593"/>
      <c r="BX205" s="593"/>
      <c r="BY205" s="593"/>
      <c r="BZ205" s="593"/>
      <c r="CA205" s="593"/>
      <c r="CB205" s="593"/>
      <c r="CC205" s="593"/>
      <c r="CD205" s="593"/>
      <c r="CE205" s="593"/>
      <c r="CF205" s="593"/>
      <c r="CG205" s="593"/>
      <c r="CH205" s="593"/>
      <c r="CI205" s="593"/>
      <c r="CJ205" s="593"/>
      <c r="CK205" s="593"/>
      <c r="CL205" s="593"/>
      <c r="CM205" s="593"/>
      <c r="CN205" s="593"/>
      <c r="CO205" s="593"/>
      <c r="CP205" s="593"/>
      <c r="CQ205" s="593"/>
      <c r="CR205" s="593"/>
      <c r="CS205" s="593"/>
      <c r="CT205" s="593"/>
      <c r="CU205" s="593"/>
      <c r="CV205" s="593"/>
      <c r="CW205" s="593"/>
      <c r="CX205" s="593"/>
      <c r="CY205" s="593"/>
      <c r="CZ205" s="593"/>
      <c r="DA205" s="593"/>
      <c r="DB205" s="593"/>
      <c r="DC205" s="593"/>
      <c r="DD205" s="593"/>
      <c r="DE205" s="593"/>
      <c r="DF205" s="593"/>
      <c r="DG205" s="593"/>
      <c r="DH205" s="593"/>
      <c r="DI205" s="593"/>
      <c r="DJ205" s="593"/>
      <c r="DK205" s="593"/>
      <c r="DL205" s="593"/>
      <c r="DM205" s="593"/>
      <c r="DN205" s="593"/>
      <c r="DO205" s="593"/>
      <c r="DP205" s="593"/>
      <c r="DQ205" s="593"/>
      <c r="DR205" s="593"/>
      <c r="DS205" s="593"/>
      <c r="DT205" s="593"/>
      <c r="DU205" s="593"/>
      <c r="DV205" s="593"/>
      <c r="DW205" s="593"/>
      <c r="DX205" s="593"/>
      <c r="DY205" s="593"/>
      <c r="DZ205" s="593"/>
      <c r="EA205" s="593"/>
      <c r="EB205" s="593"/>
      <c r="EC205" s="593"/>
      <c r="ED205" s="593"/>
      <c r="EE205" s="593"/>
      <c r="EF205" s="593"/>
      <c r="EG205" s="593"/>
      <c r="EH205" s="593"/>
      <c r="EI205" s="593"/>
      <c r="EJ205" s="593"/>
      <c r="EK205" s="593"/>
      <c r="EL205" s="593"/>
      <c r="EM205" s="593"/>
      <c r="EN205" s="593"/>
      <c r="EO205" s="593"/>
      <c r="EP205" s="593"/>
      <c r="EQ205" s="593"/>
      <c r="ER205" s="593"/>
      <c r="ES205" s="593"/>
      <c r="ET205" s="593"/>
      <c r="EU205" s="593"/>
      <c r="EV205" s="593"/>
      <c r="EW205" s="593"/>
      <c r="EX205" s="593"/>
      <c r="EY205" s="593"/>
      <c r="EZ205" s="593"/>
      <c r="FA205" s="593"/>
      <c r="FB205" s="593"/>
      <c r="FC205" s="593"/>
      <c r="FD205" s="593"/>
      <c r="FE205" s="593"/>
      <c r="FF205" s="593"/>
      <c r="FG205" s="593"/>
      <c r="FH205" s="593"/>
      <c r="FI205" s="593"/>
      <c r="FJ205" s="593"/>
      <c r="FK205" s="593"/>
      <c r="FL205" s="593"/>
      <c r="FM205" s="593"/>
      <c r="FN205" s="593"/>
      <c r="FO205" s="593"/>
      <c r="FP205" s="593"/>
      <c r="FQ205" s="593"/>
      <c r="FR205" s="593"/>
      <c r="FS205" s="593"/>
      <c r="FT205" s="593"/>
      <c r="FU205" s="593"/>
      <c r="FV205" s="593"/>
      <c r="FW205" s="593"/>
      <c r="FX205" s="593"/>
      <c r="FY205" s="593"/>
      <c r="FZ205" s="593"/>
      <c r="GA205" s="593"/>
      <c r="GB205" s="593"/>
      <c r="GC205" s="593"/>
      <c r="GD205" s="593"/>
      <c r="GE205" s="593"/>
      <c r="GF205" s="593"/>
      <c r="GG205" s="593"/>
      <c r="GH205" s="593"/>
      <c r="GI205" s="593"/>
      <c r="GJ205" s="593"/>
      <c r="GK205" s="593"/>
      <c r="GL205" s="593"/>
      <c r="GM205" s="593"/>
      <c r="GN205" s="593"/>
      <c r="GO205" s="593"/>
      <c r="GP205" s="593"/>
      <c r="GQ205" s="593"/>
      <c r="GR205" s="593"/>
      <c r="GS205" s="593"/>
      <c r="GT205" s="593"/>
      <c r="GU205" s="593"/>
      <c r="GV205" s="593"/>
      <c r="GW205" s="593"/>
      <c r="GX205" s="593"/>
      <c r="GY205" s="593"/>
      <c r="GZ205" s="593"/>
    </row>
    <row r="206" spans="1:220" ht="23.1" customHeight="1" x14ac:dyDescent="0.25">
      <c r="A206" s="576">
        <v>130</v>
      </c>
      <c r="B206" s="603" t="s">
        <v>1241</v>
      </c>
      <c r="C206" s="637">
        <v>203</v>
      </c>
      <c r="D206" s="701" t="s">
        <v>36</v>
      </c>
      <c r="E206" s="702" t="s">
        <v>759</v>
      </c>
      <c r="F206" s="702" t="s">
        <v>1210</v>
      </c>
      <c r="G206" s="605">
        <v>3200</v>
      </c>
      <c r="H206" s="606">
        <v>282</v>
      </c>
      <c r="I206" s="607">
        <v>632</v>
      </c>
      <c r="J206" s="669">
        <v>32</v>
      </c>
      <c r="K206" s="582" t="s">
        <v>14</v>
      </c>
      <c r="L206" s="655" t="s">
        <v>1242</v>
      </c>
      <c r="M206" s="624" t="s">
        <v>31</v>
      </c>
      <c r="N206" s="585" t="s">
        <v>17</v>
      </c>
      <c r="O206" s="638" t="s">
        <v>1008</v>
      </c>
      <c r="P206" s="654" t="s">
        <v>792</v>
      </c>
      <c r="Q206" s="654" t="s">
        <v>789</v>
      </c>
      <c r="R206" s="586" t="s">
        <v>37</v>
      </c>
      <c r="S206" s="586" t="s">
        <v>37</v>
      </c>
      <c r="T206" s="586" t="s">
        <v>37</v>
      </c>
      <c r="U206" s="586" t="s">
        <v>72</v>
      </c>
      <c r="V206" s="586" t="s">
        <v>22</v>
      </c>
      <c r="W206" s="586" t="s">
        <v>22</v>
      </c>
      <c r="X206" s="663">
        <v>4</v>
      </c>
      <c r="Y206" s="800">
        <v>4.3</v>
      </c>
      <c r="Z206" s="622">
        <v>41091</v>
      </c>
      <c r="AA206" s="639">
        <v>41426</v>
      </c>
      <c r="AB206" s="801">
        <v>5</v>
      </c>
      <c r="AC206" s="613">
        <v>1400000</v>
      </c>
      <c r="AD206" s="609"/>
      <c r="AE206" s="610">
        <v>1400000</v>
      </c>
      <c r="AF206" s="610"/>
      <c r="AG206" s="610"/>
      <c r="AH206" s="610"/>
      <c r="AI206" s="610"/>
      <c r="AJ206" s="610"/>
      <c r="AK206" s="610"/>
      <c r="AL206" s="610"/>
      <c r="AM206" s="610"/>
      <c r="AN206" s="609"/>
      <c r="AO206" s="610"/>
      <c r="AP206" s="610">
        <v>1400000</v>
      </c>
      <c r="AQ206" s="610"/>
      <c r="AR206" s="592">
        <f t="shared" si="8"/>
        <v>1400000</v>
      </c>
      <c r="AS206" s="592">
        <f t="shared" si="9"/>
        <v>0</v>
      </c>
      <c r="AT206" s="609"/>
      <c r="AU206" s="609"/>
      <c r="AX206" s="593"/>
      <c r="AY206" s="593"/>
      <c r="AZ206" s="593"/>
      <c r="BA206" s="593"/>
      <c r="BB206" s="593"/>
      <c r="BC206" s="593"/>
      <c r="BD206" s="593"/>
      <c r="BE206" s="593"/>
      <c r="BF206" s="593"/>
      <c r="BG206" s="593"/>
      <c r="BH206" s="593"/>
      <c r="BI206" s="593"/>
      <c r="BJ206" s="593"/>
      <c r="BK206" s="593"/>
      <c r="BL206" s="593"/>
      <c r="BM206" s="593"/>
      <c r="BN206" s="593"/>
      <c r="BO206" s="593"/>
      <c r="BP206" s="593"/>
      <c r="BQ206" s="593"/>
      <c r="BR206" s="593"/>
      <c r="BS206" s="593"/>
      <c r="BT206" s="593"/>
      <c r="BU206" s="593"/>
      <c r="BV206" s="593"/>
      <c r="BW206" s="593"/>
      <c r="BX206" s="593"/>
      <c r="BY206" s="593"/>
      <c r="BZ206" s="593"/>
      <c r="CA206" s="593"/>
      <c r="CB206" s="593"/>
      <c r="CC206" s="593"/>
      <c r="CD206" s="593"/>
      <c r="CE206" s="593"/>
      <c r="CF206" s="593"/>
      <c r="CG206" s="593"/>
      <c r="CH206" s="593"/>
      <c r="CI206" s="593"/>
      <c r="CJ206" s="593"/>
      <c r="CK206" s="593"/>
      <c r="CL206" s="593"/>
      <c r="CM206" s="593"/>
      <c r="CN206" s="593"/>
      <c r="CO206" s="593"/>
      <c r="CP206" s="593"/>
      <c r="CQ206" s="593"/>
      <c r="CR206" s="593"/>
      <c r="CS206" s="593"/>
      <c r="CT206" s="593"/>
      <c r="CU206" s="593"/>
      <c r="CV206" s="593"/>
      <c r="CW206" s="593"/>
      <c r="CX206" s="593"/>
      <c r="CY206" s="593"/>
      <c r="CZ206" s="593"/>
      <c r="DA206" s="593"/>
      <c r="DB206" s="593"/>
      <c r="DC206" s="593"/>
      <c r="DD206" s="593"/>
      <c r="DE206" s="593"/>
      <c r="DF206" s="593"/>
      <c r="DG206" s="593"/>
      <c r="DH206" s="593"/>
      <c r="DI206" s="593"/>
      <c r="DJ206" s="593"/>
      <c r="DK206" s="593"/>
      <c r="DL206" s="593"/>
      <c r="DM206" s="593"/>
      <c r="DN206" s="593"/>
      <c r="DO206" s="593"/>
      <c r="DP206" s="593"/>
      <c r="DQ206" s="593"/>
      <c r="DR206" s="593"/>
      <c r="DS206" s="593"/>
      <c r="DT206" s="593"/>
      <c r="DU206" s="593"/>
      <c r="DV206" s="593"/>
      <c r="DW206" s="593"/>
      <c r="DX206" s="593"/>
      <c r="DY206" s="593"/>
      <c r="DZ206" s="593"/>
      <c r="EA206" s="593"/>
      <c r="EB206" s="593"/>
      <c r="EC206" s="593"/>
      <c r="ED206" s="593"/>
      <c r="EE206" s="593"/>
      <c r="EF206" s="593"/>
      <c r="EG206" s="593"/>
      <c r="EH206" s="593"/>
      <c r="EI206" s="593"/>
      <c r="EJ206" s="593"/>
      <c r="EK206" s="593"/>
      <c r="EL206" s="593"/>
      <c r="EM206" s="593"/>
      <c r="EN206" s="593"/>
      <c r="EO206" s="593"/>
      <c r="EP206" s="593"/>
      <c r="EQ206" s="593"/>
      <c r="ER206" s="593"/>
      <c r="ES206" s="593"/>
      <c r="ET206" s="593"/>
      <c r="EU206" s="593"/>
      <c r="EV206" s="593"/>
      <c r="EW206" s="593"/>
      <c r="EX206" s="593"/>
      <c r="EY206" s="593"/>
      <c r="EZ206" s="593"/>
      <c r="FA206" s="593"/>
      <c r="FB206" s="593"/>
      <c r="FC206" s="593"/>
      <c r="FD206" s="593"/>
      <c r="FE206" s="593"/>
      <c r="FF206" s="593"/>
      <c r="FG206" s="593"/>
      <c r="FH206" s="593"/>
      <c r="FI206" s="593"/>
      <c r="FJ206" s="593"/>
      <c r="FK206" s="593"/>
      <c r="FL206" s="593"/>
      <c r="FM206" s="593"/>
      <c r="FN206" s="593"/>
      <c r="FO206" s="593"/>
      <c r="FP206" s="593"/>
      <c r="FQ206" s="593"/>
      <c r="FR206" s="593"/>
      <c r="FS206" s="593"/>
      <c r="FT206" s="593"/>
      <c r="FU206" s="593"/>
      <c r="FV206" s="593"/>
      <c r="FW206" s="593"/>
      <c r="FX206" s="593"/>
      <c r="FY206" s="593"/>
      <c r="FZ206" s="593"/>
      <c r="GA206" s="593"/>
      <c r="GB206" s="593"/>
      <c r="GC206" s="593"/>
      <c r="GD206" s="593"/>
      <c r="GE206" s="593"/>
      <c r="GF206" s="593"/>
      <c r="GG206" s="593"/>
      <c r="GH206" s="593"/>
      <c r="GI206" s="593"/>
      <c r="GJ206" s="593"/>
      <c r="GK206" s="593"/>
      <c r="GL206" s="593"/>
      <c r="GM206" s="593"/>
      <c r="GN206" s="593"/>
      <c r="GO206" s="593"/>
      <c r="GP206" s="593"/>
      <c r="GQ206" s="593"/>
      <c r="GR206" s="593"/>
      <c r="GS206" s="593"/>
      <c r="GT206" s="593"/>
      <c r="GU206" s="593"/>
      <c r="GV206" s="593"/>
      <c r="GW206" s="593"/>
      <c r="GX206" s="593"/>
      <c r="GY206" s="593"/>
      <c r="GZ206" s="593"/>
    </row>
    <row r="207" spans="1:220" ht="23.1" customHeight="1" x14ac:dyDescent="0.25">
      <c r="A207" s="576">
        <v>131</v>
      </c>
      <c r="B207" s="603" t="s">
        <v>1232</v>
      </c>
      <c r="C207" s="637">
        <v>203</v>
      </c>
      <c r="D207" s="701" t="s">
        <v>36</v>
      </c>
      <c r="E207" s="702" t="s">
        <v>759</v>
      </c>
      <c r="F207" s="702" t="s">
        <v>1210</v>
      </c>
      <c r="G207" s="605">
        <v>3200</v>
      </c>
      <c r="H207" s="606">
        <v>282</v>
      </c>
      <c r="I207" s="607">
        <v>632</v>
      </c>
      <c r="J207" s="669" t="s">
        <v>25</v>
      </c>
      <c r="K207" s="582" t="s">
        <v>14</v>
      </c>
      <c r="L207" s="655" t="s">
        <v>1233</v>
      </c>
      <c r="M207" s="624" t="s">
        <v>31</v>
      </c>
      <c r="N207" s="585" t="s">
        <v>17</v>
      </c>
      <c r="O207" s="638" t="s">
        <v>1008</v>
      </c>
      <c r="P207" s="654" t="s">
        <v>803</v>
      </c>
      <c r="Q207" s="654" t="s">
        <v>789</v>
      </c>
      <c r="R207" s="586" t="s">
        <v>37</v>
      </c>
      <c r="S207" s="586" t="s">
        <v>37</v>
      </c>
      <c r="T207" s="586" t="s">
        <v>37</v>
      </c>
      <c r="U207" s="586" t="s">
        <v>72</v>
      </c>
      <c r="V207" s="586" t="s">
        <v>22</v>
      </c>
      <c r="W207" s="586" t="s">
        <v>22</v>
      </c>
      <c r="X207" s="663">
        <v>4</v>
      </c>
      <c r="Y207" s="800">
        <v>4.3</v>
      </c>
      <c r="Z207" s="622">
        <v>41456</v>
      </c>
      <c r="AA207" s="639">
        <v>42156</v>
      </c>
      <c r="AB207" s="801">
        <v>5</v>
      </c>
      <c r="AC207" s="613"/>
      <c r="AD207" s="609"/>
      <c r="AE207" s="610">
        <v>0</v>
      </c>
      <c r="AF207" s="610"/>
      <c r="AG207" s="610"/>
      <c r="AH207" s="610"/>
      <c r="AI207" s="610"/>
      <c r="AJ207" s="610"/>
      <c r="AK207" s="610"/>
      <c r="AL207" s="610"/>
      <c r="AM207" s="610"/>
      <c r="AN207" s="609"/>
      <c r="AO207" s="610"/>
      <c r="AP207" s="610"/>
      <c r="AQ207" s="610"/>
      <c r="AR207" s="592">
        <f t="shared" si="8"/>
        <v>0</v>
      </c>
      <c r="AS207" s="592">
        <f t="shared" si="9"/>
        <v>0</v>
      </c>
      <c r="AT207" s="609">
        <v>2900000</v>
      </c>
      <c r="AU207" s="609">
        <v>3200000</v>
      </c>
    </row>
    <row r="208" spans="1:220" ht="23.1" customHeight="1" x14ac:dyDescent="0.25">
      <c r="A208" s="576">
        <v>132</v>
      </c>
      <c r="B208" s="603" t="s">
        <v>1237</v>
      </c>
      <c r="C208" s="637">
        <v>203</v>
      </c>
      <c r="D208" s="701" t="s">
        <v>36</v>
      </c>
      <c r="E208" s="702" t="s">
        <v>759</v>
      </c>
      <c r="F208" s="702" t="s">
        <v>1210</v>
      </c>
      <c r="G208" s="605">
        <v>3200</v>
      </c>
      <c r="H208" s="606">
        <v>282</v>
      </c>
      <c r="I208" s="607">
        <v>632</v>
      </c>
      <c r="J208" s="669" t="s">
        <v>25</v>
      </c>
      <c r="K208" s="582" t="s">
        <v>14</v>
      </c>
      <c r="L208" s="655" t="s">
        <v>1238</v>
      </c>
      <c r="M208" s="624" t="s">
        <v>31</v>
      </c>
      <c r="N208" s="585" t="s">
        <v>17</v>
      </c>
      <c r="O208" s="638" t="s">
        <v>1008</v>
      </c>
      <c r="P208" s="654" t="s">
        <v>803</v>
      </c>
      <c r="Q208" s="654" t="s">
        <v>789</v>
      </c>
      <c r="R208" s="586" t="s">
        <v>37</v>
      </c>
      <c r="S208" s="586" t="s">
        <v>37</v>
      </c>
      <c r="T208" s="586" t="s">
        <v>37</v>
      </c>
      <c r="U208" s="586" t="s">
        <v>72</v>
      </c>
      <c r="V208" s="586" t="s">
        <v>22</v>
      </c>
      <c r="W208" s="586" t="s">
        <v>22</v>
      </c>
      <c r="X208" s="663">
        <v>4</v>
      </c>
      <c r="Y208" s="800">
        <v>4.3</v>
      </c>
      <c r="Z208" s="622">
        <v>41456</v>
      </c>
      <c r="AA208" s="639">
        <v>42156</v>
      </c>
      <c r="AB208" s="801">
        <v>5</v>
      </c>
      <c r="AC208" s="613"/>
      <c r="AD208" s="613"/>
      <c r="AE208" s="610">
        <v>0</v>
      </c>
      <c r="AF208" s="610"/>
      <c r="AG208" s="610"/>
      <c r="AH208" s="610"/>
      <c r="AI208" s="610"/>
      <c r="AJ208" s="610"/>
      <c r="AK208" s="610"/>
      <c r="AL208" s="610"/>
      <c r="AM208" s="610"/>
      <c r="AN208" s="610"/>
      <c r="AO208" s="610"/>
      <c r="AP208" s="610"/>
      <c r="AQ208" s="610"/>
      <c r="AR208" s="592">
        <f t="shared" si="8"/>
        <v>0</v>
      </c>
      <c r="AS208" s="592">
        <f t="shared" si="9"/>
        <v>0</v>
      </c>
      <c r="AT208" s="613">
        <v>2300000</v>
      </c>
      <c r="AU208" s="613">
        <v>158300</v>
      </c>
      <c r="AX208" s="593"/>
      <c r="AY208" s="593"/>
      <c r="AZ208" s="593"/>
      <c r="BA208" s="593"/>
      <c r="BB208" s="593"/>
      <c r="BC208" s="593"/>
      <c r="BD208" s="593"/>
      <c r="BE208" s="593"/>
      <c r="BF208" s="593"/>
      <c r="BG208" s="593"/>
      <c r="BH208" s="593"/>
      <c r="BI208" s="593"/>
      <c r="BJ208" s="593"/>
      <c r="BK208" s="593"/>
      <c r="BL208" s="593"/>
      <c r="BM208" s="593"/>
      <c r="BN208" s="593"/>
      <c r="BO208" s="593"/>
      <c r="BP208" s="593"/>
      <c r="BQ208" s="593"/>
      <c r="BR208" s="593"/>
      <c r="BS208" s="593"/>
      <c r="BT208" s="593"/>
      <c r="BU208" s="593"/>
      <c r="BV208" s="593"/>
      <c r="BW208" s="593"/>
      <c r="BX208" s="593"/>
      <c r="BY208" s="593"/>
      <c r="BZ208" s="593"/>
      <c r="CA208" s="593"/>
      <c r="CB208" s="593"/>
      <c r="CC208" s="593"/>
      <c r="CD208" s="593"/>
      <c r="CE208" s="593"/>
      <c r="CF208" s="593"/>
      <c r="CG208" s="593"/>
      <c r="CH208" s="593"/>
      <c r="CI208" s="593"/>
      <c r="CJ208" s="593"/>
      <c r="CK208" s="593"/>
      <c r="CL208" s="593"/>
      <c r="CM208" s="593"/>
      <c r="CN208" s="593"/>
      <c r="CO208" s="593"/>
      <c r="CP208" s="593"/>
      <c r="CQ208" s="593"/>
      <c r="CR208" s="593"/>
      <c r="CS208" s="593"/>
      <c r="CT208" s="593"/>
      <c r="CU208" s="593"/>
      <c r="CV208" s="593"/>
      <c r="CW208" s="593"/>
      <c r="CX208" s="593"/>
      <c r="CY208" s="593"/>
      <c r="CZ208" s="593"/>
      <c r="DA208" s="593"/>
      <c r="DB208" s="593"/>
      <c r="DC208" s="593"/>
      <c r="DD208" s="593"/>
      <c r="DE208" s="593"/>
      <c r="DF208" s="593"/>
      <c r="DG208" s="593"/>
      <c r="DH208" s="593"/>
      <c r="DI208" s="593"/>
      <c r="DJ208" s="593"/>
      <c r="DK208" s="593"/>
      <c r="DL208" s="593"/>
      <c r="DM208" s="593"/>
      <c r="DN208" s="593"/>
      <c r="DO208" s="593"/>
      <c r="DP208" s="593"/>
      <c r="DQ208" s="593"/>
      <c r="DR208" s="593"/>
      <c r="DS208" s="593"/>
      <c r="DT208" s="593"/>
      <c r="DU208" s="593"/>
      <c r="DV208" s="593"/>
      <c r="DW208" s="593"/>
      <c r="DX208" s="593"/>
      <c r="DY208" s="593"/>
      <c r="DZ208" s="593"/>
      <c r="EA208" s="593"/>
      <c r="EB208" s="593"/>
      <c r="EC208" s="593"/>
      <c r="ED208" s="593"/>
      <c r="EE208" s="593"/>
      <c r="EF208" s="593"/>
      <c r="EG208" s="593"/>
      <c r="EH208" s="593"/>
      <c r="EI208" s="593"/>
      <c r="EJ208" s="593"/>
      <c r="EK208" s="593"/>
      <c r="EL208" s="593"/>
      <c r="EM208" s="593"/>
      <c r="EN208" s="593"/>
      <c r="EO208" s="593"/>
      <c r="EP208" s="593"/>
      <c r="EQ208" s="593"/>
      <c r="ER208" s="593"/>
      <c r="ES208" s="593"/>
      <c r="ET208" s="593"/>
      <c r="EU208" s="593"/>
      <c r="EV208" s="593"/>
      <c r="EW208" s="593"/>
      <c r="EX208" s="593"/>
      <c r="EY208" s="593"/>
      <c r="EZ208" s="593"/>
      <c r="FA208" s="593"/>
      <c r="FB208" s="593"/>
      <c r="FC208" s="593"/>
      <c r="FD208" s="593"/>
      <c r="FE208" s="593"/>
      <c r="FF208" s="593"/>
      <c r="FG208" s="593"/>
      <c r="FH208" s="593"/>
      <c r="FI208" s="593"/>
      <c r="FJ208" s="593"/>
      <c r="FK208" s="593"/>
      <c r="FL208" s="593"/>
      <c r="FM208" s="593"/>
      <c r="FN208" s="593"/>
      <c r="FO208" s="593"/>
      <c r="FP208" s="593"/>
      <c r="FQ208" s="593"/>
      <c r="FR208" s="593"/>
      <c r="FS208" s="593"/>
      <c r="FT208" s="593"/>
      <c r="FU208" s="593"/>
      <c r="FV208" s="593"/>
      <c r="FW208" s="593"/>
      <c r="FX208" s="593"/>
      <c r="FY208" s="593"/>
      <c r="FZ208" s="593"/>
      <c r="GA208" s="593"/>
      <c r="GB208" s="593"/>
      <c r="GC208" s="593"/>
      <c r="GD208" s="593"/>
      <c r="GE208" s="593"/>
      <c r="GF208" s="593"/>
      <c r="GG208" s="593"/>
      <c r="GH208" s="593"/>
      <c r="GI208" s="593"/>
      <c r="GJ208" s="593"/>
      <c r="GK208" s="593"/>
      <c r="GL208" s="593"/>
      <c r="GM208" s="593"/>
      <c r="GN208" s="593"/>
      <c r="GO208" s="593"/>
      <c r="GP208" s="593"/>
      <c r="GQ208" s="593"/>
      <c r="GR208" s="593"/>
      <c r="GS208" s="593"/>
      <c r="GT208" s="593"/>
      <c r="GU208" s="593"/>
      <c r="GV208" s="593"/>
      <c r="GW208" s="593"/>
      <c r="GX208" s="593"/>
      <c r="GY208" s="593"/>
      <c r="GZ208" s="593"/>
    </row>
    <row r="209" spans="1:220" ht="23.1" customHeight="1" x14ac:dyDescent="0.25">
      <c r="A209" s="576">
        <v>133</v>
      </c>
      <c r="B209" s="603" t="s">
        <v>1234</v>
      </c>
      <c r="C209" s="637">
        <v>203</v>
      </c>
      <c r="D209" s="701" t="s">
        <v>36</v>
      </c>
      <c r="E209" s="702" t="s">
        <v>759</v>
      </c>
      <c r="F209" s="702" t="s">
        <v>1210</v>
      </c>
      <c r="G209" s="605">
        <v>2600</v>
      </c>
      <c r="H209" s="606">
        <v>282</v>
      </c>
      <c r="I209" s="607">
        <v>636</v>
      </c>
      <c r="J209" s="581">
        <v>9</v>
      </c>
      <c r="K209" s="582" t="s">
        <v>907</v>
      </c>
      <c r="L209" s="582" t="s">
        <v>1235</v>
      </c>
      <c r="M209" s="584" t="s">
        <v>31</v>
      </c>
      <c r="N209" s="585" t="s">
        <v>17</v>
      </c>
      <c r="O209" s="638" t="s">
        <v>1008</v>
      </c>
      <c r="P209" s="586" t="s">
        <v>803</v>
      </c>
      <c r="Q209" s="586" t="s">
        <v>789</v>
      </c>
      <c r="R209" s="586" t="s">
        <v>37</v>
      </c>
      <c r="S209" s="586" t="s">
        <v>37</v>
      </c>
      <c r="T209" s="586" t="s">
        <v>37</v>
      </c>
      <c r="U209" s="586" t="s">
        <v>72</v>
      </c>
      <c r="V209" s="586" t="s">
        <v>22</v>
      </c>
      <c r="W209" s="586" t="s">
        <v>22</v>
      </c>
      <c r="X209" s="663">
        <v>4</v>
      </c>
      <c r="Y209" s="800">
        <v>4.3</v>
      </c>
      <c r="Z209" s="622">
        <v>41091</v>
      </c>
      <c r="AA209" s="639">
        <v>42156</v>
      </c>
      <c r="AB209" s="801">
        <v>5</v>
      </c>
      <c r="AC209" s="613">
        <v>1500000</v>
      </c>
      <c r="AD209" s="600"/>
      <c r="AE209" s="610">
        <v>1500000</v>
      </c>
      <c r="AF209" s="610"/>
      <c r="AG209" s="610">
        <v>1500000</v>
      </c>
      <c r="AH209" s="610"/>
      <c r="AI209" s="610"/>
      <c r="AJ209" s="610"/>
      <c r="AK209" s="610"/>
      <c r="AL209" s="610"/>
      <c r="AM209" s="610"/>
      <c r="AN209" s="610"/>
      <c r="AO209" s="610"/>
      <c r="AP209" s="610"/>
      <c r="AQ209" s="610"/>
      <c r="AR209" s="592">
        <f t="shared" si="8"/>
        <v>1500000</v>
      </c>
      <c r="AS209" s="592">
        <f t="shared" si="9"/>
        <v>0</v>
      </c>
      <c r="AT209" s="600">
        <v>1407300</v>
      </c>
      <c r="AU209" s="600">
        <v>1537600</v>
      </c>
    </row>
    <row r="210" spans="1:220" ht="23.1" customHeight="1" x14ac:dyDescent="0.25">
      <c r="A210" s="576">
        <v>228</v>
      </c>
      <c r="B210" s="596" t="s">
        <v>1220</v>
      </c>
      <c r="C210" s="637">
        <v>203</v>
      </c>
      <c r="D210" s="701" t="s">
        <v>36</v>
      </c>
      <c r="E210" s="702" t="s">
        <v>759</v>
      </c>
      <c r="F210" s="702" t="s">
        <v>1210</v>
      </c>
      <c r="G210" s="597">
        <v>2600</v>
      </c>
      <c r="H210" s="606">
        <v>282</v>
      </c>
      <c r="I210" s="597">
        <v>636</v>
      </c>
      <c r="J210" s="597">
        <v>15</v>
      </c>
      <c r="K210" s="596" t="s">
        <v>907</v>
      </c>
      <c r="L210" s="598" t="s">
        <v>1221</v>
      </c>
      <c r="M210" s="624" t="s">
        <v>31</v>
      </c>
      <c r="N210" s="585" t="s">
        <v>17</v>
      </c>
      <c r="O210" s="625" t="s">
        <v>1001</v>
      </c>
      <c r="P210" s="625" t="s">
        <v>792</v>
      </c>
      <c r="Q210" s="625" t="s">
        <v>789</v>
      </c>
      <c r="R210" s="586" t="s">
        <v>39</v>
      </c>
      <c r="S210" s="638" t="s">
        <v>20</v>
      </c>
      <c r="T210" s="586" t="s">
        <v>20</v>
      </c>
      <c r="U210" s="586" t="s">
        <v>1222</v>
      </c>
      <c r="V210" s="586" t="s">
        <v>22</v>
      </c>
      <c r="W210" s="586" t="s">
        <v>22</v>
      </c>
      <c r="X210" s="663">
        <v>4</v>
      </c>
      <c r="Y210" s="800">
        <v>4.3</v>
      </c>
      <c r="Z210" s="622">
        <v>41091</v>
      </c>
      <c r="AA210" s="639">
        <v>41426</v>
      </c>
      <c r="AB210" s="801">
        <v>5</v>
      </c>
      <c r="AC210" s="601">
        <v>700000</v>
      </c>
      <c r="AD210" s="601"/>
      <c r="AE210" s="610">
        <v>700000</v>
      </c>
      <c r="AF210" s="601"/>
      <c r="AG210" s="601"/>
      <c r="AH210" s="601"/>
      <c r="AI210" s="601"/>
      <c r="AJ210" s="601">
        <v>350000</v>
      </c>
      <c r="AK210" s="601">
        <v>350000</v>
      </c>
      <c r="AL210" s="601"/>
      <c r="AM210" s="601"/>
      <c r="AN210" s="601"/>
      <c r="AO210" s="601"/>
      <c r="AP210" s="601"/>
      <c r="AQ210" s="601"/>
      <c r="AR210" s="592">
        <f t="shared" si="8"/>
        <v>700000</v>
      </c>
      <c r="AS210" s="592">
        <f t="shared" si="9"/>
        <v>0</v>
      </c>
      <c r="AT210" s="601"/>
      <c r="AU210" s="601">
        <v>700000</v>
      </c>
      <c r="AV210" s="629"/>
      <c r="AW210" s="629"/>
      <c r="AX210" s="630"/>
      <c r="AY210" s="630"/>
      <c r="AZ210" s="630"/>
      <c r="BA210" s="630"/>
      <c r="BB210" s="630"/>
    </row>
    <row r="211" spans="1:220" ht="23.1" customHeight="1" x14ac:dyDescent="0.25">
      <c r="A211" s="576">
        <v>229</v>
      </c>
      <c r="B211" s="596" t="s">
        <v>1230</v>
      </c>
      <c r="C211" s="637">
        <v>203</v>
      </c>
      <c r="D211" s="701" t="s">
        <v>36</v>
      </c>
      <c r="E211" s="702" t="s">
        <v>759</v>
      </c>
      <c r="F211" s="702" t="s">
        <v>1210</v>
      </c>
      <c r="G211" s="597">
        <v>2600</v>
      </c>
      <c r="H211" s="606">
        <v>282</v>
      </c>
      <c r="I211" s="597">
        <v>636</v>
      </c>
      <c r="J211" s="597">
        <v>16</v>
      </c>
      <c r="K211" s="596" t="s">
        <v>907</v>
      </c>
      <c r="L211" s="598" t="s">
        <v>1231</v>
      </c>
      <c r="M211" s="624" t="s">
        <v>31</v>
      </c>
      <c r="N211" s="585" t="s">
        <v>17</v>
      </c>
      <c r="O211" s="625" t="s">
        <v>1001</v>
      </c>
      <c r="P211" s="625" t="s">
        <v>792</v>
      </c>
      <c r="Q211" s="625" t="s">
        <v>789</v>
      </c>
      <c r="R211" s="586" t="s">
        <v>39</v>
      </c>
      <c r="S211" s="638" t="s">
        <v>20</v>
      </c>
      <c r="T211" s="586" t="s">
        <v>20</v>
      </c>
      <c r="U211" s="586" t="s">
        <v>1222</v>
      </c>
      <c r="V211" s="586" t="s">
        <v>22</v>
      </c>
      <c r="W211" s="586" t="s">
        <v>22</v>
      </c>
      <c r="X211" s="663">
        <v>4</v>
      </c>
      <c r="Y211" s="800">
        <v>4.3</v>
      </c>
      <c r="Z211" s="622">
        <v>40725</v>
      </c>
      <c r="AA211" s="622">
        <v>41061</v>
      </c>
      <c r="AB211" s="801">
        <v>5</v>
      </c>
      <c r="AC211" s="601"/>
      <c r="AD211" s="601"/>
      <c r="AE211" s="610">
        <v>0</v>
      </c>
      <c r="AF211" s="601"/>
      <c r="AG211" s="601"/>
      <c r="AH211" s="601"/>
      <c r="AI211" s="601"/>
      <c r="AJ211" s="601"/>
      <c r="AK211" s="601"/>
      <c r="AL211" s="601"/>
      <c r="AM211" s="601"/>
      <c r="AN211" s="601"/>
      <c r="AO211" s="601"/>
      <c r="AP211" s="601"/>
      <c r="AQ211" s="601"/>
      <c r="AR211" s="592">
        <f t="shared" si="8"/>
        <v>0</v>
      </c>
      <c r="AS211" s="592">
        <f t="shared" si="9"/>
        <v>0</v>
      </c>
      <c r="AT211" s="601"/>
      <c r="AU211" s="601">
        <v>1500000</v>
      </c>
      <c r="AV211" s="629"/>
      <c r="AW211" s="629"/>
      <c r="AX211" s="630"/>
      <c r="AY211" s="630"/>
      <c r="AZ211" s="630"/>
      <c r="BA211" s="630"/>
      <c r="BB211" s="630"/>
    </row>
    <row r="212" spans="1:220" s="593" customFormat="1" ht="23.1" customHeight="1" x14ac:dyDescent="0.25">
      <c r="A212" s="576">
        <v>230</v>
      </c>
      <c r="B212" s="596" t="s">
        <v>1223</v>
      </c>
      <c r="C212" s="637">
        <v>203</v>
      </c>
      <c r="D212" s="701" t="s">
        <v>36</v>
      </c>
      <c r="E212" s="702" t="s">
        <v>759</v>
      </c>
      <c r="F212" s="702" t="s">
        <v>1210</v>
      </c>
      <c r="G212" s="597">
        <v>2600</v>
      </c>
      <c r="H212" s="606">
        <v>282</v>
      </c>
      <c r="I212" s="597">
        <v>636</v>
      </c>
      <c r="J212" s="597">
        <v>17</v>
      </c>
      <c r="K212" s="596" t="s">
        <v>907</v>
      </c>
      <c r="L212" s="598" t="s">
        <v>1224</v>
      </c>
      <c r="M212" s="624" t="s">
        <v>31</v>
      </c>
      <c r="N212" s="585" t="s">
        <v>17</v>
      </c>
      <c r="O212" s="625" t="s">
        <v>1001</v>
      </c>
      <c r="P212" s="625" t="s">
        <v>792</v>
      </c>
      <c r="Q212" s="625" t="s">
        <v>789</v>
      </c>
      <c r="R212" s="586" t="s">
        <v>39</v>
      </c>
      <c r="S212" s="638" t="s">
        <v>20</v>
      </c>
      <c r="T212" s="586" t="s">
        <v>20</v>
      </c>
      <c r="U212" s="586" t="s">
        <v>1222</v>
      </c>
      <c r="V212" s="586" t="s">
        <v>22</v>
      </c>
      <c r="W212" s="586" t="s">
        <v>22</v>
      </c>
      <c r="X212" s="663">
        <v>4</v>
      </c>
      <c r="Y212" s="800">
        <v>4.3</v>
      </c>
      <c r="Z212" s="622">
        <v>41091</v>
      </c>
      <c r="AA212" s="622">
        <v>41791</v>
      </c>
      <c r="AB212" s="801">
        <v>5</v>
      </c>
      <c r="AC212" s="601">
        <v>500000</v>
      </c>
      <c r="AD212" s="601"/>
      <c r="AE212" s="610">
        <v>500000</v>
      </c>
      <c r="AF212" s="601"/>
      <c r="AG212" s="626">
        <v>45400</v>
      </c>
      <c r="AH212" s="626">
        <v>45400</v>
      </c>
      <c r="AI212" s="626">
        <v>45400</v>
      </c>
      <c r="AJ212" s="626">
        <v>45400</v>
      </c>
      <c r="AK212" s="626">
        <v>45400</v>
      </c>
      <c r="AL212" s="626">
        <v>45400</v>
      </c>
      <c r="AM212" s="626">
        <v>45400</v>
      </c>
      <c r="AN212" s="626">
        <v>45400</v>
      </c>
      <c r="AO212" s="626">
        <v>45400</v>
      </c>
      <c r="AP212" s="626">
        <v>45400</v>
      </c>
      <c r="AQ212" s="626">
        <v>46000</v>
      </c>
      <c r="AR212" s="592">
        <f t="shared" si="8"/>
        <v>500000</v>
      </c>
      <c r="AS212" s="592">
        <f t="shared" si="9"/>
        <v>0</v>
      </c>
      <c r="AT212" s="601">
        <v>500000</v>
      </c>
      <c r="AU212" s="601"/>
      <c r="AV212" s="629"/>
      <c r="AW212" s="629"/>
      <c r="AX212" s="630"/>
      <c r="AY212" s="630"/>
      <c r="AZ212" s="630"/>
      <c r="BA212" s="630"/>
      <c r="BB212" s="630"/>
      <c r="BC212" s="594"/>
      <c r="BD212" s="594"/>
      <c r="BE212" s="594"/>
      <c r="BF212" s="594"/>
      <c r="BG212" s="594"/>
      <c r="BH212" s="594"/>
      <c r="BI212" s="594"/>
      <c r="BJ212" s="594"/>
      <c r="BK212" s="594"/>
      <c r="BL212" s="594"/>
      <c r="BM212" s="594"/>
      <c r="BN212" s="594"/>
      <c r="BO212" s="594"/>
      <c r="BP212" s="594"/>
      <c r="BQ212" s="594"/>
      <c r="BR212" s="594"/>
      <c r="BS212" s="594"/>
      <c r="BT212" s="594"/>
      <c r="BU212" s="594"/>
      <c r="BV212" s="594"/>
      <c r="BW212" s="594"/>
      <c r="BX212" s="594"/>
      <c r="BY212" s="594"/>
      <c r="BZ212" s="594"/>
      <c r="CA212" s="594"/>
      <c r="CB212" s="594"/>
      <c r="CC212" s="594"/>
      <c r="CD212" s="594"/>
      <c r="CE212" s="594"/>
      <c r="CF212" s="594"/>
      <c r="CG212" s="594"/>
      <c r="CH212" s="594"/>
      <c r="CI212" s="594"/>
      <c r="CJ212" s="594"/>
      <c r="CK212" s="594"/>
      <c r="CL212" s="594"/>
      <c r="CM212" s="594"/>
      <c r="CN212" s="594"/>
      <c r="CO212" s="594"/>
      <c r="CP212" s="594"/>
      <c r="CQ212" s="594"/>
      <c r="CR212" s="594"/>
      <c r="CS212" s="594"/>
      <c r="CT212" s="594"/>
      <c r="CU212" s="594"/>
      <c r="CV212" s="594"/>
      <c r="CW212" s="594"/>
      <c r="CX212" s="594"/>
      <c r="CY212" s="594"/>
      <c r="CZ212" s="594"/>
      <c r="DA212" s="594"/>
      <c r="DB212" s="594"/>
      <c r="DC212" s="594"/>
      <c r="DD212" s="594"/>
      <c r="DE212" s="594"/>
      <c r="DF212" s="594"/>
      <c r="DG212" s="594"/>
      <c r="DH212" s="594"/>
      <c r="DI212" s="594"/>
      <c r="DJ212" s="594"/>
      <c r="DK212" s="594"/>
      <c r="DL212" s="594"/>
      <c r="DM212" s="594"/>
      <c r="DN212" s="594"/>
      <c r="DO212" s="594"/>
      <c r="DP212" s="594"/>
      <c r="DQ212" s="594"/>
      <c r="DR212" s="594"/>
      <c r="DS212" s="594"/>
      <c r="DT212" s="594"/>
      <c r="DU212" s="594"/>
      <c r="DV212" s="594"/>
      <c r="DW212" s="594"/>
      <c r="DX212" s="594"/>
      <c r="DY212" s="594"/>
      <c r="DZ212" s="594"/>
      <c r="EA212" s="594"/>
      <c r="EB212" s="594"/>
      <c r="EC212" s="594"/>
      <c r="ED212" s="594"/>
      <c r="EE212" s="594"/>
      <c r="EF212" s="594"/>
      <c r="EG212" s="594"/>
      <c r="EH212" s="594"/>
      <c r="EI212" s="594"/>
      <c r="EJ212" s="594"/>
      <c r="EK212" s="594"/>
      <c r="EL212" s="594"/>
      <c r="EM212" s="594"/>
      <c r="EN212" s="594"/>
      <c r="EO212" s="594"/>
      <c r="EP212" s="594"/>
      <c r="EQ212" s="594"/>
      <c r="ER212" s="594"/>
      <c r="ES212" s="594"/>
      <c r="ET212" s="594"/>
      <c r="EU212" s="594"/>
      <c r="EV212" s="594"/>
      <c r="EW212" s="594"/>
      <c r="EX212" s="594"/>
      <c r="EY212" s="594"/>
      <c r="EZ212" s="594"/>
      <c r="FA212" s="594"/>
      <c r="FB212" s="594"/>
      <c r="FC212" s="594"/>
      <c r="FD212" s="594"/>
      <c r="FE212" s="594"/>
      <c r="FF212" s="594"/>
      <c r="FG212" s="594"/>
      <c r="FH212" s="594"/>
      <c r="FI212" s="594"/>
      <c r="FJ212" s="594"/>
      <c r="FK212" s="594"/>
      <c r="FL212" s="594"/>
      <c r="FM212" s="594"/>
      <c r="FN212" s="594"/>
      <c r="FO212" s="594"/>
      <c r="FP212" s="594"/>
      <c r="FQ212" s="594"/>
      <c r="FR212" s="594"/>
      <c r="FS212" s="594"/>
      <c r="FT212" s="594"/>
      <c r="FU212" s="594"/>
      <c r="FV212" s="594"/>
      <c r="FW212" s="594"/>
      <c r="FX212" s="594"/>
      <c r="FY212" s="594"/>
      <c r="FZ212" s="594"/>
      <c r="GA212" s="594"/>
      <c r="GB212" s="594"/>
      <c r="GC212" s="594"/>
      <c r="GD212" s="594"/>
      <c r="GE212" s="594"/>
      <c r="GF212" s="594"/>
      <c r="GG212" s="594"/>
      <c r="GH212" s="594"/>
      <c r="GI212" s="594"/>
      <c r="GJ212" s="594"/>
      <c r="GK212" s="594"/>
      <c r="GL212" s="594"/>
      <c r="GM212" s="594"/>
      <c r="GN212" s="594"/>
      <c r="GO212" s="594"/>
      <c r="GP212" s="594"/>
      <c r="GQ212" s="594"/>
      <c r="GR212" s="594"/>
      <c r="GS212" s="594"/>
      <c r="GT212" s="594"/>
      <c r="GU212" s="594"/>
      <c r="GV212" s="594"/>
      <c r="GW212" s="594"/>
      <c r="GX212" s="594"/>
      <c r="GY212" s="594"/>
      <c r="GZ212" s="594"/>
      <c r="HA212" s="594"/>
      <c r="HB212" s="594"/>
      <c r="HC212" s="594"/>
      <c r="HD212" s="594"/>
      <c r="HE212" s="594"/>
      <c r="HF212" s="594"/>
      <c r="HG212" s="594"/>
      <c r="HH212" s="594"/>
      <c r="HI212" s="594"/>
      <c r="HJ212" s="594"/>
      <c r="HK212" s="594"/>
      <c r="HL212" s="594"/>
    </row>
    <row r="213" spans="1:220" ht="23.1" customHeight="1" x14ac:dyDescent="0.25">
      <c r="A213" s="576">
        <v>134</v>
      </c>
      <c r="B213" s="596"/>
      <c r="C213" s="637">
        <v>203</v>
      </c>
      <c r="D213" s="701" t="s">
        <v>36</v>
      </c>
      <c r="E213" s="702" t="s">
        <v>759</v>
      </c>
      <c r="F213" s="702" t="s">
        <v>1210</v>
      </c>
      <c r="G213" s="597">
        <v>2600</v>
      </c>
      <c r="H213" s="607">
        <v>282</v>
      </c>
      <c r="I213" s="607">
        <v>636</v>
      </c>
      <c r="J213" s="581">
        <v>18</v>
      </c>
      <c r="K213" s="632" t="s">
        <v>907</v>
      </c>
      <c r="L213" s="632" t="s">
        <v>1215</v>
      </c>
      <c r="M213" s="584" t="s">
        <v>31</v>
      </c>
      <c r="N213" s="585" t="s">
        <v>17</v>
      </c>
      <c r="O213" s="638" t="s">
        <v>1008</v>
      </c>
      <c r="P213" s="625" t="s">
        <v>803</v>
      </c>
      <c r="Q213" s="625" t="s">
        <v>789</v>
      </c>
      <c r="R213" s="586" t="s">
        <v>37</v>
      </c>
      <c r="S213" s="586" t="s">
        <v>37</v>
      </c>
      <c r="T213" s="586" t="s">
        <v>37</v>
      </c>
      <c r="U213" s="586" t="s">
        <v>72</v>
      </c>
      <c r="V213" s="586" t="s">
        <v>22</v>
      </c>
      <c r="W213" s="586" t="s">
        <v>22</v>
      </c>
      <c r="X213" s="663">
        <v>4</v>
      </c>
      <c r="Y213" s="800">
        <v>4.3</v>
      </c>
      <c r="Z213" s="622">
        <v>41091</v>
      </c>
      <c r="AA213" s="639">
        <v>42156</v>
      </c>
      <c r="AB213" s="801">
        <v>5</v>
      </c>
      <c r="AC213" s="601">
        <v>160000</v>
      </c>
      <c r="AD213" s="601"/>
      <c r="AE213" s="610">
        <v>160000</v>
      </c>
      <c r="AF213" s="601"/>
      <c r="AG213" s="626"/>
      <c r="AH213" s="626"/>
      <c r="AI213" s="626"/>
      <c r="AJ213" s="626"/>
      <c r="AK213" s="626">
        <v>80000</v>
      </c>
      <c r="AL213" s="626">
        <v>80000</v>
      </c>
      <c r="AM213" s="626"/>
      <c r="AN213" s="626"/>
      <c r="AO213" s="626"/>
      <c r="AP213" s="626"/>
      <c r="AQ213" s="626"/>
      <c r="AR213" s="592">
        <f t="shared" si="8"/>
        <v>160000</v>
      </c>
      <c r="AS213" s="592">
        <f t="shared" si="9"/>
        <v>0</v>
      </c>
      <c r="AT213" s="601">
        <v>165000</v>
      </c>
      <c r="AU213" s="601">
        <v>181500</v>
      </c>
      <c r="AV213" s="629"/>
      <c r="AW213" s="629"/>
      <c r="AX213" s="630"/>
      <c r="AY213" s="630"/>
      <c r="AZ213" s="630"/>
      <c r="BA213" s="630"/>
      <c r="BB213" s="630"/>
    </row>
    <row r="214" spans="1:220" ht="23.1" customHeight="1" x14ac:dyDescent="0.25">
      <c r="A214" s="576">
        <v>17</v>
      </c>
      <c r="B214" s="596"/>
      <c r="C214" s="637">
        <v>203</v>
      </c>
      <c r="D214" s="701" t="s">
        <v>36</v>
      </c>
      <c r="E214" s="702" t="s">
        <v>759</v>
      </c>
      <c r="F214" s="702" t="s">
        <v>1210</v>
      </c>
      <c r="G214" s="597">
        <v>2600</v>
      </c>
      <c r="H214" s="607">
        <v>282</v>
      </c>
      <c r="I214" s="607">
        <v>636</v>
      </c>
      <c r="J214" s="595">
        <v>20</v>
      </c>
      <c r="K214" s="632" t="s">
        <v>907</v>
      </c>
      <c r="L214" s="632" t="s">
        <v>1227</v>
      </c>
      <c r="M214" s="624" t="s">
        <v>31</v>
      </c>
      <c r="N214" s="585" t="s">
        <v>17</v>
      </c>
      <c r="O214" s="638" t="s">
        <v>1008</v>
      </c>
      <c r="P214" s="625" t="s">
        <v>803</v>
      </c>
      <c r="Q214" s="625" t="s">
        <v>789</v>
      </c>
      <c r="R214" s="586" t="s">
        <v>34</v>
      </c>
      <c r="S214" s="586" t="s">
        <v>34</v>
      </c>
      <c r="T214" s="586" t="s">
        <v>37</v>
      </c>
      <c r="U214" s="586" t="s">
        <v>72</v>
      </c>
      <c r="V214" s="586" t="s">
        <v>22</v>
      </c>
      <c r="W214" s="586" t="s">
        <v>22</v>
      </c>
      <c r="X214" s="663">
        <v>4</v>
      </c>
      <c r="Y214" s="800">
        <v>4.3</v>
      </c>
      <c r="Z214" s="622">
        <v>41091</v>
      </c>
      <c r="AA214" s="639">
        <v>41426</v>
      </c>
      <c r="AB214" s="801">
        <v>5</v>
      </c>
      <c r="AC214" s="599">
        <v>7800</v>
      </c>
      <c r="AD214" s="610"/>
      <c r="AE214" s="610">
        <v>7800</v>
      </c>
      <c r="AF214" s="601"/>
      <c r="AG214" s="601"/>
      <c r="AH214" s="601">
        <v>7800</v>
      </c>
      <c r="AI214" s="601"/>
      <c r="AJ214" s="601"/>
      <c r="AK214" s="601"/>
      <c r="AL214" s="601"/>
      <c r="AM214" s="601"/>
      <c r="AN214" s="601"/>
      <c r="AO214" s="601"/>
      <c r="AP214" s="601"/>
      <c r="AQ214" s="601"/>
      <c r="AR214" s="592">
        <f t="shared" si="8"/>
        <v>7800</v>
      </c>
      <c r="AS214" s="592">
        <f t="shared" si="9"/>
        <v>0</v>
      </c>
      <c r="AT214" s="610"/>
      <c r="AU214" s="628"/>
    </row>
    <row r="215" spans="1:220" s="593" customFormat="1" ht="23.1" customHeight="1" x14ac:dyDescent="0.25">
      <c r="A215" s="576">
        <v>120</v>
      </c>
      <c r="B215" s="596"/>
      <c r="C215" s="637">
        <v>203</v>
      </c>
      <c r="D215" s="701" t="s">
        <v>36</v>
      </c>
      <c r="E215" s="702" t="s">
        <v>759</v>
      </c>
      <c r="F215" s="702" t="s">
        <v>1210</v>
      </c>
      <c r="G215" s="597">
        <v>2600</v>
      </c>
      <c r="H215" s="607">
        <v>282</v>
      </c>
      <c r="I215" s="607">
        <v>636</v>
      </c>
      <c r="J215" s="595">
        <v>21</v>
      </c>
      <c r="K215" s="632" t="s">
        <v>907</v>
      </c>
      <c r="L215" s="632" t="s">
        <v>1211</v>
      </c>
      <c r="M215" s="624" t="s">
        <v>31</v>
      </c>
      <c r="N215" s="585" t="s">
        <v>17</v>
      </c>
      <c r="O215" s="586" t="s">
        <v>1003</v>
      </c>
      <c r="P215" s="625" t="s">
        <v>803</v>
      </c>
      <c r="Q215" s="625" t="s">
        <v>789</v>
      </c>
      <c r="R215" s="586" t="s">
        <v>61</v>
      </c>
      <c r="S215" s="586" t="s">
        <v>38</v>
      </c>
      <c r="T215" s="586" t="s">
        <v>37</v>
      </c>
      <c r="U215" s="586" t="s">
        <v>72</v>
      </c>
      <c r="V215" s="586" t="s">
        <v>22</v>
      </c>
      <c r="W215" s="586" t="s">
        <v>22</v>
      </c>
      <c r="X215" s="663">
        <v>4</v>
      </c>
      <c r="Y215" s="800">
        <v>4.3</v>
      </c>
      <c r="Z215" s="622">
        <v>41091</v>
      </c>
      <c r="AA215" s="639">
        <v>41426</v>
      </c>
      <c r="AB215" s="801">
        <v>5</v>
      </c>
      <c r="AC215" s="599">
        <v>6700</v>
      </c>
      <c r="AD215" s="610"/>
      <c r="AE215" s="610">
        <v>6700</v>
      </c>
      <c r="AF215" s="601"/>
      <c r="AG215" s="601"/>
      <c r="AH215" s="601">
        <v>6700</v>
      </c>
      <c r="AI215" s="601"/>
      <c r="AJ215" s="601"/>
      <c r="AK215" s="601"/>
      <c r="AL215" s="601"/>
      <c r="AM215" s="601"/>
      <c r="AN215" s="601"/>
      <c r="AO215" s="601"/>
      <c r="AP215" s="601"/>
      <c r="AQ215" s="601"/>
      <c r="AR215" s="592">
        <f t="shared" si="8"/>
        <v>6700</v>
      </c>
      <c r="AS215" s="592">
        <f t="shared" si="9"/>
        <v>0</v>
      </c>
      <c r="AT215" s="610"/>
      <c r="AU215" s="628"/>
      <c r="AX215" s="594"/>
      <c r="AY215" s="594"/>
      <c r="AZ215" s="594"/>
      <c r="BA215" s="594"/>
      <c r="BB215" s="594"/>
      <c r="BC215" s="594"/>
      <c r="BD215" s="594"/>
      <c r="BE215" s="594"/>
      <c r="BF215" s="594"/>
      <c r="BG215" s="594"/>
      <c r="BH215" s="594"/>
      <c r="BI215" s="594"/>
      <c r="BJ215" s="594"/>
      <c r="BK215" s="594"/>
      <c r="BL215" s="594"/>
      <c r="BM215" s="594"/>
      <c r="BN215" s="594"/>
      <c r="BO215" s="594"/>
      <c r="BP215" s="594"/>
      <c r="BQ215" s="594"/>
      <c r="BR215" s="594"/>
      <c r="BS215" s="594"/>
      <c r="BT215" s="594"/>
      <c r="BU215" s="594"/>
      <c r="BV215" s="594"/>
      <c r="BW215" s="594"/>
      <c r="BX215" s="594"/>
      <c r="BY215" s="594"/>
      <c r="BZ215" s="594"/>
      <c r="CA215" s="594"/>
      <c r="CB215" s="594"/>
      <c r="CC215" s="594"/>
      <c r="CD215" s="594"/>
      <c r="CE215" s="594"/>
      <c r="CF215" s="594"/>
      <c r="CG215" s="594"/>
      <c r="CH215" s="594"/>
      <c r="CI215" s="594"/>
      <c r="CJ215" s="594"/>
      <c r="CK215" s="594"/>
      <c r="CL215" s="594"/>
      <c r="CM215" s="594"/>
      <c r="CN215" s="594"/>
      <c r="CO215" s="594"/>
      <c r="CP215" s="594"/>
      <c r="CQ215" s="594"/>
      <c r="CR215" s="594"/>
      <c r="CS215" s="594"/>
      <c r="CT215" s="594"/>
      <c r="CU215" s="594"/>
      <c r="CV215" s="594"/>
      <c r="CW215" s="594"/>
      <c r="CX215" s="594"/>
      <c r="CY215" s="594"/>
      <c r="CZ215" s="594"/>
      <c r="DA215" s="594"/>
      <c r="DB215" s="594"/>
      <c r="DC215" s="594"/>
      <c r="DD215" s="594"/>
      <c r="DE215" s="594"/>
      <c r="DF215" s="594"/>
      <c r="DG215" s="594"/>
      <c r="DH215" s="594"/>
      <c r="DI215" s="594"/>
      <c r="DJ215" s="594"/>
      <c r="DK215" s="594"/>
      <c r="DL215" s="594"/>
      <c r="DM215" s="594"/>
      <c r="DN215" s="594"/>
      <c r="DO215" s="594"/>
      <c r="DP215" s="594"/>
      <c r="DQ215" s="594"/>
      <c r="DR215" s="594"/>
      <c r="DS215" s="594"/>
      <c r="DT215" s="594"/>
      <c r="DU215" s="594"/>
      <c r="DV215" s="594"/>
      <c r="DW215" s="594"/>
      <c r="DX215" s="594"/>
      <c r="DY215" s="594"/>
      <c r="DZ215" s="594"/>
      <c r="EA215" s="594"/>
      <c r="EB215" s="594"/>
      <c r="EC215" s="594"/>
      <c r="ED215" s="594"/>
      <c r="EE215" s="594"/>
      <c r="EF215" s="594"/>
      <c r="EG215" s="594"/>
      <c r="EH215" s="594"/>
      <c r="EI215" s="594"/>
      <c r="EJ215" s="594"/>
      <c r="EK215" s="594"/>
      <c r="EL215" s="594"/>
      <c r="EM215" s="594"/>
      <c r="EN215" s="594"/>
      <c r="EO215" s="594"/>
      <c r="EP215" s="594"/>
      <c r="EQ215" s="594"/>
      <c r="ER215" s="594"/>
      <c r="ES215" s="594"/>
      <c r="ET215" s="594"/>
      <c r="EU215" s="594"/>
      <c r="EV215" s="594"/>
      <c r="EW215" s="594"/>
      <c r="EX215" s="594"/>
      <c r="EY215" s="594"/>
      <c r="EZ215" s="594"/>
      <c r="FA215" s="594"/>
      <c r="FB215" s="594"/>
      <c r="FC215" s="594"/>
      <c r="FD215" s="594"/>
      <c r="FE215" s="594"/>
      <c r="FF215" s="594"/>
      <c r="FG215" s="594"/>
      <c r="FH215" s="594"/>
      <c r="FI215" s="594"/>
      <c r="FJ215" s="594"/>
      <c r="FK215" s="594"/>
      <c r="FL215" s="594"/>
      <c r="FM215" s="594"/>
      <c r="FN215" s="594"/>
      <c r="FO215" s="594"/>
      <c r="FP215" s="594"/>
      <c r="FQ215" s="594"/>
      <c r="FR215" s="594"/>
      <c r="FS215" s="594"/>
      <c r="FT215" s="594"/>
      <c r="FU215" s="594"/>
      <c r="FV215" s="594"/>
      <c r="FW215" s="594"/>
      <c r="FX215" s="594"/>
      <c r="FY215" s="594"/>
      <c r="FZ215" s="594"/>
      <c r="GA215" s="594"/>
      <c r="GB215" s="594"/>
      <c r="GC215" s="594"/>
      <c r="GD215" s="594"/>
      <c r="GE215" s="594"/>
      <c r="GF215" s="594"/>
      <c r="GG215" s="594"/>
      <c r="GH215" s="594"/>
      <c r="GI215" s="594"/>
      <c r="GJ215" s="594"/>
      <c r="GK215" s="594"/>
      <c r="GL215" s="594"/>
      <c r="GM215" s="594"/>
      <c r="GN215" s="594"/>
      <c r="GO215" s="594"/>
      <c r="GP215" s="594"/>
      <c r="GQ215" s="594"/>
      <c r="GR215" s="594"/>
      <c r="GS215" s="594"/>
      <c r="GT215" s="594"/>
      <c r="GU215" s="594"/>
      <c r="GV215" s="594"/>
      <c r="GW215" s="594"/>
      <c r="GX215" s="594"/>
      <c r="GY215" s="594"/>
      <c r="GZ215" s="594"/>
      <c r="HA215" s="594"/>
      <c r="HB215" s="594"/>
      <c r="HC215" s="594"/>
      <c r="HD215" s="594"/>
      <c r="HE215" s="594"/>
      <c r="HF215" s="594"/>
      <c r="HG215" s="594"/>
      <c r="HH215" s="594"/>
      <c r="HI215" s="594"/>
      <c r="HJ215" s="594"/>
      <c r="HK215" s="594"/>
      <c r="HL215" s="594"/>
    </row>
    <row r="216" spans="1:220" ht="26.25" customHeight="1" x14ac:dyDescent="0.25">
      <c r="A216" s="576">
        <v>135</v>
      </c>
      <c r="B216" s="603" t="s">
        <v>1243</v>
      </c>
      <c r="C216" s="637">
        <v>203</v>
      </c>
      <c r="D216" s="701" t="s">
        <v>36</v>
      </c>
      <c r="E216" s="702" t="s">
        <v>759</v>
      </c>
      <c r="F216" s="702" t="s">
        <v>1210</v>
      </c>
      <c r="G216" s="605">
        <v>2700</v>
      </c>
      <c r="H216" s="606">
        <v>282</v>
      </c>
      <c r="I216" s="607">
        <v>644</v>
      </c>
      <c r="J216" s="669" t="s">
        <v>25</v>
      </c>
      <c r="K216" s="582" t="s">
        <v>914</v>
      </c>
      <c r="L216" s="655" t="s">
        <v>965</v>
      </c>
      <c r="M216" s="624" t="s">
        <v>31</v>
      </c>
      <c r="N216" s="585" t="s">
        <v>17</v>
      </c>
      <c r="O216" s="638" t="s">
        <v>1008</v>
      </c>
      <c r="P216" s="654" t="s">
        <v>803</v>
      </c>
      <c r="Q216" s="654" t="s">
        <v>789</v>
      </c>
      <c r="R216" s="586" t="s">
        <v>37</v>
      </c>
      <c r="S216" s="586" t="s">
        <v>37</v>
      </c>
      <c r="T216" s="586" t="s">
        <v>37</v>
      </c>
      <c r="U216" s="586" t="s">
        <v>72</v>
      </c>
      <c r="V216" s="586" t="s">
        <v>22</v>
      </c>
      <c r="W216" s="586" t="s">
        <v>22</v>
      </c>
      <c r="X216" s="663">
        <v>4</v>
      </c>
      <c r="Y216" s="800">
        <v>4.3</v>
      </c>
      <c r="Z216" s="622">
        <v>41456</v>
      </c>
      <c r="AA216" s="622">
        <v>41791</v>
      </c>
      <c r="AB216" s="801">
        <v>7</v>
      </c>
      <c r="AC216" s="613"/>
      <c r="AD216" s="613"/>
      <c r="AE216" s="610">
        <v>0</v>
      </c>
      <c r="AF216" s="610"/>
      <c r="AG216" s="610"/>
      <c r="AH216" s="610"/>
      <c r="AI216" s="610"/>
      <c r="AJ216" s="610"/>
      <c r="AK216" s="610"/>
      <c r="AL216" s="610"/>
      <c r="AM216" s="610"/>
      <c r="AN216" s="609"/>
      <c r="AO216" s="609"/>
      <c r="AP216" s="610"/>
      <c r="AQ216" s="610"/>
      <c r="AR216" s="592">
        <f t="shared" si="8"/>
        <v>0</v>
      </c>
      <c r="AS216" s="592">
        <f t="shared" si="9"/>
        <v>0</v>
      </c>
      <c r="AT216" s="613">
        <v>16700</v>
      </c>
      <c r="AU216" s="613"/>
    </row>
    <row r="217" spans="1:220" s="593" customFormat="1" ht="23.1" customHeight="1" x14ac:dyDescent="0.25">
      <c r="A217" s="576">
        <v>34</v>
      </c>
      <c r="B217" s="596" t="s">
        <v>1076</v>
      </c>
      <c r="C217" s="604">
        <v>1011</v>
      </c>
      <c r="D217" s="701" t="s">
        <v>28</v>
      </c>
      <c r="E217" s="702" t="s">
        <v>1077</v>
      </c>
      <c r="F217" s="702" t="s">
        <v>796</v>
      </c>
      <c r="G217" s="605">
        <v>3120</v>
      </c>
      <c r="H217" s="596">
        <v>233</v>
      </c>
      <c r="I217" s="597">
        <v>532</v>
      </c>
      <c r="J217" s="607" t="s">
        <v>25</v>
      </c>
      <c r="K217" s="582" t="s">
        <v>14</v>
      </c>
      <c r="L217" s="598" t="s">
        <v>1078</v>
      </c>
      <c r="M217" s="627" t="s">
        <v>15</v>
      </c>
      <c r="N217" s="625" t="s">
        <v>17</v>
      </c>
      <c r="O217" s="652" t="s">
        <v>909</v>
      </c>
      <c r="P217" s="627" t="s">
        <v>792</v>
      </c>
      <c r="Q217" s="625" t="s">
        <v>789</v>
      </c>
      <c r="R217" s="586" t="s">
        <v>18</v>
      </c>
      <c r="S217" s="586" t="s">
        <v>29</v>
      </c>
      <c r="T217" s="586" t="s">
        <v>20</v>
      </c>
      <c r="U217" s="586" t="s">
        <v>21</v>
      </c>
      <c r="V217" s="625" t="s">
        <v>1079</v>
      </c>
      <c r="W217" s="586" t="s">
        <v>22</v>
      </c>
      <c r="X217" s="663">
        <v>3</v>
      </c>
      <c r="Y217" s="800">
        <v>2.4</v>
      </c>
      <c r="Z217" s="588">
        <v>41791</v>
      </c>
      <c r="AA217" s="588">
        <v>5667</v>
      </c>
      <c r="AB217" s="801">
        <v>25</v>
      </c>
      <c r="AC217" s="599"/>
      <c r="AD217" s="628"/>
      <c r="AE217" s="610">
        <v>0</v>
      </c>
      <c r="AF217" s="628"/>
      <c r="AG217" s="601"/>
      <c r="AH217" s="601"/>
      <c r="AI217" s="601"/>
      <c r="AJ217" s="601"/>
      <c r="AK217" s="601"/>
      <c r="AL217" s="601"/>
      <c r="AM217" s="601"/>
      <c r="AN217" s="601"/>
      <c r="AO217" s="601"/>
      <c r="AP217" s="601"/>
      <c r="AQ217" s="601"/>
      <c r="AR217" s="592">
        <f t="shared" si="8"/>
        <v>0</v>
      </c>
      <c r="AS217" s="592">
        <f t="shared" si="9"/>
        <v>0</v>
      </c>
      <c r="AT217" s="628">
        <v>0</v>
      </c>
      <c r="AU217" s="628">
        <v>332000</v>
      </c>
      <c r="AX217" s="594"/>
      <c r="AY217" s="594"/>
      <c r="AZ217" s="594"/>
      <c r="BA217" s="594"/>
      <c r="BB217" s="594"/>
      <c r="BC217" s="594"/>
      <c r="BD217" s="594"/>
      <c r="BE217" s="594"/>
      <c r="BF217" s="594"/>
      <c r="BG217" s="594"/>
      <c r="BH217" s="594"/>
      <c r="BI217" s="594"/>
      <c r="BJ217" s="594"/>
      <c r="BK217" s="594"/>
      <c r="BL217" s="594"/>
      <c r="BM217" s="594"/>
      <c r="BN217" s="594"/>
      <c r="BO217" s="594"/>
      <c r="BP217" s="594"/>
      <c r="BQ217" s="594"/>
      <c r="BR217" s="594"/>
      <c r="BS217" s="594"/>
      <c r="BT217" s="594"/>
      <c r="BU217" s="594"/>
      <c r="BV217" s="594"/>
      <c r="BW217" s="594"/>
      <c r="BX217" s="594"/>
      <c r="BY217" s="594"/>
      <c r="BZ217" s="594"/>
      <c r="CA217" s="594"/>
      <c r="CB217" s="594"/>
      <c r="CC217" s="594"/>
      <c r="CD217" s="594"/>
      <c r="CE217" s="594"/>
      <c r="CF217" s="594"/>
      <c r="CG217" s="594"/>
      <c r="CH217" s="594"/>
      <c r="CI217" s="594"/>
      <c r="CJ217" s="594"/>
      <c r="CK217" s="594"/>
      <c r="CL217" s="594"/>
      <c r="CM217" s="594"/>
      <c r="CN217" s="594"/>
      <c r="CO217" s="594"/>
      <c r="CP217" s="594"/>
      <c r="CQ217" s="594"/>
      <c r="CR217" s="594"/>
      <c r="CS217" s="594"/>
      <c r="CT217" s="594"/>
      <c r="CU217" s="594"/>
      <c r="CV217" s="594"/>
      <c r="CW217" s="594"/>
      <c r="CX217" s="594"/>
      <c r="CY217" s="594"/>
      <c r="CZ217" s="594"/>
      <c r="DA217" s="594"/>
      <c r="DB217" s="594"/>
      <c r="DC217" s="594"/>
      <c r="DD217" s="594"/>
      <c r="DE217" s="594"/>
      <c r="DF217" s="594"/>
      <c r="DG217" s="594"/>
      <c r="DH217" s="594"/>
      <c r="DI217" s="594"/>
      <c r="DJ217" s="594"/>
      <c r="DK217" s="594"/>
      <c r="DL217" s="594"/>
      <c r="DM217" s="594"/>
      <c r="DN217" s="594"/>
      <c r="DO217" s="594"/>
      <c r="DP217" s="594"/>
      <c r="DQ217" s="594"/>
      <c r="DR217" s="594"/>
      <c r="DS217" s="594"/>
      <c r="DT217" s="594"/>
      <c r="DU217" s="594"/>
      <c r="DV217" s="594"/>
      <c r="DW217" s="594"/>
      <c r="DX217" s="594"/>
      <c r="DY217" s="594"/>
      <c r="DZ217" s="594"/>
      <c r="EA217" s="594"/>
      <c r="EB217" s="594"/>
      <c r="EC217" s="594"/>
      <c r="ED217" s="594"/>
      <c r="EE217" s="594"/>
      <c r="EF217" s="594"/>
      <c r="EG217" s="594"/>
      <c r="EH217" s="594"/>
      <c r="EI217" s="594"/>
      <c r="EJ217" s="594"/>
      <c r="EK217" s="594"/>
      <c r="EL217" s="594"/>
      <c r="EM217" s="594"/>
      <c r="EN217" s="594"/>
      <c r="EO217" s="594"/>
      <c r="EP217" s="594"/>
      <c r="EQ217" s="594"/>
      <c r="ER217" s="594"/>
      <c r="ES217" s="594"/>
      <c r="ET217" s="594"/>
      <c r="EU217" s="594"/>
      <c r="EV217" s="594"/>
      <c r="EW217" s="594"/>
      <c r="EX217" s="594"/>
      <c r="EY217" s="594"/>
      <c r="EZ217" s="594"/>
      <c r="FA217" s="594"/>
      <c r="FB217" s="594"/>
      <c r="FC217" s="594"/>
      <c r="FD217" s="594"/>
      <c r="FE217" s="594"/>
      <c r="FF217" s="594"/>
      <c r="FG217" s="594"/>
      <c r="FH217" s="594"/>
      <c r="FI217" s="594"/>
      <c r="FJ217" s="594"/>
      <c r="FK217" s="594"/>
      <c r="FL217" s="594"/>
      <c r="FM217" s="594"/>
      <c r="FN217" s="594"/>
      <c r="FO217" s="594"/>
      <c r="FP217" s="594"/>
      <c r="FQ217" s="594"/>
      <c r="FR217" s="594"/>
      <c r="FS217" s="594"/>
      <c r="FT217" s="594"/>
      <c r="FU217" s="594"/>
      <c r="FV217" s="594"/>
      <c r="FW217" s="594"/>
      <c r="FX217" s="594"/>
      <c r="FY217" s="594"/>
      <c r="FZ217" s="594"/>
      <c r="GA217" s="594"/>
      <c r="GB217" s="594"/>
      <c r="GC217" s="594"/>
      <c r="GD217" s="594"/>
      <c r="GE217" s="594"/>
      <c r="GF217" s="594"/>
      <c r="GG217" s="594"/>
      <c r="GH217" s="594"/>
      <c r="GI217" s="594"/>
      <c r="GJ217" s="594"/>
      <c r="GK217" s="594"/>
      <c r="GL217" s="594"/>
      <c r="GM217" s="594"/>
      <c r="GN217" s="594"/>
      <c r="GO217" s="594"/>
      <c r="GP217" s="594"/>
      <c r="GQ217" s="594"/>
      <c r="GR217" s="594"/>
      <c r="GS217" s="594"/>
      <c r="GT217" s="594"/>
      <c r="GU217" s="594"/>
      <c r="GV217" s="594"/>
      <c r="GW217" s="594"/>
      <c r="GX217" s="594"/>
      <c r="GY217" s="594"/>
      <c r="GZ217" s="594"/>
    </row>
    <row r="218" spans="1:220" s="593" customFormat="1" ht="23.1" customHeight="1" x14ac:dyDescent="0.25">
      <c r="A218" s="576">
        <v>38</v>
      </c>
      <c r="B218" s="596" t="s">
        <v>1076</v>
      </c>
      <c r="C218" s="604">
        <v>1011</v>
      </c>
      <c r="D218" s="701" t="s">
        <v>28</v>
      </c>
      <c r="E218" s="702" t="s">
        <v>1077</v>
      </c>
      <c r="F218" s="702" t="s">
        <v>796</v>
      </c>
      <c r="G218" s="605">
        <v>3120</v>
      </c>
      <c r="H218" s="596">
        <v>233</v>
      </c>
      <c r="I218" s="597">
        <v>632</v>
      </c>
      <c r="J218" s="607" t="s">
        <v>25</v>
      </c>
      <c r="K218" s="582" t="s">
        <v>14</v>
      </c>
      <c r="L218" s="598" t="s">
        <v>1078</v>
      </c>
      <c r="M218" s="627" t="s">
        <v>31</v>
      </c>
      <c r="N218" s="625" t="s">
        <v>17</v>
      </c>
      <c r="O218" s="652" t="s">
        <v>909</v>
      </c>
      <c r="P218" s="627" t="s">
        <v>792</v>
      </c>
      <c r="Q218" s="625" t="s">
        <v>789</v>
      </c>
      <c r="R218" s="586" t="s">
        <v>18</v>
      </c>
      <c r="S218" s="586" t="s">
        <v>29</v>
      </c>
      <c r="T218" s="586" t="s">
        <v>20</v>
      </c>
      <c r="U218" s="586" t="s">
        <v>21</v>
      </c>
      <c r="V218" s="625" t="s">
        <v>1079</v>
      </c>
      <c r="W218" s="586" t="s">
        <v>22</v>
      </c>
      <c r="X218" s="663">
        <v>3</v>
      </c>
      <c r="Y218" s="800">
        <v>2.4</v>
      </c>
      <c r="Z218" s="588">
        <v>41456</v>
      </c>
      <c r="AA218" s="588">
        <v>5667</v>
      </c>
      <c r="AB218" s="801">
        <v>25</v>
      </c>
      <c r="AC218" s="599"/>
      <c r="AD218" s="628"/>
      <c r="AE218" s="610">
        <v>0</v>
      </c>
      <c r="AF218" s="628"/>
      <c r="AG218" s="601"/>
      <c r="AH218" s="601"/>
      <c r="AI218" s="601"/>
      <c r="AJ218" s="601"/>
      <c r="AK218" s="601"/>
      <c r="AL218" s="601"/>
      <c r="AM218" s="601"/>
      <c r="AN218" s="601"/>
      <c r="AO218" s="601"/>
      <c r="AP218" s="601"/>
      <c r="AQ218" s="601"/>
      <c r="AR218" s="592">
        <f t="shared" si="8"/>
        <v>0</v>
      </c>
      <c r="AS218" s="592">
        <f t="shared" si="9"/>
        <v>0</v>
      </c>
      <c r="AT218" s="628">
        <v>1200000</v>
      </c>
      <c r="AU218" s="628">
        <v>468000</v>
      </c>
      <c r="AX218" s="594"/>
      <c r="AY218" s="594"/>
      <c r="AZ218" s="594"/>
      <c r="BA218" s="594"/>
      <c r="BB218" s="594"/>
      <c r="BC218" s="594"/>
      <c r="BD218" s="594"/>
      <c r="BE218" s="594"/>
      <c r="BF218" s="594"/>
      <c r="BG218" s="594"/>
      <c r="BH218" s="594"/>
      <c r="BI218" s="594"/>
      <c r="BJ218" s="594"/>
      <c r="BK218" s="594"/>
      <c r="BL218" s="594"/>
      <c r="BM218" s="594"/>
      <c r="BN218" s="594"/>
      <c r="BO218" s="594"/>
      <c r="BP218" s="594"/>
      <c r="BQ218" s="594"/>
      <c r="BR218" s="594"/>
      <c r="BS218" s="594"/>
      <c r="BT218" s="594"/>
      <c r="BU218" s="594"/>
      <c r="BV218" s="594"/>
      <c r="BW218" s="594"/>
      <c r="BX218" s="594"/>
      <c r="BY218" s="594"/>
      <c r="BZ218" s="594"/>
      <c r="CA218" s="594"/>
      <c r="CB218" s="594"/>
      <c r="CC218" s="594"/>
      <c r="CD218" s="594"/>
      <c r="CE218" s="594"/>
      <c r="CF218" s="594"/>
      <c r="CG218" s="594"/>
      <c r="CH218" s="594"/>
      <c r="CI218" s="594"/>
      <c r="CJ218" s="594"/>
      <c r="CK218" s="594"/>
      <c r="CL218" s="594"/>
      <c r="CM218" s="594"/>
      <c r="CN218" s="594"/>
      <c r="CO218" s="594"/>
      <c r="CP218" s="594"/>
      <c r="CQ218" s="594"/>
      <c r="CR218" s="594"/>
      <c r="CS218" s="594"/>
      <c r="CT218" s="594"/>
      <c r="CU218" s="594"/>
      <c r="CV218" s="594"/>
      <c r="CW218" s="594"/>
      <c r="CX218" s="594"/>
      <c r="CY218" s="594"/>
      <c r="CZ218" s="594"/>
      <c r="DA218" s="594"/>
      <c r="DB218" s="594"/>
      <c r="DC218" s="594"/>
      <c r="DD218" s="594"/>
      <c r="DE218" s="594"/>
      <c r="DF218" s="594"/>
      <c r="DG218" s="594"/>
      <c r="DH218" s="594"/>
      <c r="DI218" s="594"/>
      <c r="DJ218" s="594"/>
      <c r="DK218" s="594"/>
      <c r="DL218" s="594"/>
      <c r="DM218" s="594"/>
      <c r="DN218" s="594"/>
      <c r="DO218" s="594"/>
      <c r="DP218" s="594"/>
      <c r="DQ218" s="594"/>
      <c r="DR218" s="594"/>
      <c r="DS218" s="594"/>
      <c r="DT218" s="594"/>
      <c r="DU218" s="594"/>
      <c r="DV218" s="594"/>
      <c r="DW218" s="594"/>
      <c r="DX218" s="594"/>
      <c r="DY218" s="594"/>
      <c r="DZ218" s="594"/>
      <c r="EA218" s="594"/>
      <c r="EB218" s="594"/>
      <c r="EC218" s="594"/>
      <c r="ED218" s="594"/>
      <c r="EE218" s="594"/>
      <c r="EF218" s="594"/>
      <c r="EG218" s="594"/>
      <c r="EH218" s="594"/>
      <c r="EI218" s="594"/>
      <c r="EJ218" s="594"/>
      <c r="EK218" s="594"/>
      <c r="EL218" s="594"/>
      <c r="EM218" s="594"/>
      <c r="EN218" s="594"/>
      <c r="EO218" s="594"/>
      <c r="EP218" s="594"/>
      <c r="EQ218" s="594"/>
      <c r="ER218" s="594"/>
      <c r="ES218" s="594"/>
      <c r="ET218" s="594"/>
      <c r="EU218" s="594"/>
      <c r="EV218" s="594"/>
      <c r="EW218" s="594"/>
      <c r="EX218" s="594"/>
      <c r="EY218" s="594"/>
      <c r="EZ218" s="594"/>
      <c r="FA218" s="594"/>
      <c r="FB218" s="594"/>
      <c r="FC218" s="594"/>
      <c r="FD218" s="594"/>
      <c r="FE218" s="594"/>
      <c r="FF218" s="594"/>
      <c r="FG218" s="594"/>
      <c r="FH218" s="594"/>
      <c r="FI218" s="594"/>
      <c r="FJ218" s="594"/>
      <c r="FK218" s="594"/>
      <c r="FL218" s="594"/>
      <c r="FM218" s="594"/>
      <c r="FN218" s="594"/>
      <c r="FO218" s="594"/>
      <c r="FP218" s="594"/>
      <c r="FQ218" s="594"/>
      <c r="FR218" s="594"/>
      <c r="FS218" s="594"/>
      <c r="FT218" s="594"/>
      <c r="FU218" s="594"/>
      <c r="FV218" s="594"/>
      <c r="FW218" s="594"/>
      <c r="FX218" s="594"/>
      <c r="FY218" s="594"/>
      <c r="FZ218" s="594"/>
      <c r="GA218" s="594"/>
      <c r="GB218" s="594"/>
      <c r="GC218" s="594"/>
      <c r="GD218" s="594"/>
      <c r="GE218" s="594"/>
      <c r="GF218" s="594"/>
      <c r="GG218" s="594"/>
      <c r="GH218" s="594"/>
      <c r="GI218" s="594"/>
      <c r="GJ218" s="594"/>
      <c r="GK218" s="594"/>
      <c r="GL218" s="594"/>
      <c r="GM218" s="594"/>
      <c r="GN218" s="594"/>
      <c r="GO218" s="594"/>
      <c r="GP218" s="594"/>
      <c r="GQ218" s="594"/>
      <c r="GR218" s="594"/>
      <c r="GS218" s="594"/>
      <c r="GT218" s="594"/>
      <c r="GU218" s="594"/>
      <c r="GV218" s="594"/>
      <c r="GW218" s="594"/>
      <c r="GX218" s="594"/>
      <c r="GY218" s="594"/>
      <c r="GZ218" s="594"/>
    </row>
    <row r="219" spans="1:220" s="593" customFormat="1" ht="23.1" customHeight="1" x14ac:dyDescent="0.25">
      <c r="A219" s="576">
        <v>39</v>
      </c>
      <c r="B219" s="596"/>
      <c r="C219" s="604">
        <v>1011</v>
      </c>
      <c r="D219" s="701" t="s">
        <v>28</v>
      </c>
      <c r="E219" s="702" t="s">
        <v>1077</v>
      </c>
      <c r="F219" s="702" t="s">
        <v>796</v>
      </c>
      <c r="G219" s="605">
        <v>3120</v>
      </c>
      <c r="H219" s="596">
        <v>233</v>
      </c>
      <c r="I219" s="597">
        <v>632</v>
      </c>
      <c r="J219" s="607" t="s">
        <v>25</v>
      </c>
      <c r="K219" s="582" t="s">
        <v>14</v>
      </c>
      <c r="L219" s="598" t="s">
        <v>1078</v>
      </c>
      <c r="M219" s="627" t="s">
        <v>31</v>
      </c>
      <c r="N219" s="625" t="s">
        <v>17</v>
      </c>
      <c r="O219" s="652" t="s">
        <v>909</v>
      </c>
      <c r="P219" s="627" t="s">
        <v>792</v>
      </c>
      <c r="Q219" s="625" t="s">
        <v>789</v>
      </c>
      <c r="R219" s="586" t="s">
        <v>18</v>
      </c>
      <c r="S219" s="586" t="s">
        <v>29</v>
      </c>
      <c r="T219" s="586" t="s">
        <v>20</v>
      </c>
      <c r="U219" s="586" t="s">
        <v>21</v>
      </c>
      <c r="V219" s="625" t="s">
        <v>1079</v>
      </c>
      <c r="W219" s="586" t="s">
        <v>22</v>
      </c>
      <c r="X219" s="663">
        <v>3</v>
      </c>
      <c r="Y219" s="800">
        <v>2.4</v>
      </c>
      <c r="Z219" s="588">
        <v>41456</v>
      </c>
      <c r="AA219" s="588">
        <v>5667</v>
      </c>
      <c r="AB219" s="801">
        <v>25</v>
      </c>
      <c r="AC219" s="599"/>
      <c r="AD219" s="628"/>
      <c r="AE219" s="610">
        <v>0</v>
      </c>
      <c r="AF219" s="628"/>
      <c r="AG219" s="601"/>
      <c r="AH219" s="601"/>
      <c r="AI219" s="601"/>
      <c r="AJ219" s="601"/>
      <c r="AK219" s="601"/>
      <c r="AL219" s="601"/>
      <c r="AM219" s="601"/>
      <c r="AN219" s="601"/>
      <c r="AO219" s="601"/>
      <c r="AP219" s="601"/>
      <c r="AQ219" s="601"/>
      <c r="AR219" s="592">
        <f t="shared" si="8"/>
        <v>0</v>
      </c>
      <c r="AS219" s="592">
        <f t="shared" si="9"/>
        <v>0</v>
      </c>
      <c r="AT219" s="628">
        <v>1200000</v>
      </c>
      <c r="AU219" s="628">
        <v>800000</v>
      </c>
      <c r="AX219" s="594"/>
      <c r="AY219" s="594"/>
      <c r="AZ219" s="594"/>
      <c r="BA219" s="594"/>
      <c r="BB219" s="594"/>
      <c r="BC219" s="594"/>
      <c r="BD219" s="594"/>
      <c r="BE219" s="594"/>
      <c r="BF219" s="594"/>
      <c r="BG219" s="594"/>
      <c r="BH219" s="594"/>
      <c r="BI219" s="594"/>
      <c r="BJ219" s="594"/>
      <c r="BK219" s="594"/>
      <c r="BL219" s="594"/>
      <c r="BM219" s="594"/>
      <c r="BN219" s="594"/>
      <c r="BO219" s="594"/>
      <c r="BP219" s="594"/>
      <c r="BQ219" s="594"/>
      <c r="BR219" s="594"/>
      <c r="BS219" s="594"/>
      <c r="BT219" s="594"/>
      <c r="BU219" s="594"/>
      <c r="BV219" s="594"/>
      <c r="BW219" s="594"/>
      <c r="BX219" s="594"/>
      <c r="BY219" s="594"/>
      <c r="BZ219" s="594"/>
      <c r="CA219" s="594"/>
      <c r="CB219" s="594"/>
      <c r="CC219" s="594"/>
      <c r="CD219" s="594"/>
      <c r="CE219" s="594"/>
      <c r="CF219" s="594"/>
      <c r="CG219" s="594"/>
      <c r="CH219" s="594"/>
      <c r="CI219" s="594"/>
      <c r="CJ219" s="594"/>
      <c r="CK219" s="594"/>
      <c r="CL219" s="594"/>
      <c r="CM219" s="594"/>
      <c r="CN219" s="594"/>
      <c r="CO219" s="594"/>
      <c r="CP219" s="594"/>
      <c r="CQ219" s="594"/>
      <c r="CR219" s="594"/>
      <c r="CS219" s="594"/>
      <c r="CT219" s="594"/>
      <c r="CU219" s="594"/>
      <c r="CV219" s="594"/>
      <c r="CW219" s="594"/>
      <c r="CX219" s="594"/>
      <c r="CY219" s="594"/>
      <c r="CZ219" s="594"/>
      <c r="DA219" s="594"/>
      <c r="DB219" s="594"/>
      <c r="DC219" s="594"/>
      <c r="DD219" s="594"/>
      <c r="DE219" s="594"/>
      <c r="DF219" s="594"/>
      <c r="DG219" s="594"/>
      <c r="DH219" s="594"/>
      <c r="DI219" s="594"/>
      <c r="DJ219" s="594"/>
      <c r="DK219" s="594"/>
      <c r="DL219" s="594"/>
      <c r="DM219" s="594"/>
      <c r="DN219" s="594"/>
      <c r="DO219" s="594"/>
      <c r="DP219" s="594"/>
      <c r="DQ219" s="594"/>
      <c r="DR219" s="594"/>
      <c r="DS219" s="594"/>
      <c r="DT219" s="594"/>
      <c r="DU219" s="594"/>
      <c r="DV219" s="594"/>
      <c r="DW219" s="594"/>
      <c r="DX219" s="594"/>
      <c r="DY219" s="594"/>
      <c r="DZ219" s="594"/>
      <c r="EA219" s="594"/>
      <c r="EB219" s="594"/>
      <c r="EC219" s="594"/>
      <c r="ED219" s="594"/>
      <c r="EE219" s="594"/>
      <c r="EF219" s="594"/>
      <c r="EG219" s="594"/>
      <c r="EH219" s="594"/>
      <c r="EI219" s="594"/>
      <c r="EJ219" s="594"/>
      <c r="EK219" s="594"/>
      <c r="EL219" s="594"/>
      <c r="EM219" s="594"/>
      <c r="EN219" s="594"/>
      <c r="EO219" s="594"/>
      <c r="EP219" s="594"/>
      <c r="EQ219" s="594"/>
      <c r="ER219" s="594"/>
      <c r="ES219" s="594"/>
      <c r="ET219" s="594"/>
      <c r="EU219" s="594"/>
      <c r="EV219" s="594"/>
      <c r="EW219" s="594"/>
      <c r="EX219" s="594"/>
      <c r="EY219" s="594"/>
      <c r="EZ219" s="594"/>
      <c r="FA219" s="594"/>
      <c r="FB219" s="594"/>
      <c r="FC219" s="594"/>
      <c r="FD219" s="594"/>
      <c r="FE219" s="594"/>
      <c r="FF219" s="594"/>
      <c r="FG219" s="594"/>
      <c r="FH219" s="594"/>
      <c r="FI219" s="594"/>
      <c r="FJ219" s="594"/>
      <c r="FK219" s="594"/>
      <c r="FL219" s="594"/>
      <c r="FM219" s="594"/>
      <c r="FN219" s="594"/>
      <c r="FO219" s="594"/>
      <c r="FP219" s="594"/>
      <c r="FQ219" s="594"/>
      <c r="FR219" s="594"/>
      <c r="FS219" s="594"/>
      <c r="FT219" s="594"/>
      <c r="FU219" s="594"/>
      <c r="FV219" s="594"/>
      <c r="FW219" s="594"/>
      <c r="FX219" s="594"/>
      <c r="FY219" s="594"/>
      <c r="FZ219" s="594"/>
      <c r="GA219" s="594"/>
      <c r="GB219" s="594"/>
      <c r="GC219" s="594"/>
      <c r="GD219" s="594"/>
      <c r="GE219" s="594"/>
      <c r="GF219" s="594"/>
      <c r="GG219" s="594"/>
      <c r="GH219" s="594"/>
      <c r="GI219" s="594"/>
      <c r="GJ219" s="594"/>
      <c r="GK219" s="594"/>
      <c r="GL219" s="594"/>
      <c r="GM219" s="594"/>
      <c r="GN219" s="594"/>
      <c r="GO219" s="594"/>
      <c r="GP219" s="594"/>
      <c r="GQ219" s="594"/>
      <c r="GR219" s="594"/>
      <c r="GS219" s="594"/>
      <c r="GT219" s="594"/>
      <c r="GU219" s="594"/>
      <c r="GV219" s="594"/>
      <c r="GW219" s="594"/>
      <c r="GX219" s="594"/>
      <c r="GY219" s="594"/>
      <c r="GZ219" s="594"/>
    </row>
    <row r="220" spans="1:220" s="593" customFormat="1" ht="23.1" customHeight="1" x14ac:dyDescent="0.25">
      <c r="A220" s="576">
        <v>40</v>
      </c>
      <c r="B220" s="596" t="s">
        <v>1080</v>
      </c>
      <c r="C220" s="604">
        <v>1011</v>
      </c>
      <c r="D220" s="701" t="s">
        <v>28</v>
      </c>
      <c r="E220" s="702" t="s">
        <v>1077</v>
      </c>
      <c r="F220" s="702" t="s">
        <v>796</v>
      </c>
      <c r="G220" s="605">
        <v>3120</v>
      </c>
      <c r="H220" s="596">
        <v>233</v>
      </c>
      <c r="I220" s="597">
        <v>632</v>
      </c>
      <c r="J220" s="607" t="s">
        <v>25</v>
      </c>
      <c r="K220" s="582" t="s">
        <v>14</v>
      </c>
      <c r="L220" s="598" t="s">
        <v>1081</v>
      </c>
      <c r="M220" s="627" t="s">
        <v>31</v>
      </c>
      <c r="N220" s="625" t="s">
        <v>17</v>
      </c>
      <c r="O220" s="652" t="s">
        <v>909</v>
      </c>
      <c r="P220" s="627" t="s">
        <v>792</v>
      </c>
      <c r="Q220" s="625" t="s">
        <v>789</v>
      </c>
      <c r="R220" s="586" t="s">
        <v>18</v>
      </c>
      <c r="S220" s="586" t="s">
        <v>29</v>
      </c>
      <c r="T220" s="586" t="s">
        <v>20</v>
      </c>
      <c r="U220" s="586" t="s">
        <v>21</v>
      </c>
      <c r="V220" s="627" t="s">
        <v>1082</v>
      </c>
      <c r="W220" s="586" t="s">
        <v>22</v>
      </c>
      <c r="X220" s="663">
        <v>3</v>
      </c>
      <c r="Y220" s="800">
        <v>2.4</v>
      </c>
      <c r="Z220" s="588">
        <v>41456</v>
      </c>
      <c r="AA220" s="588">
        <v>5667</v>
      </c>
      <c r="AB220" s="801">
        <v>25</v>
      </c>
      <c r="AC220" s="599"/>
      <c r="AD220" s="628"/>
      <c r="AE220" s="610">
        <v>0</v>
      </c>
      <c r="AF220" s="628"/>
      <c r="AG220" s="601"/>
      <c r="AH220" s="601"/>
      <c r="AI220" s="601"/>
      <c r="AJ220" s="601"/>
      <c r="AK220" s="601"/>
      <c r="AL220" s="601"/>
      <c r="AM220" s="601"/>
      <c r="AN220" s="601"/>
      <c r="AO220" s="601"/>
      <c r="AP220" s="601"/>
      <c r="AQ220" s="601"/>
      <c r="AR220" s="592">
        <f t="shared" si="8"/>
        <v>0</v>
      </c>
      <c r="AS220" s="592">
        <f t="shared" si="9"/>
        <v>0</v>
      </c>
      <c r="AT220" s="628">
        <v>1200000</v>
      </c>
      <c r="AU220" s="628">
        <v>800000</v>
      </c>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594"/>
      <c r="CB220" s="594"/>
      <c r="CC220" s="594"/>
      <c r="CD220" s="594"/>
      <c r="CE220" s="594"/>
      <c r="CF220" s="594"/>
      <c r="CG220" s="594"/>
      <c r="CH220" s="594"/>
      <c r="CI220" s="594"/>
      <c r="CJ220" s="594"/>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594"/>
      <c r="FF220" s="594"/>
      <c r="FG220" s="594"/>
      <c r="FH220" s="594"/>
      <c r="FI220" s="594"/>
      <c r="FJ220" s="594"/>
      <c r="FK220" s="594"/>
      <c r="FL220" s="594"/>
      <c r="FM220" s="594"/>
      <c r="FN220" s="594"/>
      <c r="FO220" s="594"/>
      <c r="FP220" s="594"/>
      <c r="FQ220" s="594"/>
      <c r="FR220" s="594"/>
      <c r="FS220" s="594"/>
      <c r="FT220" s="594"/>
      <c r="FU220" s="594"/>
      <c r="FV220" s="594"/>
      <c r="FW220" s="594"/>
      <c r="FX220" s="594"/>
      <c r="FY220" s="594"/>
      <c r="FZ220" s="594"/>
      <c r="GA220" s="594"/>
      <c r="GB220" s="594"/>
      <c r="GC220" s="594"/>
      <c r="GD220" s="594"/>
      <c r="GE220" s="594"/>
      <c r="GF220" s="594"/>
      <c r="GG220" s="594"/>
      <c r="GH220" s="594"/>
      <c r="GI220" s="594"/>
      <c r="GJ220" s="594"/>
      <c r="GK220" s="594"/>
      <c r="GL220" s="594"/>
      <c r="GM220" s="594"/>
      <c r="GN220" s="594"/>
      <c r="GO220" s="594"/>
      <c r="GP220" s="594"/>
      <c r="GQ220" s="594"/>
      <c r="GR220" s="594"/>
      <c r="GS220" s="594"/>
      <c r="GT220" s="594"/>
      <c r="GU220" s="594"/>
      <c r="GV220" s="594"/>
      <c r="GW220" s="594"/>
      <c r="GX220" s="594"/>
      <c r="GY220" s="594"/>
      <c r="GZ220" s="594"/>
    </row>
    <row r="221" spans="1:220" s="593" customFormat="1" ht="23.1" customHeight="1" x14ac:dyDescent="0.25">
      <c r="A221" s="576">
        <v>41</v>
      </c>
      <c r="B221" s="596" t="s">
        <v>1083</v>
      </c>
      <c r="C221" s="604">
        <v>1011</v>
      </c>
      <c r="D221" s="701" t="s">
        <v>28</v>
      </c>
      <c r="E221" s="702" t="s">
        <v>1077</v>
      </c>
      <c r="F221" s="702" t="s">
        <v>796</v>
      </c>
      <c r="G221" s="605">
        <v>3120</v>
      </c>
      <c r="H221" s="596">
        <v>233</v>
      </c>
      <c r="I221" s="597">
        <v>632</v>
      </c>
      <c r="J221" s="607" t="s">
        <v>25</v>
      </c>
      <c r="K221" s="582" t="s">
        <v>14</v>
      </c>
      <c r="L221" s="598" t="s">
        <v>1084</v>
      </c>
      <c r="M221" s="627" t="s">
        <v>31</v>
      </c>
      <c r="N221" s="625" t="s">
        <v>17</v>
      </c>
      <c r="O221" s="652" t="s">
        <v>909</v>
      </c>
      <c r="P221" s="627" t="s">
        <v>792</v>
      </c>
      <c r="Q221" s="625" t="s">
        <v>789</v>
      </c>
      <c r="R221" s="586" t="s">
        <v>18</v>
      </c>
      <c r="S221" s="586" t="s">
        <v>29</v>
      </c>
      <c r="T221" s="586" t="s">
        <v>20</v>
      </c>
      <c r="U221" s="586" t="s">
        <v>21</v>
      </c>
      <c r="V221" s="625" t="s">
        <v>1085</v>
      </c>
      <c r="W221" s="586" t="s">
        <v>22</v>
      </c>
      <c r="X221" s="663">
        <v>3</v>
      </c>
      <c r="Y221" s="800">
        <v>2.4</v>
      </c>
      <c r="Z221" s="588">
        <v>41456</v>
      </c>
      <c r="AA221" s="588">
        <v>5667</v>
      </c>
      <c r="AB221" s="801">
        <v>25</v>
      </c>
      <c r="AC221" s="599"/>
      <c r="AD221" s="628"/>
      <c r="AE221" s="610">
        <v>0</v>
      </c>
      <c r="AF221" s="628"/>
      <c r="AG221" s="601"/>
      <c r="AH221" s="601"/>
      <c r="AI221" s="601"/>
      <c r="AJ221" s="601"/>
      <c r="AK221" s="601"/>
      <c r="AL221" s="601"/>
      <c r="AM221" s="601"/>
      <c r="AN221" s="601"/>
      <c r="AO221" s="601"/>
      <c r="AP221" s="601"/>
      <c r="AQ221" s="601"/>
      <c r="AR221" s="592">
        <f t="shared" si="8"/>
        <v>0</v>
      </c>
      <c r="AS221" s="592">
        <f t="shared" si="9"/>
        <v>0</v>
      </c>
      <c r="AT221" s="628">
        <v>1200000</v>
      </c>
      <c r="AU221" s="628">
        <v>800000</v>
      </c>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594"/>
      <c r="CB221" s="594"/>
      <c r="CC221" s="594"/>
      <c r="CD221" s="594"/>
      <c r="CE221" s="594"/>
      <c r="CF221" s="594"/>
      <c r="CG221" s="594"/>
      <c r="CH221" s="594"/>
      <c r="CI221" s="594"/>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594"/>
      <c r="FF221" s="594"/>
      <c r="FG221" s="594"/>
      <c r="FH221" s="594"/>
      <c r="FI221" s="594"/>
      <c r="FJ221" s="594"/>
      <c r="FK221" s="594"/>
      <c r="FL221" s="594"/>
      <c r="FM221" s="594"/>
      <c r="FN221" s="594"/>
      <c r="FO221" s="594"/>
      <c r="FP221" s="594"/>
      <c r="FQ221" s="594"/>
      <c r="FR221" s="594"/>
      <c r="FS221" s="594"/>
      <c r="FT221" s="594"/>
      <c r="FU221" s="594"/>
      <c r="FV221" s="594"/>
      <c r="FW221" s="594"/>
      <c r="FX221" s="594"/>
      <c r="FY221" s="594"/>
      <c r="FZ221" s="594"/>
      <c r="GA221" s="594"/>
      <c r="GB221" s="594"/>
      <c r="GC221" s="594"/>
      <c r="GD221" s="594"/>
      <c r="GE221" s="594"/>
      <c r="GF221" s="594"/>
      <c r="GG221" s="594"/>
      <c r="GH221" s="594"/>
      <c r="GI221" s="594"/>
      <c r="GJ221" s="594"/>
      <c r="GK221" s="594"/>
      <c r="GL221" s="594"/>
      <c r="GM221" s="594"/>
      <c r="GN221" s="594"/>
      <c r="GO221" s="594"/>
      <c r="GP221" s="594"/>
      <c r="GQ221" s="594"/>
      <c r="GR221" s="594"/>
      <c r="GS221" s="594"/>
      <c r="GT221" s="594"/>
      <c r="GU221" s="594"/>
      <c r="GV221" s="594"/>
      <c r="GW221" s="594"/>
      <c r="GX221" s="594"/>
      <c r="GY221" s="594"/>
      <c r="GZ221" s="594"/>
    </row>
    <row r="222" spans="1:220" s="593" customFormat="1" ht="23.25" customHeight="1" x14ac:dyDescent="0.25">
      <c r="A222" s="576">
        <v>158</v>
      </c>
      <c r="B222" s="603"/>
      <c r="C222" s="637">
        <v>1001</v>
      </c>
      <c r="D222" s="701" t="s">
        <v>1019</v>
      </c>
      <c r="E222" s="702" t="s">
        <v>790</v>
      </c>
      <c r="F222" s="702" t="s">
        <v>791</v>
      </c>
      <c r="G222" s="605">
        <v>3120</v>
      </c>
      <c r="H222" s="606">
        <v>234</v>
      </c>
      <c r="I222" s="607">
        <v>532</v>
      </c>
      <c r="J222" s="607">
        <v>24</v>
      </c>
      <c r="K222" s="582" t="s">
        <v>14</v>
      </c>
      <c r="L222" s="582" t="s">
        <v>54</v>
      </c>
      <c r="M222" s="624" t="s">
        <v>15</v>
      </c>
      <c r="N222" s="585" t="s">
        <v>17</v>
      </c>
      <c r="O222" s="625" t="s">
        <v>1001</v>
      </c>
      <c r="P222" s="586" t="s">
        <v>792</v>
      </c>
      <c r="Q222" s="586" t="s">
        <v>803</v>
      </c>
      <c r="R222" s="586" t="s">
        <v>39</v>
      </c>
      <c r="S222" s="638" t="s">
        <v>20</v>
      </c>
      <c r="T222" s="586" t="s">
        <v>20</v>
      </c>
      <c r="U222" s="586" t="s">
        <v>21</v>
      </c>
      <c r="V222" s="586" t="s">
        <v>55</v>
      </c>
      <c r="W222" s="586" t="s">
        <v>56</v>
      </c>
      <c r="X222" s="663">
        <v>2</v>
      </c>
      <c r="Y222" s="800">
        <v>2.1</v>
      </c>
      <c r="Z222" s="639">
        <v>41091</v>
      </c>
      <c r="AA222" s="622">
        <v>41426</v>
      </c>
      <c r="AB222" s="801">
        <v>20</v>
      </c>
      <c r="AC222" s="613"/>
      <c r="AD222" s="609">
        <v>3400000</v>
      </c>
      <c r="AE222" s="610">
        <v>3400000</v>
      </c>
      <c r="AF222" s="610"/>
      <c r="AG222" s="610"/>
      <c r="AH222" s="610"/>
      <c r="AI222" s="610">
        <v>2400000</v>
      </c>
      <c r="AJ222" s="610">
        <v>500000</v>
      </c>
      <c r="AK222" s="610">
        <v>500000</v>
      </c>
      <c r="AL222" s="610"/>
      <c r="AM222" s="610"/>
      <c r="AN222" s="640"/>
      <c r="AO222" s="640"/>
      <c r="AP222" s="610"/>
      <c r="AQ222" s="610"/>
      <c r="AR222" s="592">
        <f t="shared" si="8"/>
        <v>3400000</v>
      </c>
      <c r="AS222" s="592">
        <f t="shared" si="9"/>
        <v>0</v>
      </c>
      <c r="AT222" s="609">
        <v>0</v>
      </c>
      <c r="AU222" s="609">
        <v>0</v>
      </c>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594"/>
      <c r="CB222" s="594"/>
      <c r="CC222" s="594"/>
      <c r="CD222" s="594"/>
      <c r="CE222" s="594"/>
      <c r="CF222" s="594"/>
      <c r="CG222" s="594"/>
      <c r="CH222" s="594"/>
      <c r="CI222" s="594"/>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594"/>
      <c r="FF222" s="594"/>
      <c r="FG222" s="594"/>
      <c r="FH222" s="594"/>
      <c r="FI222" s="594"/>
      <c r="FJ222" s="594"/>
      <c r="FK222" s="594"/>
      <c r="FL222" s="594"/>
      <c r="FM222" s="594"/>
      <c r="FN222" s="594"/>
      <c r="FO222" s="594"/>
      <c r="FP222" s="594"/>
      <c r="FQ222" s="594"/>
      <c r="FR222" s="594"/>
      <c r="FS222" s="594"/>
      <c r="FT222" s="594"/>
      <c r="FU222" s="594"/>
      <c r="FV222" s="594"/>
      <c r="FW222" s="594"/>
      <c r="FX222" s="594"/>
      <c r="FY222" s="594"/>
      <c r="FZ222" s="594"/>
      <c r="GA222" s="594"/>
      <c r="GB222" s="594"/>
      <c r="GC222" s="594"/>
      <c r="GD222" s="594"/>
      <c r="GE222" s="594"/>
      <c r="GF222" s="594"/>
      <c r="GG222" s="594"/>
      <c r="GH222" s="594"/>
      <c r="GI222" s="594"/>
      <c r="GJ222" s="594"/>
      <c r="GK222" s="594"/>
      <c r="GL222" s="594"/>
      <c r="GM222" s="594"/>
      <c r="GN222" s="594"/>
      <c r="GO222" s="594"/>
      <c r="GP222" s="594"/>
      <c r="GQ222" s="594"/>
      <c r="GR222" s="594"/>
      <c r="GS222" s="594"/>
      <c r="GT222" s="594"/>
      <c r="GU222" s="594"/>
      <c r="GV222" s="594"/>
      <c r="GW222" s="594"/>
      <c r="GX222" s="594"/>
      <c r="GY222" s="594"/>
      <c r="GZ222" s="594"/>
    </row>
    <row r="223" spans="1:220" s="593" customFormat="1" ht="23.25" customHeight="1" x14ac:dyDescent="0.25">
      <c r="A223" s="576">
        <v>159</v>
      </c>
      <c r="B223" s="596" t="s">
        <v>1092</v>
      </c>
      <c r="C223" s="637">
        <v>1001</v>
      </c>
      <c r="D223" s="701" t="s">
        <v>1019</v>
      </c>
      <c r="E223" s="702" t="s">
        <v>790</v>
      </c>
      <c r="F223" s="702" t="s">
        <v>791</v>
      </c>
      <c r="G223" s="597">
        <v>3120</v>
      </c>
      <c r="H223" s="606">
        <v>234</v>
      </c>
      <c r="I223" s="607">
        <v>632</v>
      </c>
      <c r="J223" s="581">
        <v>11</v>
      </c>
      <c r="K223" s="582" t="s">
        <v>14</v>
      </c>
      <c r="L223" s="644" t="s">
        <v>1093</v>
      </c>
      <c r="M223" s="584" t="s">
        <v>31</v>
      </c>
      <c r="N223" s="585" t="s">
        <v>17</v>
      </c>
      <c r="O223" s="625" t="s">
        <v>1001</v>
      </c>
      <c r="P223" s="586" t="s">
        <v>792</v>
      </c>
      <c r="Q223" s="586" t="s">
        <v>789</v>
      </c>
      <c r="R223" s="586" t="s">
        <v>39</v>
      </c>
      <c r="S223" s="638" t="s">
        <v>20</v>
      </c>
      <c r="T223" s="586" t="s">
        <v>20</v>
      </c>
      <c r="U223" s="586" t="s">
        <v>21</v>
      </c>
      <c r="V223" s="586" t="s">
        <v>55</v>
      </c>
      <c r="W223" s="586" t="s">
        <v>56</v>
      </c>
      <c r="X223" s="663">
        <v>2</v>
      </c>
      <c r="Y223" s="800">
        <v>2.1</v>
      </c>
      <c r="Z223" s="639">
        <v>41091</v>
      </c>
      <c r="AA223" s="622">
        <v>41426</v>
      </c>
      <c r="AB223" s="798">
        <v>20</v>
      </c>
      <c r="AC223" s="613">
        <v>6143500</v>
      </c>
      <c r="AD223" s="601"/>
      <c r="AE223" s="610">
        <v>6143500</v>
      </c>
      <c r="AF223" s="623"/>
      <c r="AG223" s="623"/>
      <c r="AH223" s="623"/>
      <c r="AI223" s="623"/>
      <c r="AJ223" s="623">
        <v>1500000</v>
      </c>
      <c r="AK223" s="623">
        <v>1500000</v>
      </c>
      <c r="AL223" s="623">
        <v>1500000</v>
      </c>
      <c r="AM223" s="623">
        <v>1643500</v>
      </c>
      <c r="AN223" s="623"/>
      <c r="AO223" s="623"/>
      <c r="AP223" s="623"/>
      <c r="AQ223" s="623"/>
      <c r="AR223" s="592">
        <f t="shared" si="8"/>
        <v>6143500</v>
      </c>
      <c r="AS223" s="592">
        <f t="shared" si="9"/>
        <v>0</v>
      </c>
      <c r="AT223" s="601"/>
      <c r="AU223" s="601"/>
      <c r="AX223" s="594"/>
      <c r="AY223" s="594"/>
      <c r="AZ223" s="594"/>
      <c r="BA223" s="594"/>
      <c r="BB223" s="594"/>
      <c r="BC223" s="594"/>
      <c r="BD223" s="594"/>
      <c r="BE223" s="594"/>
      <c r="BF223" s="594"/>
      <c r="BG223" s="594"/>
      <c r="BH223" s="594"/>
      <c r="BI223" s="594"/>
      <c r="BJ223" s="594"/>
      <c r="BK223" s="594"/>
      <c r="BL223" s="594"/>
      <c r="BM223" s="594"/>
      <c r="BN223" s="594"/>
      <c r="BO223" s="594"/>
      <c r="BP223" s="594"/>
      <c r="BQ223" s="594"/>
      <c r="BR223" s="594"/>
      <c r="BS223" s="594"/>
      <c r="BT223" s="594"/>
      <c r="BU223" s="594"/>
      <c r="BV223" s="594"/>
      <c r="BW223" s="594"/>
      <c r="BX223" s="594"/>
      <c r="BY223" s="594"/>
      <c r="BZ223" s="594"/>
      <c r="CA223" s="594"/>
      <c r="CB223" s="594"/>
      <c r="CC223" s="594"/>
      <c r="CD223" s="594"/>
      <c r="CE223" s="594"/>
      <c r="CF223" s="594"/>
      <c r="CG223" s="594"/>
      <c r="CH223" s="594"/>
      <c r="CI223" s="594"/>
      <c r="CJ223" s="594"/>
      <c r="CK223" s="594"/>
      <c r="CL223" s="594"/>
      <c r="CM223" s="594"/>
      <c r="CN223" s="594"/>
      <c r="CO223" s="594"/>
      <c r="CP223" s="594"/>
      <c r="CQ223" s="594"/>
      <c r="CR223" s="594"/>
      <c r="CS223" s="594"/>
      <c r="CT223" s="594"/>
      <c r="CU223" s="594"/>
      <c r="CV223" s="594"/>
      <c r="CW223" s="594"/>
      <c r="CX223" s="594"/>
      <c r="CY223" s="594"/>
      <c r="CZ223" s="594"/>
      <c r="DA223" s="594"/>
      <c r="DB223" s="594"/>
      <c r="DC223" s="594"/>
      <c r="DD223" s="594"/>
      <c r="DE223" s="594"/>
      <c r="DF223" s="594"/>
      <c r="DG223" s="594"/>
      <c r="DH223" s="594"/>
      <c r="DI223" s="594"/>
      <c r="DJ223" s="594"/>
      <c r="DK223" s="594"/>
      <c r="DL223" s="594"/>
      <c r="DM223" s="594"/>
      <c r="DN223" s="594"/>
      <c r="DO223" s="594"/>
      <c r="DP223" s="594"/>
      <c r="DQ223" s="594"/>
      <c r="DR223" s="594"/>
      <c r="DS223" s="594"/>
      <c r="DT223" s="594"/>
      <c r="DU223" s="594"/>
      <c r="DV223" s="594"/>
      <c r="DW223" s="594"/>
      <c r="DX223" s="594"/>
      <c r="DY223" s="594"/>
      <c r="DZ223" s="594"/>
      <c r="EA223" s="594"/>
      <c r="EB223" s="594"/>
      <c r="EC223" s="594"/>
      <c r="ED223" s="594"/>
      <c r="EE223" s="594"/>
      <c r="EF223" s="594"/>
      <c r="EG223" s="594"/>
      <c r="EH223" s="594"/>
      <c r="EI223" s="594"/>
      <c r="EJ223" s="594"/>
      <c r="EK223" s="594"/>
      <c r="EL223" s="594"/>
      <c r="EM223" s="594"/>
      <c r="EN223" s="594"/>
      <c r="EO223" s="594"/>
      <c r="EP223" s="594"/>
      <c r="EQ223" s="594"/>
      <c r="ER223" s="594"/>
      <c r="ES223" s="594"/>
      <c r="ET223" s="594"/>
      <c r="EU223" s="594"/>
      <c r="EV223" s="594"/>
      <c r="EW223" s="594"/>
      <c r="EX223" s="594"/>
      <c r="EY223" s="594"/>
      <c r="EZ223" s="594"/>
      <c r="FA223" s="594"/>
      <c r="FB223" s="594"/>
      <c r="FC223" s="594"/>
      <c r="FD223" s="594"/>
      <c r="FE223" s="594"/>
      <c r="FF223" s="594"/>
      <c r="FG223" s="594"/>
      <c r="FH223" s="594"/>
      <c r="FI223" s="594"/>
      <c r="FJ223" s="594"/>
      <c r="FK223" s="594"/>
      <c r="FL223" s="594"/>
      <c r="FM223" s="594"/>
      <c r="FN223" s="594"/>
      <c r="FO223" s="594"/>
      <c r="FP223" s="594"/>
      <c r="FQ223" s="594"/>
      <c r="FR223" s="594"/>
      <c r="FS223" s="594"/>
      <c r="FT223" s="594"/>
      <c r="FU223" s="594"/>
      <c r="FV223" s="594"/>
      <c r="FW223" s="594"/>
      <c r="FX223" s="594"/>
      <c r="FY223" s="594"/>
      <c r="FZ223" s="594"/>
      <c r="GA223" s="594"/>
      <c r="GB223" s="594"/>
      <c r="GC223" s="594"/>
      <c r="GD223" s="594"/>
      <c r="GE223" s="594"/>
      <c r="GF223" s="594"/>
      <c r="GG223" s="594"/>
      <c r="GH223" s="594"/>
      <c r="GI223" s="594"/>
      <c r="GJ223" s="594"/>
      <c r="GK223" s="594"/>
      <c r="GL223" s="594"/>
      <c r="GM223" s="594"/>
      <c r="GN223" s="594"/>
      <c r="GO223" s="594"/>
      <c r="GP223" s="594"/>
      <c r="GQ223" s="594"/>
      <c r="GR223" s="594"/>
      <c r="GS223" s="594"/>
      <c r="GT223" s="594"/>
      <c r="GU223" s="594"/>
      <c r="GV223" s="594"/>
      <c r="GW223" s="594"/>
      <c r="GX223" s="594"/>
      <c r="GY223" s="594"/>
      <c r="GZ223" s="594"/>
      <c r="HA223" s="594"/>
      <c r="HB223" s="594"/>
      <c r="HC223" s="594"/>
      <c r="HD223" s="594"/>
      <c r="HE223" s="594"/>
      <c r="HF223" s="594"/>
      <c r="HG223" s="594"/>
      <c r="HH223" s="594"/>
      <c r="HI223" s="594"/>
      <c r="HJ223" s="594"/>
      <c r="HK223" s="594"/>
      <c r="HL223" s="594"/>
    </row>
    <row r="224" spans="1:220" ht="23.1" customHeight="1" x14ac:dyDescent="0.25">
      <c r="A224" s="576">
        <v>160</v>
      </c>
      <c r="B224" s="596" t="s">
        <v>1089</v>
      </c>
      <c r="C224" s="637">
        <v>1001</v>
      </c>
      <c r="D224" s="701" t="s">
        <v>1019</v>
      </c>
      <c r="E224" s="702" t="s">
        <v>790</v>
      </c>
      <c r="F224" s="702" t="s">
        <v>791</v>
      </c>
      <c r="G224" s="597">
        <v>3120</v>
      </c>
      <c r="H224" s="606">
        <v>234</v>
      </c>
      <c r="I224" s="607">
        <v>632</v>
      </c>
      <c r="J224" s="581">
        <v>16</v>
      </c>
      <c r="K224" s="582" t="s">
        <v>14</v>
      </c>
      <c r="L224" s="644" t="s">
        <v>1090</v>
      </c>
      <c r="M224" s="584" t="s">
        <v>31</v>
      </c>
      <c r="N224" s="585" t="s">
        <v>17</v>
      </c>
      <c r="O224" s="625" t="s">
        <v>1001</v>
      </c>
      <c r="P224" s="586" t="s">
        <v>792</v>
      </c>
      <c r="Q224" s="586" t="s">
        <v>789</v>
      </c>
      <c r="R224" s="586" t="s">
        <v>39</v>
      </c>
      <c r="S224" s="638" t="s">
        <v>20</v>
      </c>
      <c r="T224" s="586" t="s">
        <v>20</v>
      </c>
      <c r="U224" s="586" t="s">
        <v>21</v>
      </c>
      <c r="V224" s="586" t="s">
        <v>55</v>
      </c>
      <c r="W224" s="586" t="s">
        <v>57</v>
      </c>
      <c r="X224" s="663">
        <v>2</v>
      </c>
      <c r="Y224" s="800">
        <v>2.1</v>
      </c>
      <c r="Z224" s="639">
        <v>41091</v>
      </c>
      <c r="AA224" s="622">
        <v>41426</v>
      </c>
      <c r="AB224" s="798">
        <v>20</v>
      </c>
      <c r="AC224" s="613">
        <v>1200000</v>
      </c>
      <c r="AD224" s="628"/>
      <c r="AE224" s="610">
        <v>1200000</v>
      </c>
      <c r="AF224" s="623"/>
      <c r="AG224" s="623"/>
      <c r="AH224" s="623"/>
      <c r="AI224" s="623"/>
      <c r="AJ224" s="623"/>
      <c r="AK224" s="623">
        <v>250000</v>
      </c>
      <c r="AL224" s="623">
        <v>250000</v>
      </c>
      <c r="AM224" s="623">
        <v>250000</v>
      </c>
      <c r="AN224" s="623">
        <v>250000</v>
      </c>
      <c r="AO224" s="623">
        <v>200000</v>
      </c>
      <c r="AP224" s="623"/>
      <c r="AQ224" s="623"/>
      <c r="AR224" s="592">
        <f t="shared" si="8"/>
        <v>1200000</v>
      </c>
      <c r="AS224" s="592">
        <f t="shared" si="9"/>
        <v>0</v>
      </c>
      <c r="AT224" s="628"/>
      <c r="AU224" s="628"/>
      <c r="HA224" s="593"/>
      <c r="HB224" s="593"/>
      <c r="HC224" s="593"/>
      <c r="HD224" s="593"/>
      <c r="HE224" s="593"/>
      <c r="HF224" s="593"/>
      <c r="HG224" s="593"/>
      <c r="HH224" s="593"/>
      <c r="HI224" s="593"/>
      <c r="HJ224" s="593"/>
      <c r="HK224" s="593"/>
      <c r="HL224" s="593"/>
    </row>
    <row r="225" spans="1:220" s="593" customFormat="1" ht="23.1" customHeight="1" x14ac:dyDescent="0.25">
      <c r="A225" s="576">
        <v>8</v>
      </c>
      <c r="B225" s="603"/>
      <c r="C225" s="637">
        <v>1001</v>
      </c>
      <c r="D225" s="701" t="s">
        <v>1019</v>
      </c>
      <c r="E225" s="702" t="s">
        <v>790</v>
      </c>
      <c r="F225" s="702" t="s">
        <v>791</v>
      </c>
      <c r="G225" s="597">
        <v>3120</v>
      </c>
      <c r="H225" s="606">
        <v>234</v>
      </c>
      <c r="I225" s="607">
        <v>632</v>
      </c>
      <c r="J225" s="607">
        <v>22</v>
      </c>
      <c r="K225" s="582" t="s">
        <v>14</v>
      </c>
      <c r="L225" s="598" t="s">
        <v>1094</v>
      </c>
      <c r="M225" s="624" t="s">
        <v>31</v>
      </c>
      <c r="N225" s="585" t="s">
        <v>17</v>
      </c>
      <c r="O225" s="625" t="s">
        <v>960</v>
      </c>
      <c r="P225" s="586" t="s">
        <v>792</v>
      </c>
      <c r="Q225" s="586" t="s">
        <v>792</v>
      </c>
      <c r="R225" s="586" t="s">
        <v>34</v>
      </c>
      <c r="S225" s="586" t="s">
        <v>34</v>
      </c>
      <c r="T225" s="586" t="s">
        <v>20</v>
      </c>
      <c r="U225" s="586" t="s">
        <v>21</v>
      </c>
      <c r="V225" s="586" t="s">
        <v>55</v>
      </c>
      <c r="W225" s="586" t="s">
        <v>56</v>
      </c>
      <c r="X225" s="663">
        <v>2</v>
      </c>
      <c r="Y225" s="800">
        <v>2.1</v>
      </c>
      <c r="Z225" s="639">
        <v>41091</v>
      </c>
      <c r="AA225" s="622">
        <v>41426</v>
      </c>
      <c r="AB225" s="801">
        <v>20</v>
      </c>
      <c r="AC225" s="613">
        <v>960000</v>
      </c>
      <c r="AD225" s="609"/>
      <c r="AE225" s="610">
        <v>960000</v>
      </c>
      <c r="AF225" s="610"/>
      <c r="AG225" s="610"/>
      <c r="AH225" s="610">
        <v>460000</v>
      </c>
      <c r="AI225" s="610">
        <v>250000</v>
      </c>
      <c r="AJ225" s="610">
        <v>250000</v>
      </c>
      <c r="AK225" s="610"/>
      <c r="AL225" s="610"/>
      <c r="AM225" s="610"/>
      <c r="AN225" s="640"/>
      <c r="AO225" s="640"/>
      <c r="AP225" s="610"/>
      <c r="AQ225" s="610"/>
      <c r="AR225" s="592">
        <f t="shared" si="8"/>
        <v>960000</v>
      </c>
      <c r="AS225" s="592">
        <f t="shared" si="9"/>
        <v>0</v>
      </c>
      <c r="AT225" s="609"/>
      <c r="AU225" s="609"/>
      <c r="AX225" s="594"/>
      <c r="AY225" s="594"/>
      <c r="AZ225" s="594"/>
      <c r="BA225" s="594"/>
      <c r="BB225" s="594"/>
      <c r="BC225" s="594"/>
      <c r="BD225" s="594"/>
      <c r="BE225" s="594"/>
      <c r="BF225" s="594"/>
      <c r="BG225" s="594"/>
      <c r="BH225" s="594"/>
      <c r="BI225" s="594"/>
      <c r="BJ225" s="594"/>
      <c r="BK225" s="594"/>
      <c r="BL225" s="594"/>
      <c r="BM225" s="594"/>
      <c r="BN225" s="594"/>
      <c r="BO225" s="594"/>
      <c r="BP225" s="594"/>
      <c r="BQ225" s="594"/>
      <c r="BR225" s="594"/>
      <c r="BS225" s="594"/>
      <c r="BT225" s="594"/>
      <c r="BU225" s="594"/>
      <c r="BV225" s="594"/>
      <c r="BW225" s="594"/>
      <c r="BX225" s="594"/>
      <c r="BY225" s="594"/>
      <c r="BZ225" s="594"/>
      <c r="CA225" s="594"/>
      <c r="CB225" s="594"/>
      <c r="CC225" s="594"/>
      <c r="CD225" s="594"/>
      <c r="CE225" s="594"/>
      <c r="CF225" s="594"/>
      <c r="CG225" s="594"/>
      <c r="CH225" s="594"/>
      <c r="CI225" s="594"/>
      <c r="CJ225" s="594"/>
      <c r="CK225" s="594"/>
      <c r="CL225" s="594"/>
      <c r="CM225" s="594"/>
      <c r="CN225" s="594"/>
      <c r="CO225" s="594"/>
      <c r="CP225" s="594"/>
      <c r="CQ225" s="594"/>
      <c r="CR225" s="594"/>
      <c r="CS225" s="594"/>
      <c r="CT225" s="594"/>
      <c r="CU225" s="594"/>
      <c r="CV225" s="594"/>
      <c r="CW225" s="594"/>
      <c r="CX225" s="594"/>
      <c r="CY225" s="594"/>
      <c r="CZ225" s="594"/>
      <c r="DA225" s="594"/>
      <c r="DB225" s="594"/>
      <c r="DC225" s="594"/>
      <c r="DD225" s="594"/>
      <c r="DE225" s="594"/>
      <c r="DF225" s="594"/>
      <c r="DG225" s="594"/>
      <c r="DH225" s="594"/>
      <c r="DI225" s="594"/>
      <c r="DJ225" s="594"/>
      <c r="DK225" s="594"/>
      <c r="DL225" s="594"/>
      <c r="DM225" s="594"/>
      <c r="DN225" s="594"/>
      <c r="DO225" s="594"/>
      <c r="DP225" s="594"/>
      <c r="DQ225" s="594"/>
      <c r="DR225" s="594"/>
      <c r="DS225" s="594"/>
      <c r="DT225" s="594"/>
      <c r="DU225" s="594"/>
      <c r="DV225" s="594"/>
      <c r="DW225" s="594"/>
      <c r="DX225" s="594"/>
      <c r="DY225" s="594"/>
      <c r="DZ225" s="594"/>
      <c r="EA225" s="594"/>
      <c r="EB225" s="594"/>
      <c r="EC225" s="594"/>
      <c r="ED225" s="594"/>
      <c r="EE225" s="594"/>
      <c r="EF225" s="594"/>
      <c r="EG225" s="594"/>
      <c r="EH225" s="594"/>
      <c r="EI225" s="594"/>
      <c r="EJ225" s="594"/>
      <c r="EK225" s="594"/>
      <c r="EL225" s="594"/>
      <c r="EM225" s="594"/>
      <c r="EN225" s="594"/>
      <c r="EO225" s="594"/>
      <c r="EP225" s="594"/>
      <c r="EQ225" s="594"/>
      <c r="ER225" s="594"/>
      <c r="ES225" s="594"/>
      <c r="ET225" s="594"/>
      <c r="EU225" s="594"/>
      <c r="EV225" s="594"/>
      <c r="EW225" s="594"/>
      <c r="EX225" s="594"/>
      <c r="EY225" s="594"/>
      <c r="EZ225" s="594"/>
      <c r="FA225" s="594"/>
      <c r="FB225" s="594"/>
      <c r="FC225" s="594"/>
      <c r="FD225" s="594"/>
      <c r="FE225" s="594"/>
      <c r="FF225" s="594"/>
      <c r="FG225" s="594"/>
      <c r="FH225" s="594"/>
      <c r="FI225" s="594"/>
      <c r="FJ225" s="594"/>
      <c r="FK225" s="594"/>
      <c r="FL225" s="594"/>
      <c r="FM225" s="594"/>
      <c r="FN225" s="594"/>
      <c r="FO225" s="594"/>
      <c r="FP225" s="594"/>
      <c r="FQ225" s="594"/>
      <c r="FR225" s="594"/>
      <c r="FS225" s="594"/>
      <c r="FT225" s="594"/>
      <c r="FU225" s="594"/>
      <c r="FV225" s="594"/>
      <c r="FW225" s="594"/>
      <c r="FX225" s="594"/>
      <c r="FY225" s="594"/>
      <c r="FZ225" s="594"/>
      <c r="GA225" s="594"/>
      <c r="GB225" s="594"/>
      <c r="GC225" s="594"/>
      <c r="GD225" s="594"/>
      <c r="GE225" s="594"/>
      <c r="GF225" s="594"/>
      <c r="GG225" s="594"/>
      <c r="GH225" s="594"/>
      <c r="GI225" s="594"/>
      <c r="GJ225" s="594"/>
      <c r="GK225" s="594"/>
      <c r="GL225" s="594"/>
      <c r="GM225" s="594"/>
      <c r="GN225" s="594"/>
      <c r="GO225" s="594"/>
      <c r="GP225" s="594"/>
      <c r="GQ225" s="594"/>
      <c r="GR225" s="594"/>
      <c r="GS225" s="594"/>
      <c r="GT225" s="594"/>
      <c r="GU225" s="594"/>
      <c r="GV225" s="594"/>
      <c r="GW225" s="594"/>
      <c r="GX225" s="594"/>
      <c r="GY225" s="594"/>
      <c r="GZ225" s="594"/>
    </row>
    <row r="226" spans="1:220" s="593" customFormat="1" ht="23.1" customHeight="1" x14ac:dyDescent="0.25">
      <c r="A226" s="576">
        <v>162</v>
      </c>
      <c r="B226" s="603"/>
      <c r="C226" s="637">
        <v>1001</v>
      </c>
      <c r="D226" s="701" t="s">
        <v>1019</v>
      </c>
      <c r="E226" s="702" t="s">
        <v>790</v>
      </c>
      <c r="F226" s="702" t="s">
        <v>791</v>
      </c>
      <c r="G226" s="597">
        <v>3120</v>
      </c>
      <c r="H226" s="606">
        <v>234</v>
      </c>
      <c r="I226" s="607">
        <v>632</v>
      </c>
      <c r="J226" s="607" t="s">
        <v>25</v>
      </c>
      <c r="K226" s="582" t="s">
        <v>14</v>
      </c>
      <c r="L226" s="582" t="s">
        <v>54</v>
      </c>
      <c r="M226" s="624" t="s">
        <v>31</v>
      </c>
      <c r="N226" s="585" t="s">
        <v>17</v>
      </c>
      <c r="O226" s="625" t="s">
        <v>1001</v>
      </c>
      <c r="P226" s="586" t="s">
        <v>792</v>
      </c>
      <c r="Q226" s="586" t="s">
        <v>789</v>
      </c>
      <c r="R226" s="586" t="s">
        <v>39</v>
      </c>
      <c r="S226" s="638" t="s">
        <v>20</v>
      </c>
      <c r="T226" s="586" t="s">
        <v>20</v>
      </c>
      <c r="U226" s="586" t="s">
        <v>21</v>
      </c>
      <c r="V226" s="586" t="s">
        <v>55</v>
      </c>
      <c r="W226" s="586" t="s">
        <v>56</v>
      </c>
      <c r="X226" s="663">
        <v>2</v>
      </c>
      <c r="Y226" s="800">
        <v>2.1</v>
      </c>
      <c r="Z226" s="588">
        <v>41456</v>
      </c>
      <c r="AA226" s="588">
        <v>5667</v>
      </c>
      <c r="AB226" s="801">
        <v>20</v>
      </c>
      <c r="AC226" s="613"/>
      <c r="AD226" s="609">
        <v>0</v>
      </c>
      <c r="AE226" s="610">
        <v>0</v>
      </c>
      <c r="AF226" s="610"/>
      <c r="AG226" s="610"/>
      <c r="AH226" s="610"/>
      <c r="AI226" s="610"/>
      <c r="AJ226" s="610"/>
      <c r="AK226" s="610"/>
      <c r="AL226" s="610"/>
      <c r="AM226" s="610"/>
      <c r="AN226" s="640"/>
      <c r="AO226" s="640"/>
      <c r="AP226" s="610"/>
      <c r="AQ226" s="610"/>
      <c r="AR226" s="592">
        <f t="shared" si="8"/>
        <v>0</v>
      </c>
      <c r="AS226" s="592">
        <f t="shared" si="9"/>
        <v>0</v>
      </c>
      <c r="AT226" s="609">
        <v>6000000</v>
      </c>
      <c r="AU226" s="609">
        <v>3300000</v>
      </c>
      <c r="AX226" s="594"/>
      <c r="AY226" s="594"/>
      <c r="AZ226" s="594"/>
      <c r="BA226" s="594"/>
      <c r="BB226" s="594"/>
      <c r="BC226" s="594"/>
      <c r="BD226" s="594"/>
      <c r="BE226" s="594"/>
      <c r="BF226" s="594"/>
      <c r="BG226" s="594"/>
      <c r="BH226" s="594"/>
      <c r="BI226" s="594"/>
      <c r="BJ226" s="594"/>
      <c r="BK226" s="594"/>
      <c r="BL226" s="594"/>
      <c r="BM226" s="594"/>
      <c r="BN226" s="594"/>
      <c r="BO226" s="594"/>
      <c r="BP226" s="594"/>
      <c r="BQ226" s="594"/>
      <c r="BR226" s="594"/>
      <c r="BS226" s="594"/>
      <c r="BT226" s="594"/>
      <c r="BU226" s="594"/>
      <c r="BV226" s="594"/>
      <c r="BW226" s="594"/>
      <c r="BX226" s="594"/>
      <c r="BY226" s="594"/>
      <c r="BZ226" s="594"/>
      <c r="CA226" s="594"/>
      <c r="CB226" s="594"/>
      <c r="CC226" s="594"/>
      <c r="CD226" s="594"/>
      <c r="CE226" s="594"/>
      <c r="CF226" s="594"/>
      <c r="CG226" s="594"/>
      <c r="CH226" s="594"/>
      <c r="CI226" s="594"/>
      <c r="CJ226" s="594"/>
      <c r="CK226" s="594"/>
      <c r="CL226" s="594"/>
      <c r="CM226" s="594"/>
      <c r="CN226" s="594"/>
      <c r="CO226" s="594"/>
      <c r="CP226" s="594"/>
      <c r="CQ226" s="594"/>
      <c r="CR226" s="594"/>
      <c r="CS226" s="594"/>
      <c r="CT226" s="594"/>
      <c r="CU226" s="594"/>
      <c r="CV226" s="594"/>
      <c r="CW226" s="594"/>
      <c r="CX226" s="594"/>
      <c r="CY226" s="594"/>
      <c r="CZ226" s="594"/>
      <c r="DA226" s="594"/>
      <c r="DB226" s="594"/>
      <c r="DC226" s="594"/>
      <c r="DD226" s="594"/>
      <c r="DE226" s="594"/>
      <c r="DF226" s="594"/>
      <c r="DG226" s="594"/>
      <c r="DH226" s="594"/>
      <c r="DI226" s="594"/>
      <c r="DJ226" s="594"/>
      <c r="DK226" s="594"/>
      <c r="DL226" s="594"/>
      <c r="DM226" s="594"/>
      <c r="DN226" s="594"/>
      <c r="DO226" s="594"/>
      <c r="DP226" s="594"/>
      <c r="DQ226" s="594"/>
      <c r="DR226" s="594"/>
      <c r="DS226" s="594"/>
      <c r="DT226" s="594"/>
      <c r="DU226" s="594"/>
      <c r="DV226" s="594"/>
      <c r="DW226" s="594"/>
      <c r="DX226" s="594"/>
      <c r="DY226" s="594"/>
      <c r="DZ226" s="594"/>
      <c r="EA226" s="594"/>
      <c r="EB226" s="594"/>
      <c r="EC226" s="594"/>
      <c r="ED226" s="594"/>
      <c r="EE226" s="594"/>
      <c r="EF226" s="594"/>
      <c r="EG226" s="594"/>
      <c r="EH226" s="594"/>
      <c r="EI226" s="594"/>
      <c r="EJ226" s="594"/>
      <c r="EK226" s="594"/>
      <c r="EL226" s="594"/>
      <c r="EM226" s="594"/>
      <c r="EN226" s="594"/>
      <c r="EO226" s="594"/>
      <c r="EP226" s="594"/>
      <c r="EQ226" s="594"/>
      <c r="ER226" s="594"/>
      <c r="ES226" s="594"/>
      <c r="ET226" s="594"/>
      <c r="EU226" s="594"/>
      <c r="EV226" s="594"/>
      <c r="EW226" s="594"/>
      <c r="EX226" s="594"/>
      <c r="EY226" s="594"/>
      <c r="EZ226" s="594"/>
      <c r="FA226" s="594"/>
      <c r="FB226" s="594"/>
      <c r="FC226" s="594"/>
      <c r="FD226" s="594"/>
      <c r="FE226" s="594"/>
      <c r="FF226" s="594"/>
      <c r="FG226" s="594"/>
      <c r="FH226" s="594"/>
      <c r="FI226" s="594"/>
      <c r="FJ226" s="594"/>
      <c r="FK226" s="594"/>
      <c r="FL226" s="594"/>
      <c r="FM226" s="594"/>
      <c r="FN226" s="594"/>
      <c r="FO226" s="594"/>
      <c r="FP226" s="594"/>
      <c r="FQ226" s="594"/>
      <c r="FR226" s="594"/>
      <c r="FS226" s="594"/>
      <c r="FT226" s="594"/>
      <c r="FU226" s="594"/>
      <c r="FV226" s="594"/>
      <c r="FW226" s="594"/>
      <c r="FX226" s="594"/>
      <c r="FY226" s="594"/>
      <c r="FZ226" s="594"/>
      <c r="GA226" s="594"/>
      <c r="GB226" s="594"/>
      <c r="GC226" s="594"/>
      <c r="GD226" s="594"/>
      <c r="GE226" s="594"/>
      <c r="GF226" s="594"/>
      <c r="GG226" s="594"/>
      <c r="GH226" s="594"/>
      <c r="GI226" s="594"/>
      <c r="GJ226" s="594"/>
      <c r="GK226" s="594"/>
      <c r="GL226" s="594"/>
      <c r="GM226" s="594"/>
      <c r="GN226" s="594"/>
      <c r="GO226" s="594"/>
      <c r="GP226" s="594"/>
      <c r="GQ226" s="594"/>
      <c r="GR226" s="594"/>
      <c r="GS226" s="594"/>
      <c r="GT226" s="594"/>
      <c r="GU226" s="594"/>
      <c r="GV226" s="594"/>
      <c r="GW226" s="594"/>
      <c r="GX226" s="594"/>
      <c r="GY226" s="594"/>
      <c r="GZ226" s="594"/>
    </row>
    <row r="227" spans="1:220" s="593" customFormat="1" ht="23.1" customHeight="1" x14ac:dyDescent="0.25">
      <c r="A227" s="576">
        <v>163</v>
      </c>
      <c r="B227" s="603" t="s">
        <v>1091</v>
      </c>
      <c r="C227" s="637">
        <v>1001</v>
      </c>
      <c r="D227" s="701" t="s">
        <v>1019</v>
      </c>
      <c r="E227" s="702" t="s">
        <v>790</v>
      </c>
      <c r="F227" s="702" t="s">
        <v>791</v>
      </c>
      <c r="G227" s="597">
        <v>3120</v>
      </c>
      <c r="H227" s="606">
        <v>234</v>
      </c>
      <c r="I227" s="607">
        <v>832</v>
      </c>
      <c r="J227" s="581">
        <v>1</v>
      </c>
      <c r="K227" s="582" t="s">
        <v>14</v>
      </c>
      <c r="L227" s="582" t="s">
        <v>58</v>
      </c>
      <c r="M227" s="584" t="s">
        <v>59</v>
      </c>
      <c r="N227" s="653" t="s">
        <v>24</v>
      </c>
      <c r="O227" s="625" t="s">
        <v>1001</v>
      </c>
      <c r="P227" s="586" t="s">
        <v>792</v>
      </c>
      <c r="Q227" s="586" t="s">
        <v>789</v>
      </c>
      <c r="R227" s="586" t="s">
        <v>39</v>
      </c>
      <c r="S227" s="638" t="s">
        <v>20</v>
      </c>
      <c r="T227" s="586" t="s">
        <v>20</v>
      </c>
      <c r="U227" s="586" t="s">
        <v>21</v>
      </c>
      <c r="V227" s="586" t="s">
        <v>55</v>
      </c>
      <c r="W227" s="586" t="s">
        <v>56</v>
      </c>
      <c r="X227" s="663">
        <v>2</v>
      </c>
      <c r="Y227" s="800">
        <v>2.1</v>
      </c>
      <c r="Z227" s="639">
        <v>41091</v>
      </c>
      <c r="AA227" s="622">
        <v>42156</v>
      </c>
      <c r="AB227" s="798">
        <v>20</v>
      </c>
      <c r="AC227" s="613">
        <v>0</v>
      </c>
      <c r="AD227" s="610">
        <v>45587900</v>
      </c>
      <c r="AE227" s="610">
        <v>45587900</v>
      </c>
      <c r="AF227" s="623"/>
      <c r="AG227" s="623">
        <v>5200000</v>
      </c>
      <c r="AH227" s="623">
        <v>5200000</v>
      </c>
      <c r="AI227" s="623">
        <v>5200000</v>
      </c>
      <c r="AJ227" s="623">
        <v>5200000</v>
      </c>
      <c r="AK227" s="623">
        <v>5200000</v>
      </c>
      <c r="AL227" s="623">
        <v>5200000</v>
      </c>
      <c r="AM227" s="623">
        <v>5200000</v>
      </c>
      <c r="AN227" s="623">
        <v>5200000</v>
      </c>
      <c r="AO227" s="623">
        <v>3987900</v>
      </c>
      <c r="AP227" s="623"/>
      <c r="AQ227" s="623"/>
      <c r="AR227" s="592">
        <f t="shared" si="8"/>
        <v>45587900</v>
      </c>
      <c r="AS227" s="592">
        <f t="shared" si="9"/>
        <v>0</v>
      </c>
      <c r="AT227" s="610">
        <v>48090000</v>
      </c>
      <c r="AU227" s="610">
        <v>50870600</v>
      </c>
      <c r="AX227" s="594"/>
      <c r="AY227" s="594"/>
      <c r="AZ227" s="594"/>
      <c r="BA227" s="594"/>
      <c r="BB227" s="594"/>
      <c r="BC227" s="594"/>
      <c r="BD227" s="594"/>
      <c r="BE227" s="594"/>
      <c r="BF227" s="594"/>
      <c r="BG227" s="594"/>
      <c r="BH227" s="594"/>
      <c r="BI227" s="594"/>
      <c r="BJ227" s="594"/>
      <c r="BK227" s="594"/>
      <c r="BL227" s="594"/>
      <c r="BM227" s="594"/>
      <c r="BN227" s="594"/>
      <c r="BO227" s="594"/>
      <c r="BP227" s="594"/>
      <c r="BQ227" s="594"/>
      <c r="BR227" s="594"/>
      <c r="BS227" s="594"/>
      <c r="BT227" s="594"/>
      <c r="BU227" s="594"/>
      <c r="BV227" s="594"/>
      <c r="BW227" s="594"/>
      <c r="BX227" s="594"/>
      <c r="BY227" s="594"/>
      <c r="BZ227" s="594"/>
      <c r="CA227" s="594"/>
      <c r="CB227" s="594"/>
      <c r="CC227" s="594"/>
      <c r="CD227" s="594"/>
      <c r="CE227" s="594"/>
      <c r="CF227" s="594"/>
      <c r="CG227" s="594"/>
      <c r="CH227" s="594"/>
      <c r="CI227" s="594"/>
      <c r="CJ227" s="594"/>
      <c r="CK227" s="594"/>
      <c r="CL227" s="594"/>
      <c r="CM227" s="594"/>
      <c r="CN227" s="594"/>
      <c r="CO227" s="594"/>
      <c r="CP227" s="594"/>
      <c r="CQ227" s="594"/>
      <c r="CR227" s="594"/>
      <c r="CS227" s="594"/>
      <c r="CT227" s="594"/>
      <c r="CU227" s="594"/>
      <c r="CV227" s="594"/>
      <c r="CW227" s="594"/>
      <c r="CX227" s="594"/>
      <c r="CY227" s="594"/>
      <c r="CZ227" s="594"/>
      <c r="DA227" s="594"/>
      <c r="DB227" s="594"/>
      <c r="DC227" s="594"/>
      <c r="DD227" s="594"/>
      <c r="DE227" s="594"/>
      <c r="DF227" s="594"/>
      <c r="DG227" s="594"/>
      <c r="DH227" s="594"/>
      <c r="DI227" s="594"/>
      <c r="DJ227" s="594"/>
      <c r="DK227" s="594"/>
      <c r="DL227" s="594"/>
      <c r="DM227" s="594"/>
      <c r="DN227" s="594"/>
      <c r="DO227" s="594"/>
      <c r="DP227" s="594"/>
      <c r="DQ227" s="594"/>
      <c r="DR227" s="594"/>
      <c r="DS227" s="594"/>
      <c r="DT227" s="594"/>
      <c r="DU227" s="594"/>
      <c r="DV227" s="594"/>
      <c r="DW227" s="594"/>
      <c r="DX227" s="594"/>
      <c r="DY227" s="594"/>
      <c r="DZ227" s="594"/>
      <c r="EA227" s="594"/>
      <c r="EB227" s="594"/>
      <c r="EC227" s="594"/>
      <c r="ED227" s="594"/>
      <c r="EE227" s="594"/>
      <c r="EF227" s="594"/>
      <c r="EG227" s="594"/>
      <c r="EH227" s="594"/>
      <c r="EI227" s="594"/>
      <c r="EJ227" s="594"/>
      <c r="EK227" s="594"/>
      <c r="EL227" s="594"/>
      <c r="EM227" s="594"/>
      <c r="EN227" s="594"/>
      <c r="EO227" s="594"/>
      <c r="EP227" s="594"/>
      <c r="EQ227" s="594"/>
      <c r="ER227" s="594"/>
      <c r="ES227" s="594"/>
      <c r="ET227" s="594"/>
      <c r="EU227" s="594"/>
      <c r="EV227" s="594"/>
      <c r="EW227" s="594"/>
      <c r="EX227" s="594"/>
      <c r="EY227" s="594"/>
      <c r="EZ227" s="594"/>
      <c r="FA227" s="594"/>
      <c r="FB227" s="594"/>
      <c r="FC227" s="594"/>
      <c r="FD227" s="594"/>
      <c r="FE227" s="594"/>
      <c r="FF227" s="594"/>
      <c r="FG227" s="594"/>
      <c r="FH227" s="594"/>
      <c r="FI227" s="594"/>
      <c r="FJ227" s="594"/>
      <c r="FK227" s="594"/>
      <c r="FL227" s="594"/>
      <c r="FM227" s="594"/>
      <c r="FN227" s="594"/>
      <c r="FO227" s="594"/>
      <c r="FP227" s="594"/>
      <c r="FQ227" s="594"/>
      <c r="FR227" s="594"/>
      <c r="FS227" s="594"/>
      <c r="FT227" s="594"/>
      <c r="FU227" s="594"/>
      <c r="FV227" s="594"/>
      <c r="FW227" s="594"/>
      <c r="FX227" s="594"/>
      <c r="FY227" s="594"/>
      <c r="FZ227" s="594"/>
      <c r="GA227" s="594"/>
      <c r="GB227" s="594"/>
      <c r="GC227" s="594"/>
      <c r="GD227" s="594"/>
      <c r="GE227" s="594"/>
      <c r="GF227" s="594"/>
      <c r="GG227" s="594"/>
      <c r="GH227" s="594"/>
      <c r="GI227" s="594"/>
      <c r="GJ227" s="594"/>
      <c r="GK227" s="594"/>
      <c r="GL227" s="594"/>
      <c r="GM227" s="594"/>
      <c r="GN227" s="594"/>
      <c r="GO227" s="594"/>
      <c r="GP227" s="594"/>
      <c r="GQ227" s="594"/>
      <c r="GR227" s="594"/>
      <c r="GS227" s="594"/>
      <c r="GT227" s="594"/>
      <c r="GU227" s="594"/>
      <c r="GV227" s="594"/>
      <c r="GW227" s="594"/>
      <c r="GX227" s="594"/>
      <c r="GY227" s="594"/>
      <c r="GZ227" s="594"/>
    </row>
    <row r="228" spans="1:220" ht="23.1" customHeight="1" x14ac:dyDescent="0.25">
      <c r="A228" s="576">
        <v>164</v>
      </c>
      <c r="B228" s="603"/>
      <c r="C228" s="637">
        <v>1001</v>
      </c>
      <c r="D228" s="701" t="s">
        <v>1019</v>
      </c>
      <c r="E228" s="702" t="s">
        <v>790</v>
      </c>
      <c r="F228" s="702" t="s">
        <v>791</v>
      </c>
      <c r="G228" s="597">
        <v>3120</v>
      </c>
      <c r="H228" s="606">
        <v>234</v>
      </c>
      <c r="I228" s="607">
        <v>832</v>
      </c>
      <c r="J228" s="581">
        <v>4</v>
      </c>
      <c r="K228" s="582" t="s">
        <v>14</v>
      </c>
      <c r="L228" s="582" t="s">
        <v>60</v>
      </c>
      <c r="M228" s="584" t="s">
        <v>59</v>
      </c>
      <c r="N228" s="653" t="s">
        <v>24</v>
      </c>
      <c r="O228" s="625" t="s">
        <v>1001</v>
      </c>
      <c r="P228" s="586" t="s">
        <v>792</v>
      </c>
      <c r="Q228" s="586" t="s">
        <v>789</v>
      </c>
      <c r="R228" s="586" t="s">
        <v>39</v>
      </c>
      <c r="S228" s="638" t="s">
        <v>20</v>
      </c>
      <c r="T228" s="586" t="s">
        <v>20</v>
      </c>
      <c r="U228" s="586" t="s">
        <v>21</v>
      </c>
      <c r="V228" s="586" t="s">
        <v>55</v>
      </c>
      <c r="W228" s="586" t="s">
        <v>57</v>
      </c>
      <c r="X228" s="663">
        <v>2</v>
      </c>
      <c r="Y228" s="800">
        <v>2.1</v>
      </c>
      <c r="Z228" s="639">
        <v>41091</v>
      </c>
      <c r="AA228" s="622">
        <v>42156</v>
      </c>
      <c r="AB228" s="798">
        <v>20</v>
      </c>
      <c r="AC228" s="613">
        <v>0</v>
      </c>
      <c r="AD228" s="610">
        <v>6382300</v>
      </c>
      <c r="AE228" s="610">
        <v>6382300</v>
      </c>
      <c r="AF228" s="623"/>
      <c r="AG228" s="623"/>
      <c r="AH228" s="623">
        <v>382300</v>
      </c>
      <c r="AI228" s="623">
        <v>2000000</v>
      </c>
      <c r="AJ228" s="623">
        <v>2000000</v>
      </c>
      <c r="AK228" s="623">
        <v>2000000</v>
      </c>
      <c r="AL228" s="623"/>
      <c r="AM228" s="623"/>
      <c r="AN228" s="623"/>
      <c r="AO228" s="623"/>
      <c r="AP228" s="623"/>
      <c r="AQ228" s="623"/>
      <c r="AR228" s="592">
        <f t="shared" si="8"/>
        <v>6382300</v>
      </c>
      <c r="AS228" s="592">
        <f t="shared" si="9"/>
        <v>0</v>
      </c>
      <c r="AT228" s="610">
        <v>6732600</v>
      </c>
      <c r="AU228" s="610">
        <v>7121800</v>
      </c>
      <c r="HA228" s="593"/>
      <c r="HB228" s="593"/>
      <c r="HC228" s="593"/>
      <c r="HD228" s="593"/>
      <c r="HE228" s="593"/>
      <c r="HF228" s="593"/>
      <c r="HG228" s="593"/>
      <c r="HH228" s="593"/>
      <c r="HI228" s="593"/>
      <c r="HJ228" s="593"/>
      <c r="HK228" s="593"/>
      <c r="HL228" s="593"/>
    </row>
    <row r="229" spans="1:220" ht="23.1" customHeight="1" x14ac:dyDescent="0.25">
      <c r="A229" s="576">
        <v>169</v>
      </c>
      <c r="B229" s="603" t="s">
        <v>1107</v>
      </c>
      <c r="C229" s="604">
        <v>1303</v>
      </c>
      <c r="D229" s="701" t="s">
        <v>1098</v>
      </c>
      <c r="E229" s="702" t="s">
        <v>784</v>
      </c>
      <c r="F229" s="702" t="s">
        <v>326</v>
      </c>
      <c r="G229" s="604">
        <v>900</v>
      </c>
      <c r="H229" s="606">
        <v>241</v>
      </c>
      <c r="I229" s="607">
        <v>676</v>
      </c>
      <c r="J229" s="581">
        <v>10</v>
      </c>
      <c r="K229" s="582" t="s">
        <v>1099</v>
      </c>
      <c r="L229" s="582" t="s">
        <v>1035</v>
      </c>
      <c r="M229" s="584" t="s">
        <v>31</v>
      </c>
      <c r="N229" s="585" t="s">
        <v>17</v>
      </c>
      <c r="O229" s="625" t="s">
        <v>1001</v>
      </c>
      <c r="P229" s="586" t="s">
        <v>792</v>
      </c>
      <c r="Q229" s="586" t="s">
        <v>789</v>
      </c>
      <c r="R229" s="586" t="s">
        <v>39</v>
      </c>
      <c r="S229" s="586" t="s">
        <v>20</v>
      </c>
      <c r="T229" s="586" t="s">
        <v>20</v>
      </c>
      <c r="U229" s="586" t="s">
        <v>1101</v>
      </c>
      <c r="V229" s="586" t="s">
        <v>55</v>
      </c>
      <c r="W229" s="586" t="s">
        <v>55</v>
      </c>
      <c r="X229" s="663">
        <v>2</v>
      </c>
      <c r="Y229" s="803">
        <v>2.2000000000000002</v>
      </c>
      <c r="Z229" s="588">
        <v>41456</v>
      </c>
      <c r="AA229" s="588">
        <v>41791</v>
      </c>
      <c r="AB229" s="798">
        <v>15</v>
      </c>
      <c r="AC229" s="613"/>
      <c r="AD229" s="609">
        <v>0</v>
      </c>
      <c r="AE229" s="610">
        <v>0</v>
      </c>
      <c r="AF229" s="623"/>
      <c r="AG229" s="623"/>
      <c r="AH229" s="623"/>
      <c r="AI229" s="623"/>
      <c r="AJ229" s="623"/>
      <c r="AK229" s="623"/>
      <c r="AL229" s="623"/>
      <c r="AM229" s="623"/>
      <c r="AN229" s="623"/>
      <c r="AO229" s="623"/>
      <c r="AP229" s="623"/>
      <c r="AQ229" s="623"/>
      <c r="AR229" s="592">
        <f t="shared" si="8"/>
        <v>0</v>
      </c>
      <c r="AS229" s="592">
        <f t="shared" si="9"/>
        <v>0</v>
      </c>
      <c r="AT229" s="609">
        <v>1500000</v>
      </c>
      <c r="AU229" s="609">
        <v>0</v>
      </c>
    </row>
    <row r="230" spans="1:220" ht="23.1" customHeight="1" x14ac:dyDescent="0.25">
      <c r="A230" s="576">
        <v>178</v>
      </c>
      <c r="B230" s="603"/>
      <c r="C230" s="604">
        <v>1201</v>
      </c>
      <c r="D230" s="701" t="s">
        <v>1019</v>
      </c>
      <c r="E230" s="702" t="s">
        <v>830</v>
      </c>
      <c r="F230" s="702" t="s">
        <v>831</v>
      </c>
      <c r="G230" s="605">
        <v>400</v>
      </c>
      <c r="H230" s="606">
        <v>246</v>
      </c>
      <c r="I230" s="607">
        <v>536</v>
      </c>
      <c r="J230" s="581">
        <v>1</v>
      </c>
      <c r="K230" s="582" t="s">
        <v>907</v>
      </c>
      <c r="L230" s="582" t="s">
        <v>1143</v>
      </c>
      <c r="M230" s="584" t="s">
        <v>15</v>
      </c>
      <c r="N230" s="585" t="s">
        <v>17</v>
      </c>
      <c r="O230" s="625" t="s">
        <v>1001</v>
      </c>
      <c r="P230" s="586" t="s">
        <v>792</v>
      </c>
      <c r="Q230" s="586" t="s">
        <v>789</v>
      </c>
      <c r="R230" s="586" t="s">
        <v>39</v>
      </c>
      <c r="S230" s="638" t="s">
        <v>52</v>
      </c>
      <c r="T230" s="638" t="s">
        <v>52</v>
      </c>
      <c r="U230" s="586" t="s">
        <v>1137</v>
      </c>
      <c r="V230" s="586" t="s">
        <v>55</v>
      </c>
      <c r="W230" s="586" t="s">
        <v>55</v>
      </c>
      <c r="X230" s="663">
        <v>2</v>
      </c>
      <c r="Y230" s="800">
        <v>2.1</v>
      </c>
      <c r="Z230" s="622">
        <v>41091</v>
      </c>
      <c r="AA230" s="639">
        <v>41426</v>
      </c>
      <c r="AB230" s="828">
        <v>10</v>
      </c>
      <c r="AC230" s="641"/>
      <c r="AD230" s="610">
        <v>1500000</v>
      </c>
      <c r="AE230" s="610">
        <v>1500000</v>
      </c>
      <c r="AF230" s="626"/>
      <c r="AG230" s="626"/>
      <c r="AH230" s="626"/>
      <c r="AI230" s="626"/>
      <c r="AJ230" s="626">
        <v>250000</v>
      </c>
      <c r="AK230" s="626">
        <v>250000</v>
      </c>
      <c r="AL230" s="626">
        <v>250000</v>
      </c>
      <c r="AM230" s="626">
        <v>250000</v>
      </c>
      <c r="AN230" s="626">
        <v>250000</v>
      </c>
      <c r="AO230" s="626">
        <v>250000</v>
      </c>
      <c r="AP230" s="626"/>
      <c r="AQ230" s="626"/>
      <c r="AR230" s="592">
        <f t="shared" si="8"/>
        <v>1500000</v>
      </c>
      <c r="AS230" s="592">
        <f t="shared" si="9"/>
        <v>0</v>
      </c>
      <c r="AT230" s="610"/>
      <c r="AU230" s="610"/>
    </row>
    <row r="231" spans="1:220" ht="23.1" customHeight="1" x14ac:dyDescent="0.25">
      <c r="A231" s="576">
        <v>179</v>
      </c>
      <c r="B231" s="603" t="s">
        <v>1144</v>
      </c>
      <c r="C231" s="604">
        <v>1201</v>
      </c>
      <c r="D231" s="701" t="s">
        <v>1019</v>
      </c>
      <c r="E231" s="702" t="s">
        <v>830</v>
      </c>
      <c r="F231" s="702" t="s">
        <v>831</v>
      </c>
      <c r="G231" s="605">
        <v>2600</v>
      </c>
      <c r="H231" s="606">
        <v>246</v>
      </c>
      <c r="I231" s="607">
        <v>636</v>
      </c>
      <c r="J231" s="581">
        <v>1</v>
      </c>
      <c r="K231" s="582" t="s">
        <v>907</v>
      </c>
      <c r="L231" s="582" t="s">
        <v>1143</v>
      </c>
      <c r="M231" s="584" t="s">
        <v>31</v>
      </c>
      <c r="N231" s="585" t="s">
        <v>17</v>
      </c>
      <c r="O231" s="625" t="s">
        <v>1001</v>
      </c>
      <c r="P231" s="586" t="s">
        <v>792</v>
      </c>
      <c r="Q231" s="586" t="s">
        <v>789</v>
      </c>
      <c r="R231" s="586" t="s">
        <v>39</v>
      </c>
      <c r="S231" s="638" t="s">
        <v>52</v>
      </c>
      <c r="T231" s="638" t="s">
        <v>52</v>
      </c>
      <c r="U231" s="586" t="s">
        <v>1137</v>
      </c>
      <c r="V231" s="586" t="s">
        <v>55</v>
      </c>
      <c r="W231" s="586" t="s">
        <v>55</v>
      </c>
      <c r="X231" s="663">
        <v>2</v>
      </c>
      <c r="Y231" s="800">
        <v>2.1</v>
      </c>
      <c r="Z231" s="622">
        <v>41456</v>
      </c>
      <c r="AA231" s="622">
        <v>42156</v>
      </c>
      <c r="AB231" s="828">
        <v>10</v>
      </c>
      <c r="AC231" s="641"/>
      <c r="AD231" s="610">
        <v>0</v>
      </c>
      <c r="AE231" s="610">
        <v>0</v>
      </c>
      <c r="AF231" s="626"/>
      <c r="AG231" s="626"/>
      <c r="AH231" s="626"/>
      <c r="AI231" s="626"/>
      <c r="AJ231" s="626"/>
      <c r="AK231" s="626"/>
      <c r="AL231" s="626"/>
      <c r="AM231" s="626"/>
      <c r="AN231" s="626"/>
      <c r="AO231" s="626"/>
      <c r="AP231" s="626"/>
      <c r="AQ231" s="626"/>
      <c r="AR231" s="592">
        <f t="shared" si="8"/>
        <v>0</v>
      </c>
      <c r="AS231" s="592">
        <f t="shared" si="9"/>
        <v>0</v>
      </c>
      <c r="AT231" s="610">
        <v>1000000</v>
      </c>
      <c r="AU231" s="610">
        <v>1000000</v>
      </c>
    </row>
    <row r="232" spans="1:220" ht="23.1" customHeight="1" x14ac:dyDescent="0.25">
      <c r="A232" s="576">
        <v>180</v>
      </c>
      <c r="B232" s="603" t="s">
        <v>1138</v>
      </c>
      <c r="C232" s="604">
        <v>1201</v>
      </c>
      <c r="D232" s="701" t="s">
        <v>1019</v>
      </c>
      <c r="E232" s="702" t="s">
        <v>830</v>
      </c>
      <c r="F232" s="702" t="s">
        <v>831</v>
      </c>
      <c r="G232" s="605">
        <v>400</v>
      </c>
      <c r="H232" s="606">
        <v>246</v>
      </c>
      <c r="I232" s="607">
        <v>684</v>
      </c>
      <c r="J232" s="659">
        <v>5</v>
      </c>
      <c r="K232" s="644" t="s">
        <v>65</v>
      </c>
      <c r="L232" s="582" t="s">
        <v>1139</v>
      </c>
      <c r="M232" s="624" t="s">
        <v>31</v>
      </c>
      <c r="N232" s="585" t="s">
        <v>17</v>
      </c>
      <c r="O232" s="625" t="s">
        <v>1001</v>
      </c>
      <c r="P232" s="586" t="s">
        <v>792</v>
      </c>
      <c r="Q232" s="586" t="s">
        <v>789</v>
      </c>
      <c r="R232" s="586" t="s">
        <v>39</v>
      </c>
      <c r="S232" s="638" t="s">
        <v>20</v>
      </c>
      <c r="T232" s="586" t="s">
        <v>20</v>
      </c>
      <c r="U232" s="586" t="s">
        <v>21</v>
      </c>
      <c r="V232" s="586" t="s">
        <v>55</v>
      </c>
      <c r="W232" s="586" t="s">
        <v>55</v>
      </c>
      <c r="X232" s="663">
        <v>2</v>
      </c>
      <c r="Y232" s="800">
        <v>2.1</v>
      </c>
      <c r="Z232" s="622">
        <v>40756</v>
      </c>
      <c r="AA232" s="622">
        <v>40787</v>
      </c>
      <c r="AB232" s="798">
        <v>20</v>
      </c>
      <c r="AC232" s="613">
        <v>500000</v>
      </c>
      <c r="AD232" s="610"/>
      <c r="AE232" s="610">
        <v>500000</v>
      </c>
      <c r="AF232" s="626"/>
      <c r="AG232" s="626"/>
      <c r="AH232" s="626"/>
      <c r="AI232" s="626"/>
      <c r="AJ232" s="626"/>
      <c r="AK232" s="626">
        <v>250000</v>
      </c>
      <c r="AL232" s="626">
        <v>250000</v>
      </c>
      <c r="AM232" s="626"/>
      <c r="AN232" s="626"/>
      <c r="AO232" s="626"/>
      <c r="AP232" s="626"/>
      <c r="AQ232" s="626"/>
      <c r="AR232" s="592">
        <f t="shared" si="8"/>
        <v>500000</v>
      </c>
      <c r="AS232" s="592">
        <f t="shared" si="9"/>
        <v>0</v>
      </c>
      <c r="AT232" s="610"/>
      <c r="AU232" s="610"/>
    </row>
    <row r="233" spans="1:220" s="593" customFormat="1" ht="23.1" customHeight="1" x14ac:dyDescent="0.25">
      <c r="A233" s="576">
        <v>181</v>
      </c>
      <c r="B233" s="603" t="s">
        <v>1141</v>
      </c>
      <c r="C233" s="604">
        <v>1201</v>
      </c>
      <c r="D233" s="701" t="s">
        <v>1019</v>
      </c>
      <c r="E233" s="702" t="s">
        <v>830</v>
      </c>
      <c r="F233" s="702" t="s">
        <v>831</v>
      </c>
      <c r="G233" s="605">
        <v>400</v>
      </c>
      <c r="H233" s="606">
        <v>246</v>
      </c>
      <c r="I233" s="607">
        <v>684</v>
      </c>
      <c r="J233" s="659">
        <v>6</v>
      </c>
      <c r="K233" s="644" t="s">
        <v>65</v>
      </c>
      <c r="L233" s="582" t="s">
        <v>1142</v>
      </c>
      <c r="M233" s="624" t="s">
        <v>31</v>
      </c>
      <c r="N233" s="585" t="s">
        <v>17</v>
      </c>
      <c r="O233" s="625" t="s">
        <v>1001</v>
      </c>
      <c r="P233" s="586" t="s">
        <v>792</v>
      </c>
      <c r="Q233" s="586" t="s">
        <v>789</v>
      </c>
      <c r="R233" s="586" t="s">
        <v>39</v>
      </c>
      <c r="S233" s="638" t="s">
        <v>20</v>
      </c>
      <c r="T233" s="586" t="s">
        <v>20</v>
      </c>
      <c r="U233" s="586" t="s">
        <v>21</v>
      </c>
      <c r="V233" s="586" t="s">
        <v>55</v>
      </c>
      <c r="W233" s="586" t="s">
        <v>55</v>
      </c>
      <c r="X233" s="663">
        <v>2</v>
      </c>
      <c r="Y233" s="800">
        <v>2.1</v>
      </c>
      <c r="Z233" s="639">
        <v>41091</v>
      </c>
      <c r="AA233" s="622">
        <v>41791</v>
      </c>
      <c r="AB233" s="798">
        <v>20</v>
      </c>
      <c r="AC233" s="613">
        <v>2500000</v>
      </c>
      <c r="AD233" s="610"/>
      <c r="AE233" s="610">
        <v>2500000</v>
      </c>
      <c r="AF233" s="626"/>
      <c r="AG233" s="626">
        <v>500000</v>
      </c>
      <c r="AH233" s="626">
        <v>500000</v>
      </c>
      <c r="AI233" s="626">
        <v>500000</v>
      </c>
      <c r="AJ233" s="626">
        <v>500000</v>
      </c>
      <c r="AK233" s="626">
        <v>500000</v>
      </c>
      <c r="AL233" s="626"/>
      <c r="AM233" s="626"/>
      <c r="AN233" s="626"/>
      <c r="AO233" s="626"/>
      <c r="AP233" s="626"/>
      <c r="AQ233" s="626"/>
      <c r="AR233" s="592">
        <f t="shared" si="8"/>
        <v>2500000</v>
      </c>
      <c r="AS233" s="592">
        <f t="shared" si="9"/>
        <v>0</v>
      </c>
      <c r="AT233" s="610"/>
      <c r="AU233" s="610"/>
      <c r="AX233" s="594"/>
      <c r="AY233" s="594"/>
      <c r="AZ233" s="594"/>
      <c r="BA233" s="594"/>
      <c r="BB233" s="594"/>
      <c r="BC233" s="594"/>
      <c r="BD233" s="594"/>
      <c r="BE233" s="594"/>
      <c r="BF233" s="594"/>
      <c r="BG233" s="594"/>
      <c r="BH233" s="594"/>
      <c r="BI233" s="594"/>
      <c r="BJ233" s="594"/>
      <c r="BK233" s="594"/>
      <c r="BL233" s="594"/>
      <c r="BM233" s="594"/>
      <c r="BN233" s="594"/>
      <c r="BO233" s="594"/>
      <c r="BP233" s="594"/>
      <c r="BQ233" s="594"/>
      <c r="BR233" s="594"/>
      <c r="BS233" s="594"/>
      <c r="BT233" s="594"/>
      <c r="BU233" s="594"/>
      <c r="BV233" s="594"/>
      <c r="BW233" s="594"/>
      <c r="BX233" s="594"/>
      <c r="BY233" s="594"/>
      <c r="BZ233" s="594"/>
      <c r="CA233" s="594"/>
      <c r="CB233" s="594"/>
      <c r="CC233" s="594"/>
      <c r="CD233" s="594"/>
      <c r="CE233" s="594"/>
      <c r="CF233" s="594"/>
      <c r="CG233" s="594"/>
      <c r="CH233" s="594"/>
      <c r="CI233" s="594"/>
      <c r="CJ233" s="594"/>
      <c r="CK233" s="594"/>
      <c r="CL233" s="594"/>
      <c r="CM233" s="594"/>
      <c r="CN233" s="594"/>
      <c r="CO233" s="594"/>
      <c r="CP233" s="594"/>
      <c r="CQ233" s="594"/>
      <c r="CR233" s="594"/>
      <c r="CS233" s="594"/>
      <c r="CT233" s="594"/>
      <c r="CU233" s="594"/>
      <c r="CV233" s="594"/>
      <c r="CW233" s="594"/>
      <c r="CX233" s="594"/>
      <c r="CY233" s="594"/>
      <c r="CZ233" s="594"/>
      <c r="DA233" s="594"/>
      <c r="DB233" s="594"/>
      <c r="DC233" s="594"/>
      <c r="DD233" s="594"/>
      <c r="DE233" s="594"/>
      <c r="DF233" s="594"/>
      <c r="DG233" s="594"/>
      <c r="DH233" s="594"/>
      <c r="DI233" s="594"/>
      <c r="DJ233" s="594"/>
      <c r="DK233" s="594"/>
      <c r="DL233" s="594"/>
      <c r="DM233" s="594"/>
      <c r="DN233" s="594"/>
      <c r="DO233" s="594"/>
      <c r="DP233" s="594"/>
      <c r="DQ233" s="594"/>
      <c r="DR233" s="594"/>
      <c r="DS233" s="594"/>
      <c r="DT233" s="594"/>
      <c r="DU233" s="594"/>
      <c r="DV233" s="594"/>
      <c r="DW233" s="594"/>
      <c r="DX233" s="594"/>
      <c r="DY233" s="594"/>
      <c r="DZ233" s="594"/>
      <c r="EA233" s="594"/>
      <c r="EB233" s="594"/>
      <c r="EC233" s="594"/>
      <c r="ED233" s="594"/>
      <c r="EE233" s="594"/>
      <c r="EF233" s="594"/>
      <c r="EG233" s="594"/>
      <c r="EH233" s="594"/>
      <c r="EI233" s="594"/>
      <c r="EJ233" s="594"/>
      <c r="EK233" s="594"/>
      <c r="EL233" s="594"/>
      <c r="EM233" s="594"/>
      <c r="EN233" s="594"/>
      <c r="EO233" s="594"/>
      <c r="EP233" s="594"/>
      <c r="EQ233" s="594"/>
      <c r="ER233" s="594"/>
      <c r="ES233" s="594"/>
      <c r="ET233" s="594"/>
      <c r="EU233" s="594"/>
      <c r="EV233" s="594"/>
      <c r="EW233" s="594"/>
      <c r="EX233" s="594"/>
      <c r="EY233" s="594"/>
      <c r="EZ233" s="594"/>
      <c r="FA233" s="594"/>
      <c r="FB233" s="594"/>
      <c r="FC233" s="594"/>
      <c r="FD233" s="594"/>
      <c r="FE233" s="594"/>
      <c r="FF233" s="594"/>
      <c r="FG233" s="594"/>
      <c r="FH233" s="594"/>
      <c r="FI233" s="594"/>
      <c r="FJ233" s="594"/>
      <c r="FK233" s="594"/>
      <c r="FL233" s="594"/>
      <c r="FM233" s="594"/>
      <c r="FN233" s="594"/>
      <c r="FO233" s="594"/>
      <c r="FP233" s="594"/>
      <c r="FQ233" s="594"/>
      <c r="FR233" s="594"/>
      <c r="FS233" s="594"/>
      <c r="FT233" s="594"/>
      <c r="FU233" s="594"/>
      <c r="FV233" s="594"/>
      <c r="FW233" s="594"/>
      <c r="FX233" s="594"/>
      <c r="FY233" s="594"/>
      <c r="FZ233" s="594"/>
      <c r="GA233" s="594"/>
      <c r="GB233" s="594"/>
      <c r="GC233" s="594"/>
      <c r="GD233" s="594"/>
      <c r="GE233" s="594"/>
      <c r="GF233" s="594"/>
      <c r="GG233" s="594"/>
      <c r="GH233" s="594"/>
      <c r="GI233" s="594"/>
      <c r="GJ233" s="594"/>
      <c r="GK233" s="594"/>
      <c r="GL233" s="594"/>
      <c r="GM233" s="594"/>
      <c r="GN233" s="594"/>
      <c r="GO233" s="594"/>
      <c r="GP233" s="594"/>
      <c r="GQ233" s="594"/>
      <c r="GR233" s="594"/>
      <c r="GS233" s="594"/>
      <c r="GT233" s="594"/>
      <c r="GU233" s="594"/>
      <c r="GV233" s="594"/>
      <c r="GW233" s="594"/>
      <c r="GX233" s="594"/>
      <c r="GY233" s="594"/>
      <c r="GZ233" s="594"/>
      <c r="HA233" s="594"/>
      <c r="HB233" s="594"/>
      <c r="HC233" s="594"/>
      <c r="HD233" s="594"/>
      <c r="HE233" s="594"/>
      <c r="HF233" s="594"/>
      <c r="HG233" s="594"/>
      <c r="HH233" s="594"/>
      <c r="HI233" s="594"/>
      <c r="HJ233" s="594"/>
      <c r="HK233" s="594"/>
      <c r="HL233" s="594"/>
    </row>
    <row r="234" spans="1:220" ht="23.1" customHeight="1" x14ac:dyDescent="0.25">
      <c r="A234" s="576">
        <v>182</v>
      </c>
      <c r="B234" s="603"/>
      <c r="C234" s="604">
        <v>1201</v>
      </c>
      <c r="D234" s="701" t="s">
        <v>1019</v>
      </c>
      <c r="E234" s="702" t="s">
        <v>830</v>
      </c>
      <c r="F234" s="702" t="s">
        <v>831</v>
      </c>
      <c r="G234" s="605">
        <v>400</v>
      </c>
      <c r="H234" s="606">
        <v>246</v>
      </c>
      <c r="I234" s="607">
        <v>684</v>
      </c>
      <c r="J234" s="607" t="s">
        <v>25</v>
      </c>
      <c r="K234" s="582" t="s">
        <v>65</v>
      </c>
      <c r="L234" s="582" t="s">
        <v>66</v>
      </c>
      <c r="M234" s="624" t="s">
        <v>31</v>
      </c>
      <c r="N234" s="585" t="s">
        <v>17</v>
      </c>
      <c r="O234" s="625" t="s">
        <v>1001</v>
      </c>
      <c r="P234" s="586" t="s">
        <v>792</v>
      </c>
      <c r="Q234" s="586" t="s">
        <v>789</v>
      </c>
      <c r="R234" s="586" t="s">
        <v>39</v>
      </c>
      <c r="S234" s="638" t="s">
        <v>20</v>
      </c>
      <c r="T234" s="586" t="s">
        <v>20</v>
      </c>
      <c r="U234" s="586" t="s">
        <v>21</v>
      </c>
      <c r="V234" s="586" t="s">
        <v>55</v>
      </c>
      <c r="W234" s="586" t="s">
        <v>55</v>
      </c>
      <c r="X234" s="663">
        <v>2</v>
      </c>
      <c r="Y234" s="800">
        <v>2.1</v>
      </c>
      <c r="Z234" s="622">
        <v>41456</v>
      </c>
      <c r="AA234" s="622">
        <v>42156</v>
      </c>
      <c r="AB234" s="801">
        <v>20</v>
      </c>
      <c r="AC234" s="613"/>
      <c r="AD234" s="609"/>
      <c r="AE234" s="610">
        <v>0</v>
      </c>
      <c r="AF234" s="610"/>
      <c r="AG234" s="610"/>
      <c r="AH234" s="610"/>
      <c r="AI234" s="610"/>
      <c r="AJ234" s="610"/>
      <c r="AK234" s="610"/>
      <c r="AL234" s="610"/>
      <c r="AM234" s="610"/>
      <c r="AN234" s="640"/>
      <c r="AO234" s="640"/>
      <c r="AP234" s="610"/>
      <c r="AQ234" s="610"/>
      <c r="AR234" s="592">
        <f t="shared" si="8"/>
        <v>0</v>
      </c>
      <c r="AS234" s="592">
        <f t="shared" si="9"/>
        <v>0</v>
      </c>
      <c r="AT234" s="609">
        <v>10000000</v>
      </c>
      <c r="AU234" s="609">
        <v>10000000</v>
      </c>
      <c r="HA234" s="593"/>
      <c r="HB234" s="593"/>
      <c r="HC234" s="593"/>
      <c r="HD234" s="593"/>
      <c r="HE234" s="593"/>
      <c r="HF234" s="593"/>
      <c r="HG234" s="593"/>
      <c r="HH234" s="593"/>
      <c r="HI234" s="593"/>
      <c r="HJ234" s="593"/>
      <c r="HK234" s="593"/>
      <c r="HL234" s="593"/>
    </row>
    <row r="235" spans="1:220" ht="23.1" customHeight="1" thickBot="1" x14ac:dyDescent="0.3">
      <c r="A235" s="576">
        <v>183</v>
      </c>
      <c r="B235" s="603" t="s">
        <v>1140</v>
      </c>
      <c r="C235" s="604">
        <v>1201</v>
      </c>
      <c r="D235" s="701" t="s">
        <v>1019</v>
      </c>
      <c r="E235" s="702" t="s">
        <v>830</v>
      </c>
      <c r="F235" s="702" t="s">
        <v>831</v>
      </c>
      <c r="G235" s="605">
        <v>400</v>
      </c>
      <c r="H235" s="606">
        <v>246</v>
      </c>
      <c r="I235" s="607">
        <v>884</v>
      </c>
      <c r="J235" s="581">
        <v>3</v>
      </c>
      <c r="K235" s="644" t="s">
        <v>65</v>
      </c>
      <c r="L235" s="582" t="s">
        <v>67</v>
      </c>
      <c r="M235" s="584" t="s">
        <v>59</v>
      </c>
      <c r="N235" s="653" t="s">
        <v>24</v>
      </c>
      <c r="O235" s="625" t="s">
        <v>1001</v>
      </c>
      <c r="P235" s="586" t="s">
        <v>792</v>
      </c>
      <c r="Q235" s="586" t="s">
        <v>789</v>
      </c>
      <c r="R235" s="586" t="s">
        <v>39</v>
      </c>
      <c r="S235" s="638" t="s">
        <v>20</v>
      </c>
      <c r="T235" s="586" t="s">
        <v>20</v>
      </c>
      <c r="U235" s="586" t="s">
        <v>21</v>
      </c>
      <c r="V235" s="586" t="s">
        <v>55</v>
      </c>
      <c r="W235" s="586" t="s">
        <v>55</v>
      </c>
      <c r="X235" s="663">
        <v>2</v>
      </c>
      <c r="Y235" s="800">
        <v>2.1</v>
      </c>
      <c r="Z235" s="639">
        <v>41091</v>
      </c>
      <c r="AA235" s="622">
        <v>42156</v>
      </c>
      <c r="AB235" s="801">
        <v>20</v>
      </c>
      <c r="AC235" s="926">
        <v>0</v>
      </c>
      <c r="AD235" s="610">
        <v>28112600</v>
      </c>
      <c r="AE235" s="610">
        <v>28112600</v>
      </c>
      <c r="AF235" s="626"/>
      <c r="AG235" s="626">
        <v>2500000</v>
      </c>
      <c r="AH235" s="626">
        <v>2500000</v>
      </c>
      <c r="AI235" s="626">
        <v>2500000</v>
      </c>
      <c r="AJ235" s="626">
        <v>2500000</v>
      </c>
      <c r="AK235" s="626">
        <v>2500000</v>
      </c>
      <c r="AL235" s="626">
        <v>2500000</v>
      </c>
      <c r="AM235" s="626">
        <v>2500000</v>
      </c>
      <c r="AN235" s="626">
        <v>2500000</v>
      </c>
      <c r="AO235" s="626">
        <v>2500000</v>
      </c>
      <c r="AP235" s="626">
        <v>2500000</v>
      </c>
      <c r="AQ235" s="626">
        <v>3112600</v>
      </c>
      <c r="AR235" s="592">
        <f t="shared" si="8"/>
        <v>28112600</v>
      </c>
      <c r="AS235" s="592">
        <f t="shared" si="9"/>
        <v>0</v>
      </c>
      <c r="AT235" s="610">
        <v>29655600</v>
      </c>
      <c r="AU235" s="610">
        <v>31370200</v>
      </c>
    </row>
    <row r="236" spans="1:220" ht="25.5" customHeight="1" thickBot="1" x14ac:dyDescent="0.3">
      <c r="A236" s="724" t="s">
        <v>1260</v>
      </c>
      <c r="B236" s="671"/>
      <c r="C236" s="672"/>
      <c r="D236" s="671"/>
      <c r="E236" s="671"/>
      <c r="F236" s="671"/>
      <c r="G236" s="673"/>
      <c r="H236" s="671"/>
      <c r="I236" s="673"/>
      <c r="J236" s="673"/>
      <c r="K236" s="671"/>
      <c r="L236" s="674"/>
      <c r="M236" s="675"/>
      <c r="N236" s="676"/>
      <c r="O236" s="676"/>
      <c r="P236" s="676"/>
      <c r="Q236" s="676"/>
      <c r="R236" s="677"/>
      <c r="S236" s="678"/>
      <c r="T236" s="678"/>
      <c r="U236" s="678"/>
      <c r="V236" s="790"/>
      <c r="W236" s="790"/>
      <c r="X236" s="832"/>
      <c r="Y236" s="832"/>
      <c r="Z236" s="679"/>
      <c r="AA236" s="679"/>
      <c r="AB236" s="833"/>
      <c r="AC236" s="840">
        <f>SUM(AC2:AC235)</f>
        <v>60239600</v>
      </c>
      <c r="AD236" s="840">
        <f t="shared" ref="AD236:AU236" si="10">SUM(AD2:AD235)</f>
        <v>145843500</v>
      </c>
      <c r="AE236" s="840">
        <f t="shared" si="10"/>
        <v>206483100</v>
      </c>
      <c r="AF236" s="840">
        <f t="shared" si="10"/>
        <v>2562000</v>
      </c>
      <c r="AG236" s="840">
        <f t="shared" si="10"/>
        <v>11087700</v>
      </c>
      <c r="AH236" s="840">
        <f t="shared" si="10"/>
        <v>19865000</v>
      </c>
      <c r="AI236" s="840">
        <f t="shared" si="10"/>
        <v>32454000</v>
      </c>
      <c r="AJ236" s="840">
        <f t="shared" si="10"/>
        <v>33810100</v>
      </c>
      <c r="AK236" s="840">
        <f t="shared" si="10"/>
        <v>35024200</v>
      </c>
      <c r="AL236" s="840">
        <f t="shared" si="10"/>
        <v>23464200</v>
      </c>
      <c r="AM236" s="840">
        <f t="shared" si="10"/>
        <v>18906600</v>
      </c>
      <c r="AN236" s="840">
        <f t="shared" si="10"/>
        <v>11604600</v>
      </c>
      <c r="AO236" s="840">
        <f t="shared" si="10"/>
        <v>9105500</v>
      </c>
      <c r="AP236" s="840">
        <f t="shared" si="10"/>
        <v>5392600</v>
      </c>
      <c r="AQ236" s="840">
        <f t="shared" si="10"/>
        <v>3206600</v>
      </c>
      <c r="AR236" s="840">
        <f t="shared" si="10"/>
        <v>206483100</v>
      </c>
      <c r="AS236" s="840">
        <f t="shared" si="10"/>
        <v>900000</v>
      </c>
      <c r="AT236" s="840">
        <f t="shared" si="10"/>
        <v>233629900</v>
      </c>
      <c r="AU236" s="840">
        <f t="shared" si="10"/>
        <v>238754400</v>
      </c>
    </row>
    <row r="237" spans="1:220" x14ac:dyDescent="0.25">
      <c r="AC237" s="690"/>
    </row>
    <row r="238" spans="1:220" x14ac:dyDescent="0.25">
      <c r="B238" s="630"/>
      <c r="C238" s="691"/>
      <c r="D238" s="630"/>
      <c r="E238" s="630"/>
      <c r="F238" s="630"/>
      <c r="G238" s="692"/>
      <c r="H238" s="630"/>
      <c r="I238" s="692"/>
      <c r="J238" s="692"/>
      <c r="K238" s="630"/>
      <c r="L238" s="693"/>
      <c r="M238" s="694"/>
      <c r="N238" s="695"/>
      <c r="O238" s="695"/>
      <c r="P238" s="695"/>
      <c r="Q238" s="695"/>
      <c r="R238" s="695"/>
      <c r="S238" s="695"/>
      <c r="T238" s="695"/>
      <c r="U238" s="695"/>
      <c r="V238" s="695"/>
      <c r="W238" s="695"/>
      <c r="X238" s="630"/>
      <c r="Y238" s="630"/>
      <c r="Z238" s="630"/>
      <c r="AA238" s="630"/>
      <c r="AB238" s="836"/>
      <c r="AC238" s="629"/>
      <c r="AD238" s="629"/>
      <c r="AE238" s="629"/>
      <c r="AF238" s="629"/>
      <c r="AG238" s="629"/>
      <c r="AH238" s="629"/>
      <c r="AI238" s="629"/>
      <c r="AJ238" s="629"/>
      <c r="AK238" s="629"/>
      <c r="AL238" s="629"/>
      <c r="AM238" s="629"/>
      <c r="AN238" s="629"/>
      <c r="AO238" s="629"/>
      <c r="AP238" s="629"/>
      <c r="AQ238" s="629"/>
      <c r="AR238" s="629"/>
      <c r="AT238" s="629"/>
      <c r="AU238" s="629"/>
    </row>
    <row r="239" spans="1:220" x14ac:dyDescent="0.25">
      <c r="AC239" s="690"/>
    </row>
  </sheetData>
  <sortState ref="A2:XFD234">
    <sortCondition ref="V2:V234"/>
    <sortCondition ref="H2:H234"/>
    <sortCondition ref="I2:I234"/>
    <sortCondition ref="J2:J234"/>
  </sortState>
  <mergeCells count="1">
    <mergeCell ref="H1:J1"/>
  </mergeCells>
  <printOptions gridLines="1"/>
  <pageMargins left="0.99" right="0.15748031496062992" top="1.07" bottom="1.02" header="0.19685039370078741" footer="0.15748031496062992"/>
  <pageSetup paperSize="8" scale="90" orientation="landscape" blackAndWhite="1" r:id="rId1"/>
  <headerFooter alignWithMargins="0">
    <oddHeader>&amp;L&amp;P&amp;R&amp;"-,Bold"&amp;12ANNEXURE J</oddHeader>
    <oddFooter>&amp;L&amp;F&amp;C&amp;A&amp;R&amp;D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J273"/>
  <sheetViews>
    <sheetView tabSelected="1" zoomScale="110" zoomScaleNormal="110" workbookViewId="0">
      <pane xSplit="10" ySplit="2" topLeftCell="AP265" activePane="bottomRight" state="frozen"/>
      <selection activeCell="C17" sqref="C17"/>
      <selection pane="topRight" activeCell="C17" sqref="C17"/>
      <selection pane="bottomLeft" activeCell="C17" sqref="C17"/>
      <selection pane="bottomRight" activeCell="C17" sqref="C17"/>
    </sheetView>
  </sheetViews>
  <sheetFormatPr defaultRowHeight="11.25" x14ac:dyDescent="0.25"/>
  <cols>
    <col min="1" max="1" width="3.5703125" style="594" customWidth="1"/>
    <col min="2" max="2" width="14.140625" style="680" hidden="1" customWidth="1"/>
    <col min="3" max="3" width="4.5703125" style="681" hidden="1" customWidth="1"/>
    <col min="4" max="4" width="44.5703125" style="680" hidden="1" customWidth="1"/>
    <col min="5" max="5" width="22.28515625" style="680" hidden="1" customWidth="1"/>
    <col min="6" max="6" width="25.140625" style="680" hidden="1" customWidth="1"/>
    <col min="7" max="7" width="8.42578125" style="682" hidden="1" customWidth="1"/>
    <col min="8" max="8" width="3.7109375" style="680" bestFit="1" customWidth="1"/>
    <col min="9" max="9" width="4.28515625" style="682" customWidth="1"/>
    <col min="10" max="10" width="3.5703125" style="682" bestFit="1" customWidth="1"/>
    <col min="11" max="11" width="23.140625" style="680" customWidth="1"/>
    <col min="12" max="12" width="37.42578125" style="683" customWidth="1"/>
    <col min="13" max="13" width="6.5703125" style="684" customWidth="1"/>
    <col min="14" max="14" width="4.85546875" style="685" customWidth="1"/>
    <col min="15" max="15" width="6.5703125" style="685" hidden="1" customWidth="1"/>
    <col min="16" max="16" width="8" style="685" hidden="1" customWidth="1"/>
    <col min="17" max="17" width="8.7109375" style="685" hidden="1" customWidth="1"/>
    <col min="18" max="18" width="10.85546875" style="686" hidden="1" customWidth="1"/>
    <col min="19" max="19" width="11.7109375" style="687" hidden="1" customWidth="1"/>
    <col min="20" max="20" width="12.140625" style="687" hidden="1" customWidth="1"/>
    <col min="21" max="21" width="12.85546875" style="687" hidden="1" customWidth="1"/>
    <col min="22" max="23" width="10.28515625" style="687" hidden="1" customWidth="1"/>
    <col min="24" max="24" width="5.7109375" style="834" hidden="1" customWidth="1"/>
    <col min="25" max="25" width="5.28515625" style="835" hidden="1" customWidth="1"/>
    <col min="26" max="26" width="8.42578125" style="688" hidden="1" customWidth="1"/>
    <col min="27" max="27" width="7.7109375" style="688" hidden="1" customWidth="1"/>
    <col min="28" max="28" width="8" style="698" hidden="1" customWidth="1"/>
    <col min="29" max="29" width="14.28515625" style="689" customWidth="1"/>
    <col min="30" max="30" width="14.7109375" style="690" customWidth="1"/>
    <col min="31" max="31" width="16.28515625" style="690" bestFit="1" customWidth="1"/>
    <col min="32" max="32" width="12.5703125" style="697" bestFit="1" customWidth="1"/>
    <col min="33" max="33" width="11.42578125" style="689" customWidth="1"/>
    <col min="34" max="34" width="13.28515625" style="689" customWidth="1"/>
    <col min="35" max="35" width="14.7109375" style="689" customWidth="1"/>
    <col min="36" max="37" width="14.85546875" style="689" bestFit="1" customWidth="1"/>
    <col min="38" max="38" width="15.42578125" style="689" bestFit="1" customWidth="1"/>
    <col min="39" max="39" width="15.140625" style="689" bestFit="1" customWidth="1"/>
    <col min="40" max="40" width="13" style="689" bestFit="1" customWidth="1"/>
    <col min="41" max="41" width="10.5703125" style="689" bestFit="1" customWidth="1"/>
    <col min="42" max="42" width="12.28515625" style="689" customWidth="1"/>
    <col min="43" max="43" width="12.5703125" style="689" bestFit="1" customWidth="1"/>
    <col min="44" max="44" width="10.85546875" style="689" hidden="1" customWidth="1"/>
    <col min="45" max="45" width="12.5703125" style="593" hidden="1" customWidth="1"/>
    <col min="46" max="47" width="15.5703125" style="690" bestFit="1" customWidth="1"/>
    <col min="48" max="16384" width="9.140625" style="594"/>
  </cols>
  <sheetData>
    <row r="1" spans="1:218" s="575" customFormat="1" ht="72" customHeight="1" x14ac:dyDescent="0.25">
      <c r="A1" s="566"/>
      <c r="B1" s="567" t="s">
        <v>883</v>
      </c>
      <c r="C1" s="699" t="s">
        <v>884</v>
      </c>
      <c r="D1" s="700" t="s">
        <v>1</v>
      </c>
      <c r="E1" s="700" t="s">
        <v>885</v>
      </c>
      <c r="F1" s="700" t="s">
        <v>886</v>
      </c>
      <c r="G1" s="700" t="s">
        <v>887</v>
      </c>
      <c r="H1" s="955" t="s">
        <v>75</v>
      </c>
      <c r="I1" s="955"/>
      <c r="J1" s="955"/>
      <c r="K1" s="927" t="s">
        <v>888</v>
      </c>
      <c r="L1" s="927" t="s">
        <v>889</v>
      </c>
      <c r="M1" s="927" t="s">
        <v>0</v>
      </c>
      <c r="N1" s="927" t="s">
        <v>2</v>
      </c>
      <c r="O1" s="927" t="s">
        <v>890</v>
      </c>
      <c r="P1" s="567" t="s">
        <v>891</v>
      </c>
      <c r="Q1" s="567" t="s">
        <v>892</v>
      </c>
      <c r="R1" s="568" t="s">
        <v>3</v>
      </c>
      <c r="S1" s="568" t="s">
        <v>4</v>
      </c>
      <c r="T1" s="568" t="s">
        <v>5</v>
      </c>
      <c r="U1" s="568" t="s">
        <v>6</v>
      </c>
      <c r="V1" s="837" t="s">
        <v>7</v>
      </c>
      <c r="W1" s="568" t="s">
        <v>8</v>
      </c>
      <c r="X1" s="838" t="s">
        <v>9</v>
      </c>
      <c r="Y1" s="568" t="s">
        <v>10</v>
      </c>
      <c r="Z1" s="569" t="s">
        <v>11</v>
      </c>
      <c r="AA1" s="569" t="s">
        <v>12</v>
      </c>
      <c r="AB1" s="839" t="s">
        <v>893</v>
      </c>
      <c r="AC1" s="570" t="s">
        <v>894</v>
      </c>
      <c r="AD1" s="571" t="s">
        <v>1252</v>
      </c>
      <c r="AE1" s="571" t="s">
        <v>1253</v>
      </c>
      <c r="AF1" s="572" t="s">
        <v>895</v>
      </c>
      <c r="AG1" s="572" t="s">
        <v>896</v>
      </c>
      <c r="AH1" s="572" t="s">
        <v>897</v>
      </c>
      <c r="AI1" s="572" t="s">
        <v>898</v>
      </c>
      <c r="AJ1" s="572" t="s">
        <v>899</v>
      </c>
      <c r="AK1" s="572" t="s">
        <v>900</v>
      </c>
      <c r="AL1" s="572" t="s">
        <v>901</v>
      </c>
      <c r="AM1" s="572" t="s">
        <v>902</v>
      </c>
      <c r="AN1" s="572" t="s">
        <v>903</v>
      </c>
      <c r="AO1" s="572" t="s">
        <v>904</v>
      </c>
      <c r="AP1" s="572" t="s">
        <v>905</v>
      </c>
      <c r="AQ1" s="572" t="s">
        <v>906</v>
      </c>
      <c r="AR1" s="572" t="s">
        <v>13</v>
      </c>
      <c r="AS1" s="573"/>
      <c r="AT1" s="571" t="s">
        <v>1254</v>
      </c>
      <c r="AU1" s="571" t="s">
        <v>1255</v>
      </c>
    </row>
    <row r="2" spans="1:218" s="723" customFormat="1" ht="35.1" customHeight="1" x14ac:dyDescent="0.25">
      <c r="A2" s="709" t="s">
        <v>76</v>
      </c>
      <c r="B2" s="710"/>
      <c r="C2" s="711"/>
      <c r="D2" s="712"/>
      <c r="E2" s="712"/>
      <c r="F2" s="712"/>
      <c r="G2" s="712"/>
      <c r="H2" s="713"/>
      <c r="I2" s="713"/>
      <c r="J2" s="713"/>
      <c r="K2" s="713"/>
      <c r="L2" s="713"/>
      <c r="M2" s="713"/>
      <c r="N2" s="713"/>
      <c r="O2" s="713"/>
      <c r="P2" s="710"/>
      <c r="Q2" s="710"/>
      <c r="R2" s="714"/>
      <c r="S2" s="714"/>
      <c r="T2" s="714"/>
      <c r="U2" s="714"/>
      <c r="V2" s="715"/>
      <c r="W2" s="714"/>
      <c r="X2" s="716"/>
      <c r="Y2" s="714"/>
      <c r="Z2" s="717"/>
      <c r="AA2" s="717"/>
      <c r="AB2" s="718"/>
      <c r="AC2" s="719"/>
      <c r="AD2" s="720"/>
      <c r="AE2" s="720"/>
      <c r="AF2" s="721"/>
      <c r="AG2" s="721"/>
      <c r="AH2" s="721"/>
      <c r="AI2" s="721"/>
      <c r="AJ2" s="721"/>
      <c r="AK2" s="721"/>
      <c r="AL2" s="721"/>
      <c r="AM2" s="721"/>
      <c r="AN2" s="721"/>
      <c r="AO2" s="721"/>
      <c r="AP2" s="721"/>
      <c r="AQ2" s="721"/>
      <c r="AR2" s="721"/>
      <c r="AS2" s="722"/>
      <c r="AT2" s="720"/>
      <c r="AU2" s="720"/>
    </row>
    <row r="3" spans="1:218" ht="23.1" customHeight="1" x14ac:dyDescent="0.25">
      <c r="A3" s="576">
        <v>1</v>
      </c>
      <c r="B3" s="615"/>
      <c r="C3" s="616">
        <v>301</v>
      </c>
      <c r="D3" s="701" t="s">
        <v>962</v>
      </c>
      <c r="E3" s="702" t="s">
        <v>963</v>
      </c>
      <c r="F3" s="702" t="s">
        <v>964</v>
      </c>
      <c r="G3" s="617"/>
      <c r="H3" s="606">
        <v>213</v>
      </c>
      <c r="I3" s="607">
        <v>532</v>
      </c>
      <c r="J3" s="581">
        <v>1</v>
      </c>
      <c r="K3" s="582" t="s">
        <v>14</v>
      </c>
      <c r="L3" s="582" t="s">
        <v>33</v>
      </c>
      <c r="M3" s="584" t="s">
        <v>15</v>
      </c>
      <c r="N3" s="585" t="s">
        <v>17</v>
      </c>
      <c r="O3" s="586" t="s">
        <v>960</v>
      </c>
      <c r="P3" s="586" t="s">
        <v>792</v>
      </c>
      <c r="Q3" s="586" t="s">
        <v>789</v>
      </c>
      <c r="R3" s="586" t="s">
        <v>34</v>
      </c>
      <c r="S3" s="586" t="s">
        <v>34</v>
      </c>
      <c r="T3" s="586" t="s">
        <v>34</v>
      </c>
      <c r="U3" s="614" t="s">
        <v>35</v>
      </c>
      <c r="V3" s="796" t="s">
        <v>961</v>
      </c>
      <c r="W3" s="586" t="s">
        <v>22</v>
      </c>
      <c r="X3" s="663">
        <v>4</v>
      </c>
      <c r="Y3" s="797">
        <v>4.2</v>
      </c>
      <c r="Z3" s="588">
        <v>41091</v>
      </c>
      <c r="AA3" s="589">
        <v>41426</v>
      </c>
      <c r="AB3" s="798">
        <v>25</v>
      </c>
      <c r="AC3" s="613"/>
      <c r="AD3" s="609">
        <v>40000</v>
      </c>
      <c r="AE3" s="610">
        <v>40000</v>
      </c>
      <c r="AF3" s="610"/>
      <c r="AG3" s="610"/>
      <c r="AH3" s="610"/>
      <c r="AI3" s="610"/>
      <c r="AJ3" s="610"/>
      <c r="AK3" s="610"/>
      <c r="AL3" s="610">
        <v>40000</v>
      </c>
      <c r="AM3" s="610"/>
      <c r="AN3" s="609"/>
      <c r="AO3" s="609"/>
      <c r="AP3" s="609"/>
      <c r="AQ3" s="609"/>
      <c r="AR3" s="592">
        <f t="shared" ref="AR3:AR20" si="0">SUM(AF3:AQ3)</f>
        <v>40000</v>
      </c>
      <c r="AS3" s="592">
        <f t="shared" ref="AS3:AS20" si="1">AR3-(AD3+AC3)</f>
        <v>0</v>
      </c>
      <c r="AT3" s="609"/>
      <c r="AU3" s="609"/>
    </row>
    <row r="4" spans="1:218" ht="23.1" customHeight="1" x14ac:dyDescent="0.25">
      <c r="A4" s="576">
        <v>2</v>
      </c>
      <c r="B4" s="615"/>
      <c r="C4" s="616">
        <v>301</v>
      </c>
      <c r="D4" s="701" t="s">
        <v>962</v>
      </c>
      <c r="E4" s="702" t="s">
        <v>963</v>
      </c>
      <c r="F4" s="702" t="s">
        <v>964</v>
      </c>
      <c r="G4" s="617">
        <v>2700</v>
      </c>
      <c r="H4" s="606">
        <v>213</v>
      </c>
      <c r="I4" s="607">
        <v>644</v>
      </c>
      <c r="J4" s="581">
        <v>1</v>
      </c>
      <c r="K4" s="582" t="s">
        <v>914</v>
      </c>
      <c r="L4" s="582" t="s">
        <v>965</v>
      </c>
      <c r="M4" s="584" t="s">
        <v>31</v>
      </c>
      <c r="N4" s="585" t="s">
        <v>17</v>
      </c>
      <c r="O4" s="586" t="s">
        <v>960</v>
      </c>
      <c r="P4" s="586" t="s">
        <v>792</v>
      </c>
      <c r="Q4" s="586" t="s">
        <v>789</v>
      </c>
      <c r="R4" s="586" t="s">
        <v>34</v>
      </c>
      <c r="S4" s="586" t="s">
        <v>34</v>
      </c>
      <c r="T4" s="586" t="s">
        <v>34</v>
      </c>
      <c r="U4" s="614" t="s">
        <v>35</v>
      </c>
      <c r="V4" s="796" t="s">
        <v>961</v>
      </c>
      <c r="W4" s="586" t="s">
        <v>22</v>
      </c>
      <c r="X4" s="663">
        <v>4</v>
      </c>
      <c r="Y4" s="797">
        <v>4.2</v>
      </c>
      <c r="Z4" s="588">
        <v>41091</v>
      </c>
      <c r="AA4" s="589">
        <v>41426</v>
      </c>
      <c r="AB4" s="798">
        <v>7</v>
      </c>
      <c r="AC4" s="613">
        <v>31900</v>
      </c>
      <c r="AD4" s="609"/>
      <c r="AE4" s="610">
        <v>31900</v>
      </c>
      <c r="AF4" s="610"/>
      <c r="AG4" s="610"/>
      <c r="AH4" s="610">
        <v>31900</v>
      </c>
      <c r="AI4" s="610"/>
      <c r="AJ4" s="610"/>
      <c r="AK4" s="610"/>
      <c r="AL4" s="610"/>
      <c r="AM4" s="610"/>
      <c r="AN4" s="609"/>
      <c r="AO4" s="609"/>
      <c r="AP4" s="609"/>
      <c r="AQ4" s="609"/>
      <c r="AR4" s="592">
        <f t="shared" si="0"/>
        <v>31900</v>
      </c>
      <c r="AS4" s="592">
        <f t="shared" si="1"/>
        <v>0</v>
      </c>
      <c r="AT4" s="609"/>
      <c r="AU4" s="609"/>
    </row>
    <row r="5" spans="1:218" s="593" customFormat="1" ht="23.1" customHeight="1" x14ac:dyDescent="0.25">
      <c r="A5" s="576">
        <v>3</v>
      </c>
      <c r="B5" s="615"/>
      <c r="C5" s="604">
        <v>503</v>
      </c>
      <c r="D5" s="701" t="s">
        <v>36</v>
      </c>
      <c r="E5" s="702" t="s">
        <v>910</v>
      </c>
      <c r="F5" s="702" t="s">
        <v>967</v>
      </c>
      <c r="G5" s="605"/>
      <c r="H5" s="606">
        <v>219</v>
      </c>
      <c r="I5" s="607">
        <v>632</v>
      </c>
      <c r="J5" s="581">
        <v>35</v>
      </c>
      <c r="K5" s="582" t="s">
        <v>14</v>
      </c>
      <c r="L5" s="582" t="s">
        <v>1009</v>
      </c>
      <c r="M5" s="624" t="s">
        <v>31</v>
      </c>
      <c r="N5" s="585" t="s">
        <v>17</v>
      </c>
      <c r="O5" s="625" t="s">
        <v>960</v>
      </c>
      <c r="P5" s="586" t="s">
        <v>792</v>
      </c>
      <c r="Q5" s="586" t="s">
        <v>789</v>
      </c>
      <c r="R5" s="586" t="s">
        <v>34</v>
      </c>
      <c r="S5" s="586" t="s">
        <v>34</v>
      </c>
      <c r="T5" s="586" t="s">
        <v>34</v>
      </c>
      <c r="U5" s="586" t="s">
        <v>35</v>
      </c>
      <c r="V5" s="586" t="s">
        <v>22</v>
      </c>
      <c r="W5" s="586" t="s">
        <v>22</v>
      </c>
      <c r="X5" s="663">
        <v>3</v>
      </c>
      <c r="Y5" s="799">
        <v>3.1</v>
      </c>
      <c r="Z5" s="588">
        <v>41091</v>
      </c>
      <c r="AA5" s="589">
        <v>41426</v>
      </c>
      <c r="AB5" s="798">
        <v>25</v>
      </c>
      <c r="AC5" s="613">
        <v>455400</v>
      </c>
      <c r="AD5" s="610"/>
      <c r="AE5" s="610">
        <v>455400</v>
      </c>
      <c r="AF5" s="626"/>
      <c r="AG5" s="626"/>
      <c r="AH5" s="626">
        <v>200000</v>
      </c>
      <c r="AI5" s="626">
        <v>255400</v>
      </c>
      <c r="AJ5" s="626"/>
      <c r="AK5" s="626"/>
      <c r="AL5" s="618"/>
      <c r="AM5" s="618"/>
      <c r="AN5" s="618"/>
      <c r="AO5" s="618"/>
      <c r="AP5" s="618"/>
      <c r="AQ5" s="618"/>
      <c r="AR5" s="592">
        <f t="shared" si="0"/>
        <v>455400</v>
      </c>
      <c r="AS5" s="592">
        <f t="shared" si="1"/>
        <v>0</v>
      </c>
      <c r="AT5" s="610"/>
      <c r="AU5" s="610"/>
      <c r="AV5" s="594"/>
      <c r="AW5" s="594"/>
      <c r="AX5" s="594"/>
      <c r="AY5" s="594"/>
      <c r="AZ5" s="594"/>
      <c r="BA5" s="594"/>
      <c r="BB5" s="594"/>
      <c r="BC5" s="594"/>
      <c r="BD5" s="594"/>
      <c r="BE5" s="594"/>
      <c r="BF5" s="594"/>
      <c r="BG5" s="594"/>
      <c r="BH5" s="594"/>
      <c r="BI5" s="594"/>
      <c r="BJ5" s="594"/>
      <c r="BK5" s="594"/>
      <c r="BL5" s="594"/>
      <c r="BM5" s="594"/>
      <c r="BN5" s="594"/>
      <c r="BO5" s="594"/>
      <c r="BP5" s="594"/>
      <c r="BQ5" s="594"/>
      <c r="BR5" s="594"/>
      <c r="BS5" s="594"/>
      <c r="BT5" s="594"/>
      <c r="BU5" s="594"/>
      <c r="BV5" s="594"/>
      <c r="BW5" s="594"/>
      <c r="BX5" s="594"/>
      <c r="BY5" s="594"/>
      <c r="BZ5" s="594"/>
      <c r="CA5" s="594"/>
      <c r="CB5" s="594"/>
      <c r="CC5" s="594"/>
      <c r="CD5" s="594"/>
      <c r="CE5" s="594"/>
      <c r="CF5" s="594"/>
      <c r="CG5" s="594"/>
      <c r="CH5" s="594"/>
      <c r="CI5" s="594"/>
      <c r="CJ5" s="594"/>
      <c r="CK5" s="594"/>
      <c r="CL5" s="594"/>
      <c r="CM5" s="594"/>
      <c r="CN5" s="594"/>
      <c r="CO5" s="594"/>
      <c r="CP5" s="594"/>
      <c r="CQ5" s="594"/>
      <c r="CR5" s="594"/>
      <c r="CS5" s="594"/>
      <c r="CT5" s="594"/>
      <c r="CU5" s="594"/>
      <c r="CV5" s="594"/>
      <c r="CW5" s="594"/>
      <c r="CX5" s="594"/>
      <c r="CY5" s="594"/>
      <c r="CZ5" s="594"/>
      <c r="DA5" s="594"/>
      <c r="DB5" s="594"/>
      <c r="DC5" s="594"/>
      <c r="DD5" s="594"/>
      <c r="DE5" s="594"/>
      <c r="DF5" s="594"/>
      <c r="DG5" s="594"/>
      <c r="DH5" s="594"/>
      <c r="DI5" s="594"/>
      <c r="DJ5" s="594"/>
      <c r="DK5" s="594"/>
      <c r="DL5" s="594"/>
      <c r="DM5" s="594"/>
      <c r="DN5" s="594"/>
      <c r="DO5" s="594"/>
      <c r="DP5" s="594"/>
      <c r="DQ5" s="594"/>
      <c r="DR5" s="594"/>
      <c r="DS5" s="594"/>
      <c r="DT5" s="594"/>
      <c r="DU5" s="594"/>
      <c r="DV5" s="594"/>
      <c r="DW5" s="594"/>
      <c r="DX5" s="594"/>
      <c r="DY5" s="594"/>
      <c r="DZ5" s="594"/>
      <c r="EA5" s="594"/>
      <c r="EB5" s="594"/>
      <c r="EC5" s="594"/>
      <c r="ED5" s="594"/>
      <c r="EE5" s="594"/>
      <c r="EF5" s="594"/>
      <c r="EG5" s="594"/>
      <c r="EH5" s="594"/>
      <c r="EI5" s="594"/>
      <c r="EJ5" s="594"/>
      <c r="EK5" s="594"/>
      <c r="EL5" s="594"/>
      <c r="EM5" s="594"/>
      <c r="EN5" s="594"/>
      <c r="EO5" s="594"/>
      <c r="EP5" s="594"/>
      <c r="EQ5" s="594"/>
      <c r="ER5" s="594"/>
      <c r="ES5" s="594"/>
      <c r="ET5" s="594"/>
      <c r="EU5" s="594"/>
      <c r="EV5" s="594"/>
      <c r="EW5" s="594"/>
      <c r="EX5" s="594"/>
      <c r="EY5" s="594"/>
      <c r="EZ5" s="594"/>
      <c r="FA5" s="594"/>
      <c r="FB5" s="594"/>
      <c r="FC5" s="594"/>
      <c r="FD5" s="594"/>
      <c r="FE5" s="594"/>
      <c r="FF5" s="594"/>
      <c r="FG5" s="594"/>
      <c r="FH5" s="594"/>
      <c r="FI5" s="594"/>
      <c r="FJ5" s="594"/>
      <c r="FK5" s="594"/>
      <c r="FL5" s="594"/>
      <c r="FM5" s="594"/>
      <c r="FN5" s="594"/>
      <c r="FO5" s="594"/>
      <c r="FP5" s="594"/>
      <c r="FQ5" s="594"/>
      <c r="FR5" s="594"/>
      <c r="FS5" s="594"/>
      <c r="FT5" s="594"/>
      <c r="FU5" s="594"/>
      <c r="FV5" s="594"/>
      <c r="FW5" s="594"/>
      <c r="FX5" s="594"/>
      <c r="FY5" s="594"/>
      <c r="FZ5" s="594"/>
      <c r="GA5" s="594"/>
      <c r="GB5" s="594"/>
      <c r="GC5" s="594"/>
      <c r="GD5" s="594"/>
      <c r="GE5" s="594"/>
      <c r="GF5" s="594"/>
      <c r="GG5" s="594"/>
      <c r="GH5" s="594"/>
      <c r="GI5" s="594"/>
      <c r="GJ5" s="594"/>
      <c r="GK5" s="594"/>
      <c r="GL5" s="594"/>
      <c r="GM5" s="594"/>
      <c r="GN5" s="594"/>
      <c r="GO5" s="594"/>
      <c r="GP5" s="594"/>
      <c r="GQ5" s="594"/>
      <c r="GR5" s="594"/>
      <c r="GS5" s="594"/>
      <c r="GT5" s="594"/>
      <c r="GU5" s="594"/>
      <c r="GV5" s="594"/>
      <c r="GW5" s="594"/>
      <c r="GX5" s="594"/>
      <c r="GY5" s="594"/>
      <c r="GZ5" s="594"/>
      <c r="HA5" s="594"/>
      <c r="HB5" s="594"/>
      <c r="HC5" s="594"/>
      <c r="HD5" s="594"/>
      <c r="HE5" s="594"/>
      <c r="HF5" s="594"/>
      <c r="HG5" s="594"/>
      <c r="HH5" s="594"/>
      <c r="HI5" s="594"/>
      <c r="HJ5" s="594"/>
    </row>
    <row r="6" spans="1:218" ht="23.1" customHeight="1" x14ac:dyDescent="0.25">
      <c r="A6" s="576">
        <v>4</v>
      </c>
      <c r="B6" s="596" t="s">
        <v>43</v>
      </c>
      <c r="C6" s="637">
        <v>1101</v>
      </c>
      <c r="D6" s="701" t="s">
        <v>1019</v>
      </c>
      <c r="E6" s="702" t="s">
        <v>798</v>
      </c>
      <c r="F6" s="702" t="s">
        <v>827</v>
      </c>
      <c r="G6" s="637">
        <v>300</v>
      </c>
      <c r="H6" s="596">
        <v>222</v>
      </c>
      <c r="I6" s="597">
        <v>472</v>
      </c>
      <c r="J6" s="581">
        <v>4</v>
      </c>
      <c r="K6" s="582" t="s">
        <v>42</v>
      </c>
      <c r="L6" s="598" t="s">
        <v>44</v>
      </c>
      <c r="M6" s="627" t="s">
        <v>41</v>
      </c>
      <c r="N6" s="625" t="s">
        <v>17</v>
      </c>
      <c r="O6" s="625" t="s">
        <v>960</v>
      </c>
      <c r="P6" s="625" t="s">
        <v>792</v>
      </c>
      <c r="Q6" s="625" t="s">
        <v>789</v>
      </c>
      <c r="R6" s="586" t="s">
        <v>34</v>
      </c>
      <c r="S6" s="625" t="s">
        <v>1044</v>
      </c>
      <c r="T6" s="586" t="s">
        <v>20</v>
      </c>
      <c r="U6" s="586" t="s">
        <v>21</v>
      </c>
      <c r="V6" s="625">
        <v>9</v>
      </c>
      <c r="W6" s="625">
        <v>9</v>
      </c>
      <c r="X6" s="663">
        <v>2</v>
      </c>
      <c r="Y6" s="800">
        <v>2.2999999999999998</v>
      </c>
      <c r="Z6" s="588">
        <v>41091</v>
      </c>
      <c r="AA6" s="589">
        <v>41426</v>
      </c>
      <c r="AB6" s="801">
        <v>20</v>
      </c>
      <c r="AC6" s="601">
        <v>0</v>
      </c>
      <c r="AD6" s="601">
        <v>2000000</v>
      </c>
      <c r="AE6" s="610">
        <v>2000000</v>
      </c>
      <c r="AF6" s="708"/>
      <c r="AG6" s="631"/>
      <c r="AH6" s="631"/>
      <c r="AI6" s="631">
        <v>500000</v>
      </c>
      <c r="AJ6" s="631">
        <v>500000</v>
      </c>
      <c r="AK6" s="631">
        <v>500000</v>
      </c>
      <c r="AL6" s="631">
        <v>500000</v>
      </c>
      <c r="AM6" s="631"/>
      <c r="AN6" s="631"/>
      <c r="AO6" s="631"/>
      <c r="AP6" s="631"/>
      <c r="AQ6" s="631"/>
      <c r="AR6" s="592">
        <f t="shared" si="0"/>
        <v>2000000</v>
      </c>
      <c r="AS6" s="592">
        <f t="shared" si="1"/>
        <v>0</v>
      </c>
      <c r="AT6" s="601">
        <v>0</v>
      </c>
      <c r="AU6" s="601">
        <v>0</v>
      </c>
    </row>
    <row r="7" spans="1:218" ht="23.1" customHeight="1" x14ac:dyDescent="0.25">
      <c r="A7" s="576">
        <v>5</v>
      </c>
      <c r="B7" s="596"/>
      <c r="C7" s="637">
        <v>1101</v>
      </c>
      <c r="D7" s="701" t="s">
        <v>1019</v>
      </c>
      <c r="E7" s="702" t="s">
        <v>798</v>
      </c>
      <c r="F7" s="702" t="s">
        <v>827</v>
      </c>
      <c r="G7" s="637">
        <v>300</v>
      </c>
      <c r="H7" s="596">
        <v>222</v>
      </c>
      <c r="I7" s="597">
        <v>672</v>
      </c>
      <c r="J7" s="581">
        <v>71</v>
      </c>
      <c r="K7" s="582" t="s">
        <v>42</v>
      </c>
      <c r="L7" s="598" t="s">
        <v>44</v>
      </c>
      <c r="M7" s="627" t="s">
        <v>31</v>
      </c>
      <c r="N7" s="625" t="s">
        <v>17</v>
      </c>
      <c r="O7" s="625" t="s">
        <v>960</v>
      </c>
      <c r="P7" s="625" t="s">
        <v>792</v>
      </c>
      <c r="Q7" s="625" t="s">
        <v>789</v>
      </c>
      <c r="R7" s="586" t="s">
        <v>34</v>
      </c>
      <c r="S7" s="586" t="s">
        <v>34</v>
      </c>
      <c r="T7" s="586" t="s">
        <v>20</v>
      </c>
      <c r="U7" s="586" t="s">
        <v>21</v>
      </c>
      <c r="V7" s="586" t="s">
        <v>22</v>
      </c>
      <c r="W7" s="586" t="s">
        <v>22</v>
      </c>
      <c r="X7" s="663">
        <v>2</v>
      </c>
      <c r="Y7" s="800">
        <v>2.2999999999999998</v>
      </c>
      <c r="Z7" s="639">
        <v>41091</v>
      </c>
      <c r="AA7" s="622">
        <v>41426</v>
      </c>
      <c r="AB7" s="801">
        <v>20</v>
      </c>
      <c r="AC7" s="601">
        <v>2400000</v>
      </c>
      <c r="AD7" s="601"/>
      <c r="AE7" s="610">
        <v>2400000</v>
      </c>
      <c r="AF7" s="708"/>
      <c r="AG7" s="631"/>
      <c r="AH7" s="631"/>
      <c r="AI7" s="631">
        <v>1400000</v>
      </c>
      <c r="AJ7" s="631"/>
      <c r="AK7" s="631">
        <v>500000</v>
      </c>
      <c r="AL7" s="631"/>
      <c r="AM7" s="631">
        <v>500000</v>
      </c>
      <c r="AN7" s="631"/>
      <c r="AO7" s="631"/>
      <c r="AP7" s="631"/>
      <c r="AQ7" s="631"/>
      <c r="AR7" s="592">
        <f t="shared" si="0"/>
        <v>2400000</v>
      </c>
      <c r="AS7" s="592">
        <f t="shared" si="1"/>
        <v>0</v>
      </c>
      <c r="AT7" s="601"/>
      <c r="AU7" s="601"/>
    </row>
    <row r="8" spans="1:218" s="593" customFormat="1" ht="23.1" customHeight="1" x14ac:dyDescent="0.25">
      <c r="A8" s="576">
        <v>6</v>
      </c>
      <c r="B8" s="603" t="s">
        <v>1073</v>
      </c>
      <c r="C8" s="604">
        <v>601</v>
      </c>
      <c r="D8" s="701" t="s">
        <v>1074</v>
      </c>
      <c r="E8" s="702" t="s">
        <v>850</v>
      </c>
      <c r="F8" s="702" t="s">
        <v>850</v>
      </c>
      <c r="G8" s="605">
        <v>3120</v>
      </c>
      <c r="H8" s="606">
        <v>228</v>
      </c>
      <c r="I8" s="607">
        <v>832</v>
      </c>
      <c r="J8" s="595">
        <v>0</v>
      </c>
      <c r="K8" s="582" t="s">
        <v>14</v>
      </c>
      <c r="L8" s="582" t="s">
        <v>50</v>
      </c>
      <c r="M8" s="627" t="s">
        <v>27</v>
      </c>
      <c r="N8" s="642" t="s">
        <v>24</v>
      </c>
      <c r="O8" s="586" t="s">
        <v>960</v>
      </c>
      <c r="P8" s="586" t="s">
        <v>792</v>
      </c>
      <c r="Q8" s="586" t="s">
        <v>789</v>
      </c>
      <c r="R8" s="586" t="s">
        <v>34</v>
      </c>
      <c r="S8" s="586" t="s">
        <v>34</v>
      </c>
      <c r="T8" s="586" t="s">
        <v>34</v>
      </c>
      <c r="U8" s="586" t="s">
        <v>48</v>
      </c>
      <c r="V8" s="586" t="s">
        <v>49</v>
      </c>
      <c r="W8" s="586" t="s">
        <v>22</v>
      </c>
      <c r="X8" s="663">
        <v>2</v>
      </c>
      <c r="Y8" s="802">
        <v>2.1</v>
      </c>
      <c r="Z8" s="622">
        <v>41091</v>
      </c>
      <c r="AA8" s="622">
        <v>42156</v>
      </c>
      <c r="AB8" s="798">
        <v>25</v>
      </c>
      <c r="AC8" s="613">
        <v>0</v>
      </c>
      <c r="AD8" s="643">
        <v>8925000</v>
      </c>
      <c r="AE8" s="610">
        <v>8925000</v>
      </c>
      <c r="AF8" s="626">
        <v>0</v>
      </c>
      <c r="AG8" s="626">
        <v>0</v>
      </c>
      <c r="AH8" s="626"/>
      <c r="AI8" s="626">
        <v>1500000</v>
      </c>
      <c r="AJ8" s="626">
        <v>1500000</v>
      </c>
      <c r="AK8" s="626">
        <v>1500000</v>
      </c>
      <c r="AL8" s="626">
        <v>1500000</v>
      </c>
      <c r="AM8" s="626">
        <v>1500000</v>
      </c>
      <c r="AN8" s="626"/>
      <c r="AO8" s="626">
        <v>1425000</v>
      </c>
      <c r="AP8" s="626"/>
      <c r="AQ8" s="626"/>
      <c r="AR8" s="592">
        <f t="shared" si="0"/>
        <v>8925000</v>
      </c>
      <c r="AS8" s="592">
        <f t="shared" si="1"/>
        <v>0</v>
      </c>
      <c r="AT8" s="643">
        <v>15000000</v>
      </c>
      <c r="AU8" s="643">
        <v>15000000</v>
      </c>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594"/>
      <c r="FH8" s="594"/>
      <c r="FI8" s="594"/>
      <c r="FJ8" s="594"/>
      <c r="FK8" s="594"/>
      <c r="FL8" s="594"/>
      <c r="FM8" s="594"/>
      <c r="FN8" s="594"/>
      <c r="FO8" s="594"/>
      <c r="FP8" s="594"/>
      <c r="FQ8" s="594"/>
      <c r="FR8" s="594"/>
      <c r="FS8" s="594"/>
      <c r="FT8" s="594"/>
      <c r="FU8" s="594"/>
      <c r="FV8" s="594"/>
      <c r="FW8" s="594"/>
      <c r="FX8" s="594"/>
      <c r="FY8" s="594"/>
      <c r="FZ8" s="594"/>
      <c r="GA8" s="594"/>
      <c r="GB8" s="594"/>
      <c r="GC8" s="594"/>
      <c r="GD8" s="594"/>
      <c r="GE8" s="594"/>
      <c r="GF8" s="594"/>
      <c r="GG8" s="594"/>
      <c r="GH8" s="594"/>
      <c r="GI8" s="594"/>
      <c r="GJ8" s="594"/>
      <c r="GK8" s="594"/>
      <c r="GL8" s="594"/>
      <c r="GM8" s="594"/>
      <c r="GN8" s="594"/>
      <c r="GO8" s="594"/>
      <c r="GP8" s="594"/>
      <c r="GQ8" s="594"/>
      <c r="GR8" s="594"/>
      <c r="GS8" s="594"/>
      <c r="GT8" s="594"/>
      <c r="GU8" s="594"/>
      <c r="GV8" s="594"/>
      <c r="GW8" s="594"/>
      <c r="GX8" s="594"/>
    </row>
    <row r="9" spans="1:218" s="593" customFormat="1" ht="23.1" customHeight="1" x14ac:dyDescent="0.25">
      <c r="A9" s="576">
        <v>7</v>
      </c>
      <c r="B9" s="596" t="s">
        <v>53</v>
      </c>
      <c r="C9" s="637">
        <v>1001</v>
      </c>
      <c r="D9" s="701" t="s">
        <v>1019</v>
      </c>
      <c r="E9" s="702" t="s">
        <v>790</v>
      </c>
      <c r="F9" s="702" t="s">
        <v>791</v>
      </c>
      <c r="G9" s="597">
        <v>3120</v>
      </c>
      <c r="H9" s="596">
        <v>234</v>
      </c>
      <c r="I9" s="597">
        <v>432</v>
      </c>
      <c r="J9" s="581">
        <v>6</v>
      </c>
      <c r="K9" s="582" t="s">
        <v>14</v>
      </c>
      <c r="L9" s="598" t="s">
        <v>44</v>
      </c>
      <c r="M9" s="627" t="s">
        <v>41</v>
      </c>
      <c r="N9" s="625" t="s">
        <v>17</v>
      </c>
      <c r="O9" s="586" t="s">
        <v>960</v>
      </c>
      <c r="P9" s="625" t="s">
        <v>792</v>
      </c>
      <c r="Q9" s="625" t="s">
        <v>789</v>
      </c>
      <c r="R9" s="625" t="s">
        <v>34</v>
      </c>
      <c r="S9" s="625" t="s">
        <v>34</v>
      </c>
      <c r="T9" s="586" t="s">
        <v>20</v>
      </c>
      <c r="U9" s="586" t="s">
        <v>21</v>
      </c>
      <c r="V9" s="625">
        <v>9</v>
      </c>
      <c r="W9" s="625">
        <v>9</v>
      </c>
      <c r="X9" s="663">
        <v>2</v>
      </c>
      <c r="Y9" s="800">
        <v>2.1</v>
      </c>
      <c r="Z9" s="639">
        <v>41091</v>
      </c>
      <c r="AA9" s="622">
        <v>41426</v>
      </c>
      <c r="AB9" s="801">
        <v>20</v>
      </c>
      <c r="AC9" s="601">
        <v>0</v>
      </c>
      <c r="AD9" s="601">
        <v>1500000</v>
      </c>
      <c r="AE9" s="610">
        <v>1500000</v>
      </c>
      <c r="AF9" s="708"/>
      <c r="AG9" s="631"/>
      <c r="AH9" s="631"/>
      <c r="AI9" s="631"/>
      <c r="AJ9" s="631"/>
      <c r="AK9" s="631">
        <v>750000</v>
      </c>
      <c r="AL9" s="631">
        <v>750000</v>
      </c>
      <c r="AM9" s="631"/>
      <c r="AN9" s="631"/>
      <c r="AO9" s="631"/>
      <c r="AP9" s="631"/>
      <c r="AQ9" s="631"/>
      <c r="AR9" s="592">
        <f t="shared" si="0"/>
        <v>1500000</v>
      </c>
      <c r="AS9" s="592">
        <f t="shared" si="1"/>
        <v>0</v>
      </c>
      <c r="AT9" s="601">
        <v>0</v>
      </c>
      <c r="AU9" s="601">
        <v>0</v>
      </c>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594"/>
      <c r="FH9" s="594"/>
      <c r="FI9" s="594"/>
      <c r="FJ9" s="594"/>
      <c r="FK9" s="594"/>
      <c r="FL9" s="594"/>
      <c r="FM9" s="594"/>
      <c r="FN9" s="594"/>
      <c r="FO9" s="594"/>
      <c r="FP9" s="594"/>
      <c r="FQ9" s="594"/>
      <c r="FR9" s="594"/>
      <c r="FS9" s="594"/>
      <c r="FT9" s="594"/>
      <c r="FU9" s="594"/>
      <c r="FV9" s="594"/>
      <c r="FW9" s="594"/>
      <c r="FX9" s="594"/>
      <c r="FY9" s="594"/>
      <c r="FZ9" s="594"/>
      <c r="GA9" s="594"/>
      <c r="GB9" s="594"/>
      <c r="GC9" s="594"/>
      <c r="GD9" s="594"/>
      <c r="GE9" s="594"/>
      <c r="GF9" s="594"/>
      <c r="GG9" s="594"/>
      <c r="GH9" s="594"/>
      <c r="GI9" s="594"/>
      <c r="GJ9" s="594"/>
      <c r="GK9" s="594"/>
      <c r="GL9" s="594"/>
      <c r="GM9" s="594"/>
      <c r="GN9" s="594"/>
      <c r="GO9" s="594"/>
      <c r="GP9" s="594"/>
      <c r="GQ9" s="594"/>
      <c r="GR9" s="594"/>
      <c r="GS9" s="594"/>
      <c r="GT9" s="594"/>
      <c r="GU9" s="594"/>
      <c r="GV9" s="594"/>
      <c r="GW9" s="594"/>
      <c r="GX9" s="594"/>
      <c r="GY9" s="594"/>
      <c r="GZ9" s="594"/>
      <c r="HA9" s="594"/>
      <c r="HB9" s="594"/>
      <c r="HC9" s="594"/>
      <c r="HD9" s="594"/>
      <c r="HE9" s="594"/>
      <c r="HF9" s="594"/>
      <c r="HG9" s="594"/>
      <c r="HH9" s="594"/>
      <c r="HI9" s="594"/>
      <c r="HJ9" s="594"/>
    </row>
    <row r="10" spans="1:218" s="593" customFormat="1" ht="23.1" customHeight="1" x14ac:dyDescent="0.25">
      <c r="A10" s="576">
        <v>8</v>
      </c>
      <c r="B10" s="603"/>
      <c r="C10" s="637">
        <v>1001</v>
      </c>
      <c r="D10" s="701" t="s">
        <v>1019</v>
      </c>
      <c r="E10" s="702" t="s">
        <v>790</v>
      </c>
      <c r="F10" s="702" t="s">
        <v>791</v>
      </c>
      <c r="G10" s="597">
        <v>3120</v>
      </c>
      <c r="H10" s="606">
        <v>234</v>
      </c>
      <c r="I10" s="607">
        <v>632</v>
      </c>
      <c r="J10" s="607">
        <v>22</v>
      </c>
      <c r="K10" s="582" t="s">
        <v>14</v>
      </c>
      <c r="L10" s="598" t="s">
        <v>1094</v>
      </c>
      <c r="M10" s="624" t="s">
        <v>31</v>
      </c>
      <c r="N10" s="585" t="s">
        <v>17</v>
      </c>
      <c r="O10" s="625" t="s">
        <v>960</v>
      </c>
      <c r="P10" s="586" t="s">
        <v>792</v>
      </c>
      <c r="Q10" s="586" t="s">
        <v>792</v>
      </c>
      <c r="R10" s="586" t="s">
        <v>34</v>
      </c>
      <c r="S10" s="586" t="s">
        <v>34</v>
      </c>
      <c r="T10" s="586" t="s">
        <v>20</v>
      </c>
      <c r="U10" s="586" t="s">
        <v>21</v>
      </c>
      <c r="V10" s="586" t="s">
        <v>55</v>
      </c>
      <c r="W10" s="586" t="s">
        <v>56</v>
      </c>
      <c r="X10" s="663">
        <v>2</v>
      </c>
      <c r="Y10" s="800">
        <v>2.1</v>
      </c>
      <c r="Z10" s="639">
        <v>41091</v>
      </c>
      <c r="AA10" s="622">
        <v>41426</v>
      </c>
      <c r="AB10" s="801">
        <v>20</v>
      </c>
      <c r="AC10" s="613">
        <v>960000</v>
      </c>
      <c r="AD10" s="609"/>
      <c r="AE10" s="610">
        <v>960000</v>
      </c>
      <c r="AF10" s="610"/>
      <c r="AG10" s="610"/>
      <c r="AH10" s="610">
        <v>460000</v>
      </c>
      <c r="AI10" s="610">
        <v>250000</v>
      </c>
      <c r="AJ10" s="610">
        <v>250000</v>
      </c>
      <c r="AK10" s="610"/>
      <c r="AL10" s="610"/>
      <c r="AM10" s="610"/>
      <c r="AN10" s="640"/>
      <c r="AO10" s="640"/>
      <c r="AP10" s="610"/>
      <c r="AQ10" s="610"/>
      <c r="AR10" s="592">
        <f t="shared" si="0"/>
        <v>960000</v>
      </c>
      <c r="AS10" s="592">
        <f t="shared" si="1"/>
        <v>0</v>
      </c>
      <c r="AT10" s="609"/>
      <c r="AU10" s="609"/>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594"/>
      <c r="FH10" s="594"/>
      <c r="FI10" s="594"/>
      <c r="FJ10" s="594"/>
      <c r="FK10" s="594"/>
      <c r="FL10" s="594"/>
      <c r="FM10" s="594"/>
      <c r="FN10" s="594"/>
      <c r="FO10" s="594"/>
      <c r="FP10" s="594"/>
      <c r="FQ10" s="594"/>
      <c r="FR10" s="594"/>
      <c r="FS10" s="594"/>
      <c r="FT10" s="594"/>
      <c r="FU10" s="594"/>
      <c r="FV10" s="594"/>
      <c r="FW10" s="594"/>
      <c r="FX10" s="594"/>
      <c r="FY10" s="594"/>
      <c r="FZ10" s="594"/>
      <c r="GA10" s="594"/>
      <c r="GB10" s="594"/>
      <c r="GC10" s="594"/>
      <c r="GD10" s="594"/>
      <c r="GE10" s="594"/>
      <c r="GF10" s="594"/>
      <c r="GG10" s="594"/>
      <c r="GH10" s="594"/>
      <c r="GI10" s="594"/>
      <c r="GJ10" s="594"/>
      <c r="GK10" s="594"/>
      <c r="GL10" s="594"/>
      <c r="GM10" s="594"/>
      <c r="GN10" s="594"/>
      <c r="GO10" s="594"/>
      <c r="GP10" s="594"/>
      <c r="GQ10" s="594"/>
      <c r="GR10" s="594"/>
      <c r="GS10" s="594"/>
      <c r="GT10" s="594"/>
      <c r="GU10" s="594"/>
      <c r="GV10" s="594"/>
      <c r="GW10" s="594"/>
      <c r="GX10" s="594"/>
    </row>
    <row r="11" spans="1:218" s="593" customFormat="1" ht="23.1" customHeight="1" x14ac:dyDescent="0.25">
      <c r="A11" s="576"/>
      <c r="B11" s="603"/>
      <c r="C11" s="637"/>
      <c r="D11" s="701"/>
      <c r="E11" s="702"/>
      <c r="F11" s="702"/>
      <c r="G11" s="597"/>
      <c r="H11" s="606">
        <v>245</v>
      </c>
      <c r="I11" s="607">
        <v>516</v>
      </c>
      <c r="J11" s="657">
        <v>6</v>
      </c>
      <c r="K11" s="632" t="s">
        <v>64</v>
      </c>
      <c r="L11" s="598" t="s">
        <v>1467</v>
      </c>
      <c r="M11" s="624" t="s">
        <v>15</v>
      </c>
      <c r="N11" s="585" t="s">
        <v>17</v>
      </c>
      <c r="O11" s="625" t="s">
        <v>960</v>
      </c>
      <c r="P11" s="586" t="s">
        <v>792</v>
      </c>
      <c r="Q11" s="586" t="s">
        <v>792</v>
      </c>
      <c r="R11" s="586" t="s">
        <v>34</v>
      </c>
      <c r="S11" s="586" t="s">
        <v>34</v>
      </c>
      <c r="T11" s="586" t="s">
        <v>34</v>
      </c>
      <c r="U11" s="586" t="s">
        <v>48</v>
      </c>
      <c r="V11" s="586" t="s">
        <v>1299</v>
      </c>
      <c r="W11" s="586" t="s">
        <v>1299</v>
      </c>
      <c r="X11" s="663">
        <v>3</v>
      </c>
      <c r="Y11" s="800">
        <v>3.3</v>
      </c>
      <c r="Z11" s="639">
        <v>41091</v>
      </c>
      <c r="AA11" s="622">
        <v>41426</v>
      </c>
      <c r="AB11" s="801">
        <v>20</v>
      </c>
      <c r="AC11" s="613">
        <v>0</v>
      </c>
      <c r="AD11" s="609">
        <v>500000</v>
      </c>
      <c r="AE11" s="610">
        <v>500000</v>
      </c>
      <c r="AF11" s="610"/>
      <c r="AG11" s="610"/>
      <c r="AH11" s="610"/>
      <c r="AI11" s="592">
        <v>150000</v>
      </c>
      <c r="AJ11" s="592">
        <f>50000+50000</f>
        <v>100000</v>
      </c>
      <c r="AK11" s="592">
        <f>50000+50000</f>
        <v>100000</v>
      </c>
      <c r="AL11" s="592">
        <f>50000+100000</f>
        <v>150000</v>
      </c>
      <c r="AM11" s="610"/>
      <c r="AN11" s="640"/>
      <c r="AO11" s="640"/>
      <c r="AP11" s="610"/>
      <c r="AQ11" s="610"/>
      <c r="AR11" s="592"/>
      <c r="AS11" s="592"/>
      <c r="AT11" s="609"/>
      <c r="AU11" s="609"/>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DF11" s="594"/>
      <c r="DG11" s="594"/>
      <c r="DH11" s="594"/>
      <c r="DI11" s="594"/>
      <c r="DJ11" s="594"/>
      <c r="DK11" s="594"/>
      <c r="DL11" s="594"/>
      <c r="DM11" s="594"/>
      <c r="DN11" s="594"/>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94"/>
      <c r="EN11" s="594"/>
      <c r="EO11" s="594"/>
      <c r="EP11" s="594"/>
      <c r="EQ11" s="594"/>
      <c r="ER11" s="594"/>
      <c r="ES11" s="594"/>
      <c r="ET11" s="594"/>
      <c r="EU11" s="594"/>
      <c r="EV11" s="594"/>
      <c r="EW11" s="594"/>
      <c r="EX11" s="594"/>
      <c r="EY11" s="594"/>
      <c r="EZ11" s="594"/>
      <c r="FA11" s="594"/>
      <c r="FB11" s="594"/>
      <c r="FC11" s="594"/>
      <c r="FD11" s="594"/>
      <c r="FE11" s="594"/>
      <c r="FF11" s="594"/>
      <c r="FG11" s="594"/>
      <c r="FH11" s="594"/>
      <c r="FI11" s="594"/>
      <c r="FJ11" s="594"/>
      <c r="FK11" s="594"/>
      <c r="FL11" s="594"/>
      <c r="FM11" s="594"/>
      <c r="FN11" s="594"/>
      <c r="FO11" s="594"/>
      <c r="FP11" s="594"/>
      <c r="FQ11" s="594"/>
      <c r="FR11" s="594"/>
      <c r="FS11" s="594"/>
      <c r="FT11" s="594"/>
      <c r="FU11" s="594"/>
      <c r="FV11" s="594"/>
      <c r="FW11" s="594"/>
      <c r="FX11" s="594"/>
      <c r="FY11" s="594"/>
      <c r="FZ11" s="594"/>
      <c r="GA11" s="594"/>
      <c r="GB11" s="594"/>
      <c r="GC11" s="594"/>
      <c r="GD11" s="594"/>
      <c r="GE11" s="594"/>
      <c r="GF11" s="594"/>
      <c r="GG11" s="594"/>
      <c r="GH11" s="594"/>
      <c r="GI11" s="594"/>
      <c r="GJ11" s="594"/>
      <c r="GK11" s="594"/>
      <c r="GL11" s="594"/>
      <c r="GM11" s="594"/>
      <c r="GN11" s="594"/>
      <c r="GO11" s="594"/>
      <c r="GP11" s="594"/>
      <c r="GQ11" s="594"/>
      <c r="GR11" s="594"/>
      <c r="GS11" s="594"/>
      <c r="GT11" s="594"/>
      <c r="GU11" s="594"/>
      <c r="GV11" s="594"/>
      <c r="GW11" s="594"/>
      <c r="GX11" s="594"/>
    </row>
    <row r="12" spans="1:218" s="593" customFormat="1" ht="23.1" customHeight="1" x14ac:dyDescent="0.25">
      <c r="A12" s="576">
        <v>9</v>
      </c>
      <c r="B12" s="615" t="s">
        <v>1132</v>
      </c>
      <c r="C12" s="604">
        <v>204</v>
      </c>
      <c r="D12" s="701" t="s">
        <v>962</v>
      </c>
      <c r="E12" s="702" t="s">
        <v>759</v>
      </c>
      <c r="F12" s="702" t="s">
        <v>1130</v>
      </c>
      <c r="G12" s="605">
        <v>2321</v>
      </c>
      <c r="H12" s="606">
        <v>245</v>
      </c>
      <c r="I12" s="607">
        <v>616</v>
      </c>
      <c r="J12" s="620">
        <v>0</v>
      </c>
      <c r="K12" s="582" t="s">
        <v>64</v>
      </c>
      <c r="L12" s="582" t="s">
        <v>1131</v>
      </c>
      <c r="M12" s="584" t="s">
        <v>31</v>
      </c>
      <c r="N12" s="656" t="s">
        <v>17</v>
      </c>
      <c r="O12" s="586" t="s">
        <v>960</v>
      </c>
      <c r="P12" s="586" t="s">
        <v>792</v>
      </c>
      <c r="Q12" s="586" t="s">
        <v>789</v>
      </c>
      <c r="R12" s="586" t="s">
        <v>34</v>
      </c>
      <c r="S12" s="586" t="s">
        <v>34</v>
      </c>
      <c r="T12" s="586" t="s">
        <v>34</v>
      </c>
      <c r="U12" s="586" t="s">
        <v>48</v>
      </c>
      <c r="V12" s="796" t="s">
        <v>961</v>
      </c>
      <c r="W12" s="586" t="s">
        <v>22</v>
      </c>
      <c r="X12" s="663">
        <v>3</v>
      </c>
      <c r="Y12" s="800">
        <v>3.3</v>
      </c>
      <c r="Z12" s="622">
        <v>41456</v>
      </c>
      <c r="AA12" s="622">
        <v>42156</v>
      </c>
      <c r="AB12" s="798">
        <v>20</v>
      </c>
      <c r="AC12" s="613"/>
      <c r="AD12" s="640"/>
      <c r="AE12" s="610">
        <v>0</v>
      </c>
      <c r="AF12" s="626">
        <v>0</v>
      </c>
      <c r="AG12" s="626">
        <v>0</v>
      </c>
      <c r="AH12" s="626"/>
      <c r="AI12" s="592"/>
      <c r="AJ12" s="592"/>
      <c r="AK12" s="592"/>
      <c r="AL12" s="592"/>
      <c r="AM12" s="626"/>
      <c r="AN12" s="626"/>
      <c r="AO12" s="626"/>
      <c r="AP12" s="626"/>
      <c r="AQ12" s="626"/>
      <c r="AR12" s="592">
        <f t="shared" si="0"/>
        <v>0</v>
      </c>
      <c r="AS12" s="592">
        <f t="shared" si="1"/>
        <v>0</v>
      </c>
      <c r="AT12" s="640">
        <v>60000</v>
      </c>
      <c r="AU12" s="640">
        <v>60000</v>
      </c>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4"/>
      <c r="BZ12" s="594"/>
      <c r="CA12" s="594"/>
      <c r="CB12" s="594"/>
      <c r="CC12" s="594"/>
      <c r="CD12" s="594"/>
      <c r="CE12" s="594"/>
      <c r="CF12" s="594"/>
      <c r="CG12" s="594"/>
      <c r="CH12" s="594"/>
      <c r="CI12" s="594"/>
      <c r="CJ12" s="594"/>
      <c r="CK12" s="594"/>
      <c r="CL12" s="594"/>
      <c r="CM12" s="594"/>
      <c r="CN12" s="594"/>
      <c r="CO12" s="594"/>
      <c r="CP12" s="594"/>
      <c r="CQ12" s="594"/>
      <c r="CR12" s="594"/>
      <c r="CS12" s="594"/>
      <c r="CT12" s="594"/>
      <c r="CU12" s="594"/>
      <c r="CV12" s="594"/>
      <c r="CW12" s="594"/>
      <c r="CX12" s="594"/>
      <c r="CY12" s="594"/>
      <c r="CZ12" s="594"/>
      <c r="DA12" s="594"/>
      <c r="DB12" s="594"/>
      <c r="DC12" s="594"/>
      <c r="DD12" s="594"/>
      <c r="DE12" s="594"/>
      <c r="DF12" s="594"/>
      <c r="DG12" s="594"/>
      <c r="DH12" s="594"/>
      <c r="DI12" s="594"/>
      <c r="DJ12" s="594"/>
      <c r="DK12" s="594"/>
      <c r="DL12" s="594"/>
      <c r="DM12" s="594"/>
      <c r="DN12" s="594"/>
      <c r="DO12" s="594"/>
      <c r="DP12" s="594"/>
      <c r="DQ12" s="594"/>
      <c r="DR12" s="594"/>
      <c r="DS12" s="594"/>
      <c r="DT12" s="594"/>
      <c r="DU12" s="594"/>
      <c r="DV12" s="594"/>
      <c r="DW12" s="594"/>
      <c r="DX12" s="594"/>
      <c r="DY12" s="594"/>
      <c r="DZ12" s="594"/>
      <c r="EA12" s="594"/>
      <c r="EB12" s="594"/>
      <c r="EC12" s="594"/>
      <c r="ED12" s="594"/>
      <c r="EE12" s="594"/>
      <c r="EF12" s="594"/>
      <c r="EG12" s="594"/>
      <c r="EH12" s="594"/>
      <c r="EI12" s="594"/>
      <c r="EJ12" s="594"/>
      <c r="EK12" s="594"/>
      <c r="EL12" s="594"/>
      <c r="EM12" s="594"/>
      <c r="EN12" s="594"/>
      <c r="EO12" s="594"/>
      <c r="EP12" s="594"/>
      <c r="EQ12" s="594"/>
      <c r="ER12" s="594"/>
      <c r="ES12" s="594"/>
      <c r="ET12" s="594"/>
      <c r="EU12" s="594"/>
      <c r="EV12" s="594"/>
      <c r="EW12" s="594"/>
      <c r="EX12" s="594"/>
      <c r="EY12" s="594"/>
      <c r="EZ12" s="594"/>
      <c r="FA12" s="594"/>
      <c r="FB12" s="594"/>
      <c r="FC12" s="594"/>
      <c r="FD12" s="594"/>
      <c r="FE12" s="594"/>
      <c r="FF12" s="594"/>
      <c r="FG12" s="594"/>
      <c r="FH12" s="594"/>
      <c r="FI12" s="594"/>
      <c r="FJ12" s="594"/>
      <c r="FK12" s="594"/>
      <c r="FL12" s="594"/>
      <c r="FM12" s="594"/>
      <c r="FN12" s="594"/>
      <c r="FO12" s="594"/>
      <c r="FP12" s="594"/>
      <c r="FQ12" s="594"/>
      <c r="FR12" s="594"/>
      <c r="FS12" s="594"/>
      <c r="FT12" s="594"/>
      <c r="FU12" s="594"/>
      <c r="FV12" s="594"/>
      <c r="FW12" s="594"/>
      <c r="FX12" s="594"/>
      <c r="FY12" s="594"/>
      <c r="FZ12" s="594"/>
      <c r="GA12" s="594"/>
      <c r="GB12" s="594"/>
      <c r="GC12" s="594"/>
      <c r="GD12" s="594"/>
      <c r="GE12" s="594"/>
      <c r="GF12" s="594"/>
      <c r="GG12" s="594"/>
      <c r="GH12" s="594"/>
      <c r="GI12" s="594"/>
      <c r="GJ12" s="594"/>
      <c r="GK12" s="594"/>
      <c r="GL12" s="594"/>
      <c r="GM12" s="594"/>
      <c r="GN12" s="594"/>
      <c r="GO12" s="594"/>
      <c r="GP12" s="594"/>
      <c r="GQ12" s="594"/>
      <c r="GR12" s="594"/>
      <c r="GS12" s="594"/>
      <c r="GT12" s="594"/>
      <c r="GU12" s="594"/>
      <c r="GV12" s="594"/>
      <c r="GW12" s="594"/>
      <c r="GX12" s="594"/>
    </row>
    <row r="13" spans="1:218" s="593" customFormat="1" ht="23.1" customHeight="1" x14ac:dyDescent="0.25">
      <c r="A13" s="576">
        <v>10</v>
      </c>
      <c r="B13" s="615" t="s">
        <v>1135</v>
      </c>
      <c r="C13" s="604">
        <v>204</v>
      </c>
      <c r="D13" s="701" t="s">
        <v>962</v>
      </c>
      <c r="E13" s="702" t="s">
        <v>759</v>
      </c>
      <c r="F13" s="702" t="s">
        <v>1130</v>
      </c>
      <c r="G13" s="605">
        <v>2321</v>
      </c>
      <c r="H13" s="606">
        <v>245</v>
      </c>
      <c r="I13" s="607">
        <v>616</v>
      </c>
      <c r="J13" s="581">
        <v>1</v>
      </c>
      <c r="K13" s="582" t="s">
        <v>64</v>
      </c>
      <c r="L13" s="582" t="s">
        <v>1134</v>
      </c>
      <c r="M13" s="584" t="s">
        <v>31</v>
      </c>
      <c r="N13" s="656" t="s">
        <v>17</v>
      </c>
      <c r="O13" s="586" t="s">
        <v>960</v>
      </c>
      <c r="P13" s="586" t="s">
        <v>792</v>
      </c>
      <c r="Q13" s="586" t="s">
        <v>789</v>
      </c>
      <c r="R13" s="586" t="s">
        <v>34</v>
      </c>
      <c r="S13" s="586" t="s">
        <v>34</v>
      </c>
      <c r="T13" s="586" t="s">
        <v>34</v>
      </c>
      <c r="U13" s="586" t="s">
        <v>48</v>
      </c>
      <c r="V13" s="796">
        <v>1</v>
      </c>
      <c r="W13" s="586" t="s">
        <v>22</v>
      </c>
      <c r="X13" s="663">
        <v>3</v>
      </c>
      <c r="Y13" s="800">
        <v>3.3</v>
      </c>
      <c r="Z13" s="622">
        <v>41456</v>
      </c>
      <c r="AA13" s="622">
        <v>42156</v>
      </c>
      <c r="AB13" s="798">
        <v>20</v>
      </c>
      <c r="AC13" s="613"/>
      <c r="AD13" s="640"/>
      <c r="AE13" s="610">
        <v>0</v>
      </c>
      <c r="AF13" s="626">
        <v>0</v>
      </c>
      <c r="AG13" s="626">
        <v>0</v>
      </c>
      <c r="AH13" s="626"/>
      <c r="AI13" s="626"/>
      <c r="AJ13" s="626"/>
      <c r="AK13" s="626"/>
      <c r="AL13" s="626"/>
      <c r="AM13" s="626"/>
      <c r="AN13" s="626">
        <v>0</v>
      </c>
      <c r="AO13" s="626"/>
      <c r="AP13" s="626">
        <v>0</v>
      </c>
      <c r="AQ13" s="626">
        <v>0</v>
      </c>
      <c r="AR13" s="592">
        <f t="shared" si="0"/>
        <v>0</v>
      </c>
      <c r="AS13" s="592">
        <f t="shared" si="1"/>
        <v>0</v>
      </c>
      <c r="AT13" s="640">
        <v>60000</v>
      </c>
      <c r="AU13" s="640">
        <v>60000</v>
      </c>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4"/>
      <c r="BZ13" s="594"/>
      <c r="CA13" s="594"/>
      <c r="CB13" s="594"/>
      <c r="CC13" s="594"/>
      <c r="CD13" s="594"/>
      <c r="CE13" s="594"/>
      <c r="CF13" s="594"/>
      <c r="CG13" s="594"/>
      <c r="CH13" s="594"/>
      <c r="CI13" s="594"/>
      <c r="CJ13" s="594"/>
      <c r="CK13" s="594"/>
      <c r="CL13" s="594"/>
      <c r="CM13" s="594"/>
      <c r="CN13" s="594"/>
      <c r="CO13" s="594"/>
      <c r="CP13" s="594"/>
      <c r="CQ13" s="594"/>
      <c r="CR13" s="594"/>
      <c r="CS13" s="594"/>
      <c r="CT13" s="594"/>
      <c r="CU13" s="594"/>
      <c r="CV13" s="594"/>
      <c r="CW13" s="594"/>
      <c r="CX13" s="594"/>
      <c r="CY13" s="594"/>
      <c r="CZ13" s="594"/>
      <c r="DA13" s="594"/>
      <c r="DB13" s="594"/>
      <c r="DC13" s="594"/>
      <c r="DD13" s="594"/>
      <c r="DE13" s="594"/>
      <c r="DF13" s="594"/>
      <c r="DG13" s="594"/>
      <c r="DH13" s="594"/>
      <c r="DI13" s="594"/>
      <c r="DJ13" s="594"/>
      <c r="DK13" s="594"/>
      <c r="DL13" s="594"/>
      <c r="DM13" s="594"/>
      <c r="DN13" s="594"/>
      <c r="DO13" s="594"/>
      <c r="DP13" s="594"/>
      <c r="DQ13" s="594"/>
      <c r="DR13" s="594"/>
      <c r="DS13" s="594"/>
      <c r="DT13" s="594"/>
      <c r="DU13" s="594"/>
      <c r="DV13" s="594"/>
      <c r="DW13" s="594"/>
      <c r="DX13" s="594"/>
      <c r="DY13" s="594"/>
      <c r="DZ13" s="594"/>
      <c r="EA13" s="594"/>
      <c r="EB13" s="594"/>
      <c r="EC13" s="594"/>
      <c r="ED13" s="594"/>
      <c r="EE13" s="594"/>
      <c r="EF13" s="594"/>
      <c r="EG13" s="594"/>
      <c r="EH13" s="594"/>
      <c r="EI13" s="594"/>
      <c r="EJ13" s="594"/>
      <c r="EK13" s="594"/>
      <c r="EL13" s="594"/>
      <c r="EM13" s="594"/>
      <c r="EN13" s="594"/>
      <c r="EO13" s="594"/>
      <c r="EP13" s="594"/>
      <c r="EQ13" s="594"/>
      <c r="ER13" s="594"/>
      <c r="ES13" s="594"/>
      <c r="ET13" s="594"/>
      <c r="EU13" s="594"/>
      <c r="EV13" s="594"/>
      <c r="EW13" s="594"/>
      <c r="EX13" s="594"/>
      <c r="EY13" s="594"/>
      <c r="EZ13" s="594"/>
      <c r="FA13" s="594"/>
      <c r="FB13" s="594"/>
      <c r="FC13" s="594"/>
      <c r="FD13" s="594"/>
      <c r="FE13" s="594"/>
      <c r="FF13" s="594"/>
      <c r="FG13" s="594"/>
      <c r="FH13" s="594"/>
      <c r="FI13" s="594"/>
      <c r="FJ13" s="594"/>
      <c r="FK13" s="594"/>
      <c r="FL13" s="594"/>
      <c r="FM13" s="594"/>
      <c r="FN13" s="594"/>
      <c r="FO13" s="594"/>
      <c r="FP13" s="594"/>
      <c r="FQ13" s="594"/>
      <c r="FR13" s="594"/>
      <c r="FS13" s="594"/>
      <c r="FT13" s="594"/>
      <c r="FU13" s="594"/>
      <c r="FV13" s="594"/>
      <c r="FW13" s="594"/>
      <c r="FX13" s="594"/>
      <c r="FY13" s="594"/>
      <c r="FZ13" s="594"/>
      <c r="GA13" s="594"/>
      <c r="GB13" s="594"/>
      <c r="GC13" s="594"/>
      <c r="GD13" s="594"/>
      <c r="GE13" s="594"/>
      <c r="GF13" s="594"/>
      <c r="GG13" s="594"/>
      <c r="GH13" s="594"/>
      <c r="GI13" s="594"/>
      <c r="GJ13" s="594"/>
      <c r="GK13" s="594"/>
      <c r="GL13" s="594"/>
      <c r="GM13" s="594"/>
      <c r="GN13" s="594"/>
      <c r="GO13" s="594"/>
      <c r="GP13" s="594"/>
      <c r="GQ13" s="594"/>
      <c r="GR13" s="594"/>
      <c r="GS13" s="594"/>
      <c r="GT13" s="594"/>
      <c r="GU13" s="594"/>
      <c r="GV13" s="594"/>
      <c r="GW13" s="594"/>
      <c r="GX13" s="594"/>
    </row>
    <row r="14" spans="1:218" s="593" customFormat="1" ht="23.1" customHeight="1" x14ac:dyDescent="0.25">
      <c r="A14" s="576">
        <v>11</v>
      </c>
      <c r="B14" s="603"/>
      <c r="C14" s="604">
        <v>204</v>
      </c>
      <c r="D14" s="701" t="s">
        <v>962</v>
      </c>
      <c r="E14" s="702" t="s">
        <v>759</v>
      </c>
      <c r="F14" s="702" t="s">
        <v>1130</v>
      </c>
      <c r="G14" s="605">
        <v>2321</v>
      </c>
      <c r="H14" s="633">
        <v>245</v>
      </c>
      <c r="I14" s="633">
        <v>616</v>
      </c>
      <c r="J14" s="657">
        <v>7</v>
      </c>
      <c r="K14" s="632" t="s">
        <v>64</v>
      </c>
      <c r="L14" s="658" t="s">
        <v>1133</v>
      </c>
      <c r="M14" s="624" t="s">
        <v>31</v>
      </c>
      <c r="N14" s="656" t="s">
        <v>17</v>
      </c>
      <c r="O14" s="586" t="s">
        <v>960</v>
      </c>
      <c r="P14" s="586" t="s">
        <v>792</v>
      </c>
      <c r="Q14" s="586" t="s">
        <v>789</v>
      </c>
      <c r="R14" s="586" t="s">
        <v>34</v>
      </c>
      <c r="S14" s="586" t="s">
        <v>34</v>
      </c>
      <c r="T14" s="586" t="s">
        <v>34</v>
      </c>
      <c r="U14" s="586" t="s">
        <v>48</v>
      </c>
      <c r="V14" s="586" t="s">
        <v>22</v>
      </c>
      <c r="W14" s="586" t="s">
        <v>22</v>
      </c>
      <c r="X14" s="663">
        <v>3</v>
      </c>
      <c r="Y14" s="800">
        <v>3.3</v>
      </c>
      <c r="Z14" s="622">
        <v>41091</v>
      </c>
      <c r="AA14" s="639">
        <v>41426</v>
      </c>
      <c r="AB14" s="798">
        <v>20</v>
      </c>
      <c r="AC14" s="613">
        <v>123100</v>
      </c>
      <c r="AD14" s="610"/>
      <c r="AE14" s="610">
        <v>123100</v>
      </c>
      <c r="AF14" s="626"/>
      <c r="AG14" s="626"/>
      <c r="AH14" s="626"/>
      <c r="AI14" s="626">
        <v>75000</v>
      </c>
      <c r="AJ14" s="626">
        <v>48100</v>
      </c>
      <c r="AK14" s="626"/>
      <c r="AL14" s="626"/>
      <c r="AM14" s="626"/>
      <c r="AN14" s="626"/>
      <c r="AO14" s="626"/>
      <c r="AP14" s="626"/>
      <c r="AQ14" s="626"/>
      <c r="AR14" s="592">
        <f t="shared" si="0"/>
        <v>123100</v>
      </c>
      <c r="AS14" s="592">
        <f t="shared" si="1"/>
        <v>0</v>
      </c>
      <c r="AT14" s="610"/>
      <c r="AU14" s="610"/>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c r="BS14" s="594"/>
      <c r="BT14" s="594"/>
      <c r="BU14" s="594"/>
      <c r="BV14" s="594"/>
      <c r="BW14" s="594"/>
      <c r="BX14" s="594"/>
      <c r="BY14" s="594"/>
      <c r="BZ14" s="594"/>
      <c r="CA14" s="594"/>
      <c r="CB14" s="594"/>
      <c r="CC14" s="594"/>
      <c r="CD14" s="594"/>
      <c r="CE14" s="594"/>
      <c r="CF14" s="594"/>
      <c r="CG14" s="594"/>
      <c r="CH14" s="594"/>
      <c r="CI14" s="594"/>
      <c r="CJ14" s="594"/>
      <c r="CK14" s="594"/>
      <c r="CL14" s="594"/>
      <c r="CM14" s="594"/>
      <c r="CN14" s="594"/>
      <c r="CO14" s="594"/>
      <c r="CP14" s="594"/>
      <c r="CQ14" s="594"/>
      <c r="CR14" s="594"/>
      <c r="CS14" s="594"/>
      <c r="CT14" s="594"/>
      <c r="CU14" s="594"/>
      <c r="CV14" s="594"/>
      <c r="CW14" s="594"/>
      <c r="CX14" s="594"/>
      <c r="CY14" s="594"/>
      <c r="CZ14" s="594"/>
      <c r="DA14" s="594"/>
      <c r="DB14" s="594"/>
      <c r="DC14" s="594"/>
      <c r="DD14" s="594"/>
      <c r="DE14" s="594"/>
      <c r="DF14" s="594"/>
      <c r="DG14" s="594"/>
      <c r="DH14" s="594"/>
      <c r="DI14" s="594"/>
      <c r="DJ14" s="594"/>
      <c r="DK14" s="594"/>
      <c r="DL14" s="594"/>
      <c r="DM14" s="594"/>
      <c r="DN14" s="594"/>
      <c r="DO14" s="594"/>
      <c r="DP14" s="594"/>
      <c r="DQ14" s="594"/>
      <c r="DR14" s="594"/>
      <c r="DS14" s="594"/>
      <c r="DT14" s="594"/>
      <c r="DU14" s="594"/>
      <c r="DV14" s="594"/>
      <c r="DW14" s="594"/>
      <c r="DX14" s="594"/>
      <c r="DY14" s="594"/>
      <c r="DZ14" s="594"/>
      <c r="EA14" s="594"/>
      <c r="EB14" s="594"/>
      <c r="EC14" s="594"/>
      <c r="ED14" s="594"/>
      <c r="EE14" s="594"/>
      <c r="EF14" s="594"/>
      <c r="EG14" s="594"/>
      <c r="EH14" s="594"/>
      <c r="EI14" s="594"/>
      <c r="EJ14" s="594"/>
      <c r="EK14" s="594"/>
      <c r="EL14" s="594"/>
      <c r="EM14" s="594"/>
      <c r="EN14" s="594"/>
      <c r="EO14" s="594"/>
      <c r="EP14" s="594"/>
      <c r="EQ14" s="594"/>
      <c r="ER14" s="594"/>
      <c r="ES14" s="594"/>
      <c r="ET14" s="594"/>
      <c r="EU14" s="594"/>
      <c r="EV14" s="594"/>
      <c r="EW14" s="594"/>
      <c r="EX14" s="594"/>
      <c r="EY14" s="594"/>
      <c r="EZ14" s="594"/>
      <c r="FA14" s="594"/>
      <c r="FB14" s="594"/>
      <c r="FC14" s="594"/>
      <c r="FD14" s="594"/>
      <c r="FE14" s="594"/>
      <c r="FF14" s="594"/>
      <c r="FG14" s="594"/>
      <c r="FH14" s="594"/>
      <c r="FI14" s="594"/>
      <c r="FJ14" s="594"/>
      <c r="FK14" s="594"/>
      <c r="FL14" s="594"/>
      <c r="FM14" s="594"/>
      <c r="FN14" s="594"/>
      <c r="FO14" s="594"/>
      <c r="FP14" s="594"/>
      <c r="FQ14" s="594"/>
      <c r="FR14" s="594"/>
      <c r="FS14" s="594"/>
      <c r="FT14" s="594"/>
      <c r="FU14" s="594"/>
      <c r="FV14" s="594"/>
      <c r="FW14" s="594"/>
      <c r="FX14" s="594"/>
      <c r="FY14" s="594"/>
      <c r="FZ14" s="594"/>
      <c r="GA14" s="594"/>
      <c r="GB14" s="594"/>
      <c r="GC14" s="594"/>
      <c r="GD14" s="594"/>
      <c r="GE14" s="594"/>
      <c r="GF14" s="594"/>
      <c r="GG14" s="594"/>
      <c r="GH14" s="594"/>
      <c r="GI14" s="594"/>
      <c r="GJ14" s="594"/>
      <c r="GK14" s="594"/>
      <c r="GL14" s="594"/>
      <c r="GM14" s="594"/>
      <c r="GN14" s="594"/>
      <c r="GO14" s="594"/>
      <c r="GP14" s="594"/>
      <c r="GQ14" s="594"/>
      <c r="GR14" s="594"/>
      <c r="GS14" s="594"/>
      <c r="GT14" s="594"/>
      <c r="GU14" s="594"/>
      <c r="GV14" s="594"/>
      <c r="GW14" s="594"/>
      <c r="GX14" s="594"/>
    </row>
    <row r="15" spans="1:218" s="593" customFormat="1" ht="23.1" customHeight="1" x14ac:dyDescent="0.25">
      <c r="A15" s="576">
        <v>12</v>
      </c>
      <c r="B15" s="603"/>
      <c r="C15" s="604">
        <v>204</v>
      </c>
      <c r="D15" s="701" t="s">
        <v>962</v>
      </c>
      <c r="E15" s="702" t="s">
        <v>759</v>
      </c>
      <c r="F15" s="702" t="s">
        <v>1130</v>
      </c>
      <c r="G15" s="605">
        <v>2321</v>
      </c>
      <c r="H15" s="633">
        <v>245</v>
      </c>
      <c r="I15" s="633">
        <v>616</v>
      </c>
      <c r="J15" s="657">
        <v>8</v>
      </c>
      <c r="K15" s="632" t="s">
        <v>64</v>
      </c>
      <c r="L15" s="658" t="s">
        <v>1131</v>
      </c>
      <c r="M15" s="624" t="s">
        <v>31</v>
      </c>
      <c r="N15" s="656" t="s">
        <v>17</v>
      </c>
      <c r="O15" s="586" t="s">
        <v>960</v>
      </c>
      <c r="P15" s="586" t="s">
        <v>792</v>
      </c>
      <c r="Q15" s="586" t="s">
        <v>789</v>
      </c>
      <c r="R15" s="586" t="s">
        <v>34</v>
      </c>
      <c r="S15" s="586" t="s">
        <v>34</v>
      </c>
      <c r="T15" s="586" t="s">
        <v>34</v>
      </c>
      <c r="U15" s="586" t="s">
        <v>48</v>
      </c>
      <c r="V15" s="586" t="s">
        <v>22</v>
      </c>
      <c r="W15" s="586" t="s">
        <v>22</v>
      </c>
      <c r="X15" s="663">
        <v>3</v>
      </c>
      <c r="Y15" s="800">
        <v>3.3</v>
      </c>
      <c r="Z15" s="622">
        <v>41091</v>
      </c>
      <c r="AA15" s="639">
        <v>41426</v>
      </c>
      <c r="AB15" s="798">
        <v>20</v>
      </c>
      <c r="AC15" s="613">
        <v>10000</v>
      </c>
      <c r="AD15" s="610"/>
      <c r="AE15" s="610">
        <v>10000</v>
      </c>
      <c r="AF15" s="626"/>
      <c r="AG15" s="626"/>
      <c r="AH15" s="626">
        <v>10000</v>
      </c>
      <c r="AI15" s="626"/>
      <c r="AJ15" s="626"/>
      <c r="AK15" s="626"/>
      <c r="AL15" s="626"/>
      <c r="AM15" s="626"/>
      <c r="AN15" s="626"/>
      <c r="AO15" s="626"/>
      <c r="AP15" s="626"/>
      <c r="AQ15" s="626"/>
      <c r="AR15" s="592">
        <f t="shared" si="0"/>
        <v>10000</v>
      </c>
      <c r="AS15" s="592">
        <f t="shared" si="1"/>
        <v>0</v>
      </c>
      <c r="AT15" s="610"/>
      <c r="AU15" s="610"/>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4"/>
      <c r="BT15" s="594"/>
      <c r="BU15" s="594"/>
      <c r="BV15" s="594"/>
      <c r="BW15" s="594"/>
      <c r="BX15" s="594"/>
      <c r="BY15" s="594"/>
      <c r="BZ15" s="594"/>
      <c r="CA15" s="594"/>
      <c r="CB15" s="594"/>
      <c r="CC15" s="594"/>
      <c r="CD15" s="594"/>
      <c r="CE15" s="594"/>
      <c r="CF15" s="594"/>
      <c r="CG15" s="594"/>
      <c r="CH15" s="594"/>
      <c r="CI15" s="594"/>
      <c r="CJ15" s="594"/>
      <c r="CK15" s="594"/>
      <c r="CL15" s="594"/>
      <c r="CM15" s="594"/>
      <c r="CN15" s="594"/>
      <c r="CO15" s="594"/>
      <c r="CP15" s="594"/>
      <c r="CQ15" s="594"/>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594"/>
      <c r="DU15" s="594"/>
      <c r="DV15" s="594"/>
      <c r="DW15" s="594"/>
      <c r="DX15" s="594"/>
      <c r="DY15" s="594"/>
      <c r="DZ15" s="594"/>
      <c r="EA15" s="594"/>
      <c r="EB15" s="594"/>
      <c r="EC15" s="594"/>
      <c r="ED15" s="594"/>
      <c r="EE15" s="594"/>
      <c r="EF15" s="594"/>
      <c r="EG15" s="594"/>
      <c r="EH15" s="594"/>
      <c r="EI15" s="594"/>
      <c r="EJ15" s="594"/>
      <c r="EK15" s="594"/>
      <c r="EL15" s="594"/>
      <c r="EM15" s="594"/>
      <c r="EN15" s="594"/>
      <c r="EO15" s="594"/>
      <c r="EP15" s="594"/>
      <c r="EQ15" s="594"/>
      <c r="ER15" s="594"/>
      <c r="ES15" s="594"/>
      <c r="ET15" s="594"/>
      <c r="EU15" s="594"/>
      <c r="EV15" s="594"/>
      <c r="EW15" s="594"/>
      <c r="EX15" s="594"/>
      <c r="EY15" s="594"/>
      <c r="EZ15" s="594"/>
      <c r="FA15" s="594"/>
      <c r="FB15" s="594"/>
      <c r="FC15" s="594"/>
      <c r="FD15" s="594"/>
      <c r="FE15" s="594"/>
      <c r="FF15" s="594"/>
      <c r="FG15" s="594"/>
      <c r="FH15" s="594"/>
      <c r="FI15" s="594"/>
      <c r="FJ15" s="594"/>
      <c r="FK15" s="594"/>
      <c r="FL15" s="594"/>
      <c r="FM15" s="594"/>
      <c r="FN15" s="594"/>
      <c r="FO15" s="594"/>
      <c r="FP15" s="594"/>
      <c r="FQ15" s="594"/>
      <c r="FR15" s="594"/>
      <c r="FS15" s="594"/>
      <c r="FT15" s="594"/>
      <c r="FU15" s="594"/>
      <c r="FV15" s="594"/>
      <c r="FW15" s="594"/>
      <c r="FX15" s="594"/>
      <c r="FY15" s="594"/>
      <c r="FZ15" s="594"/>
      <c r="GA15" s="594"/>
      <c r="GB15" s="594"/>
      <c r="GC15" s="594"/>
      <c r="GD15" s="594"/>
      <c r="GE15" s="594"/>
      <c r="GF15" s="594"/>
      <c r="GG15" s="594"/>
      <c r="GH15" s="594"/>
      <c r="GI15" s="594"/>
      <c r="GJ15" s="594"/>
      <c r="GK15" s="594"/>
      <c r="GL15" s="594"/>
      <c r="GM15" s="594"/>
      <c r="GN15" s="594"/>
      <c r="GO15" s="594"/>
      <c r="GP15" s="594"/>
      <c r="GQ15" s="594"/>
      <c r="GR15" s="594"/>
      <c r="GS15" s="594"/>
      <c r="GT15" s="594"/>
      <c r="GU15" s="594"/>
      <c r="GV15" s="594"/>
      <c r="GW15" s="594"/>
      <c r="GX15" s="594"/>
    </row>
    <row r="16" spans="1:218" ht="23.1" customHeight="1" x14ac:dyDescent="0.25">
      <c r="A16" s="576">
        <v>13</v>
      </c>
      <c r="B16" s="603"/>
      <c r="C16" s="604">
        <v>204</v>
      </c>
      <c r="D16" s="701" t="s">
        <v>962</v>
      </c>
      <c r="E16" s="702" t="s">
        <v>759</v>
      </c>
      <c r="F16" s="702" t="s">
        <v>1130</v>
      </c>
      <c r="G16" s="605">
        <v>2321</v>
      </c>
      <c r="H16" s="607">
        <v>245</v>
      </c>
      <c r="I16" s="607">
        <v>616</v>
      </c>
      <c r="J16" s="657">
        <v>9</v>
      </c>
      <c r="K16" s="632" t="s">
        <v>64</v>
      </c>
      <c r="L16" s="632" t="s">
        <v>1134</v>
      </c>
      <c r="M16" s="624" t="s">
        <v>31</v>
      </c>
      <c r="N16" s="656" t="s">
        <v>17</v>
      </c>
      <c r="O16" s="586" t="s">
        <v>960</v>
      </c>
      <c r="P16" s="586" t="s">
        <v>792</v>
      </c>
      <c r="Q16" s="586" t="s">
        <v>789</v>
      </c>
      <c r="R16" s="586" t="s">
        <v>34</v>
      </c>
      <c r="S16" s="586" t="s">
        <v>34</v>
      </c>
      <c r="T16" s="586" t="s">
        <v>34</v>
      </c>
      <c r="U16" s="586" t="s">
        <v>48</v>
      </c>
      <c r="V16" s="586" t="s">
        <v>22</v>
      </c>
      <c r="W16" s="586" t="s">
        <v>22</v>
      </c>
      <c r="X16" s="663">
        <v>3</v>
      </c>
      <c r="Y16" s="800">
        <v>3.3</v>
      </c>
      <c r="Z16" s="622">
        <v>41091</v>
      </c>
      <c r="AA16" s="639">
        <v>41426</v>
      </c>
      <c r="AB16" s="798">
        <v>20</v>
      </c>
      <c r="AC16" s="613">
        <v>101900</v>
      </c>
      <c r="AD16" s="610"/>
      <c r="AE16" s="610">
        <v>101900</v>
      </c>
      <c r="AF16" s="626"/>
      <c r="AG16" s="626"/>
      <c r="AH16" s="626"/>
      <c r="AI16" s="626"/>
      <c r="AJ16" s="626">
        <v>50000</v>
      </c>
      <c r="AK16" s="626">
        <v>51900</v>
      </c>
      <c r="AL16" s="626"/>
      <c r="AM16" s="626"/>
      <c r="AN16" s="626"/>
      <c r="AO16" s="626"/>
      <c r="AP16" s="626"/>
      <c r="AQ16" s="626"/>
      <c r="AR16" s="592">
        <f t="shared" si="0"/>
        <v>101900</v>
      </c>
      <c r="AS16" s="592">
        <f t="shared" si="1"/>
        <v>0</v>
      </c>
      <c r="AT16" s="610"/>
      <c r="AU16" s="610"/>
      <c r="GY16" s="593"/>
      <c r="GZ16" s="593"/>
      <c r="HA16" s="593"/>
      <c r="HB16" s="593"/>
      <c r="HC16" s="593"/>
      <c r="HD16" s="593"/>
      <c r="HE16" s="593"/>
      <c r="HF16" s="593"/>
      <c r="HG16" s="593"/>
      <c r="HH16" s="593"/>
      <c r="HI16" s="593"/>
      <c r="HJ16" s="593"/>
    </row>
    <row r="17" spans="1:206" s="593" customFormat="1" ht="23.1" customHeight="1" x14ac:dyDescent="0.25">
      <c r="A17" s="576">
        <v>14</v>
      </c>
      <c r="B17" s="596" t="s">
        <v>69</v>
      </c>
      <c r="C17" s="637">
        <v>1201</v>
      </c>
      <c r="D17" s="701" t="s">
        <v>1019</v>
      </c>
      <c r="E17" s="702" t="s">
        <v>830</v>
      </c>
      <c r="F17" s="702" t="s">
        <v>831</v>
      </c>
      <c r="G17" s="597">
        <v>3120</v>
      </c>
      <c r="H17" s="596">
        <v>260</v>
      </c>
      <c r="I17" s="597">
        <v>432</v>
      </c>
      <c r="J17" s="597">
        <v>0</v>
      </c>
      <c r="K17" s="655" t="s">
        <v>14</v>
      </c>
      <c r="L17" s="598" t="s">
        <v>44</v>
      </c>
      <c r="M17" s="627" t="s">
        <v>41</v>
      </c>
      <c r="N17" s="656" t="s">
        <v>17</v>
      </c>
      <c r="O17" s="586" t="s">
        <v>960</v>
      </c>
      <c r="P17" s="625" t="s">
        <v>792</v>
      </c>
      <c r="Q17" s="625" t="s">
        <v>789</v>
      </c>
      <c r="R17" s="625" t="s">
        <v>34</v>
      </c>
      <c r="S17" s="625" t="s">
        <v>34</v>
      </c>
      <c r="T17" s="586" t="s">
        <v>20</v>
      </c>
      <c r="U17" s="586" t="s">
        <v>21</v>
      </c>
      <c r="V17" s="625">
        <v>9</v>
      </c>
      <c r="W17" s="625">
        <v>9</v>
      </c>
      <c r="X17" s="663">
        <v>2</v>
      </c>
      <c r="Y17" s="803">
        <v>2.1</v>
      </c>
      <c r="Z17" s="622">
        <v>41091</v>
      </c>
      <c r="AA17" s="639">
        <v>41426</v>
      </c>
      <c r="AB17" s="801">
        <v>20</v>
      </c>
      <c r="AC17" s="601">
        <v>0</v>
      </c>
      <c r="AD17" s="601">
        <v>1200000</v>
      </c>
      <c r="AE17" s="610">
        <v>1200000</v>
      </c>
      <c r="AF17" s="708"/>
      <c r="AG17" s="631"/>
      <c r="AH17" s="631"/>
      <c r="AI17" s="631"/>
      <c r="AJ17" s="631"/>
      <c r="AK17" s="623">
        <v>250000</v>
      </c>
      <c r="AL17" s="623">
        <v>250000</v>
      </c>
      <c r="AM17" s="623">
        <v>250000</v>
      </c>
      <c r="AN17" s="623">
        <v>250000</v>
      </c>
      <c r="AO17" s="623">
        <v>200000</v>
      </c>
      <c r="AP17" s="631"/>
      <c r="AQ17" s="631"/>
      <c r="AR17" s="592">
        <f t="shared" si="0"/>
        <v>1200000</v>
      </c>
      <c r="AS17" s="592">
        <f t="shared" si="1"/>
        <v>0</v>
      </c>
      <c r="AT17" s="601">
        <v>0</v>
      </c>
      <c r="AU17" s="601"/>
    </row>
    <row r="18" spans="1:206" s="593" customFormat="1" ht="23.1" customHeight="1" x14ac:dyDescent="0.25">
      <c r="A18" s="576">
        <v>15</v>
      </c>
      <c r="B18" s="603"/>
      <c r="C18" s="637">
        <v>1201</v>
      </c>
      <c r="D18" s="701" t="s">
        <v>1019</v>
      </c>
      <c r="E18" s="702" t="s">
        <v>830</v>
      </c>
      <c r="F18" s="702" t="s">
        <v>831</v>
      </c>
      <c r="G18" s="597">
        <v>400</v>
      </c>
      <c r="H18" s="606">
        <v>260</v>
      </c>
      <c r="I18" s="607">
        <v>632</v>
      </c>
      <c r="J18" s="581">
        <v>4</v>
      </c>
      <c r="K18" s="655" t="s">
        <v>14</v>
      </c>
      <c r="L18" s="598" t="s">
        <v>1094</v>
      </c>
      <c r="M18" s="624" t="s">
        <v>31</v>
      </c>
      <c r="N18" s="585" t="s">
        <v>17</v>
      </c>
      <c r="O18" s="625" t="s">
        <v>960</v>
      </c>
      <c r="P18" s="586" t="s">
        <v>792</v>
      </c>
      <c r="Q18" s="586" t="s">
        <v>789</v>
      </c>
      <c r="R18" s="586" t="s">
        <v>34</v>
      </c>
      <c r="S18" s="638" t="s">
        <v>34</v>
      </c>
      <c r="T18" s="586" t="s">
        <v>20</v>
      </c>
      <c r="U18" s="586" t="s">
        <v>21</v>
      </c>
      <c r="V18" s="586" t="s">
        <v>22</v>
      </c>
      <c r="W18" s="586" t="s">
        <v>22</v>
      </c>
      <c r="X18" s="663">
        <v>2</v>
      </c>
      <c r="Y18" s="803">
        <v>2.1</v>
      </c>
      <c r="Z18" s="622">
        <v>41091</v>
      </c>
      <c r="AA18" s="639">
        <v>41426</v>
      </c>
      <c r="AB18" s="798">
        <v>20</v>
      </c>
      <c r="AC18" s="613">
        <v>640000</v>
      </c>
      <c r="AD18" s="610"/>
      <c r="AE18" s="610">
        <v>640000</v>
      </c>
      <c r="AF18" s="626"/>
      <c r="AG18" s="626"/>
      <c r="AH18" s="626"/>
      <c r="AI18" s="626"/>
      <c r="AJ18" s="626"/>
      <c r="AK18" s="626">
        <v>340000</v>
      </c>
      <c r="AL18" s="626">
        <v>300000</v>
      </c>
      <c r="AM18" s="626"/>
      <c r="AN18" s="626"/>
      <c r="AO18" s="626"/>
      <c r="AP18" s="626"/>
      <c r="AQ18" s="626"/>
      <c r="AR18" s="592">
        <f t="shared" si="0"/>
        <v>640000</v>
      </c>
      <c r="AS18" s="592">
        <f t="shared" si="1"/>
        <v>0</v>
      </c>
      <c r="AT18" s="610"/>
      <c r="AU18" s="610"/>
    </row>
    <row r="19" spans="1:206" ht="23.1" customHeight="1" x14ac:dyDescent="0.25">
      <c r="A19" s="576">
        <v>16</v>
      </c>
      <c r="B19" s="596"/>
      <c r="C19" s="637">
        <v>203</v>
      </c>
      <c r="D19" s="701" t="s">
        <v>36</v>
      </c>
      <c r="E19" s="702" t="s">
        <v>759</v>
      </c>
      <c r="F19" s="702" t="s">
        <v>1210</v>
      </c>
      <c r="G19" s="597">
        <v>2600</v>
      </c>
      <c r="H19" s="607">
        <v>282</v>
      </c>
      <c r="I19" s="607">
        <v>536</v>
      </c>
      <c r="J19" s="595">
        <v>35</v>
      </c>
      <c r="K19" s="632" t="s">
        <v>907</v>
      </c>
      <c r="L19" s="632" t="s">
        <v>1227</v>
      </c>
      <c r="M19" s="624" t="s">
        <v>15</v>
      </c>
      <c r="N19" s="585" t="s">
        <v>17</v>
      </c>
      <c r="O19" s="638" t="s">
        <v>1008</v>
      </c>
      <c r="P19" s="625" t="s">
        <v>803</v>
      </c>
      <c r="Q19" s="625" t="s">
        <v>789</v>
      </c>
      <c r="R19" s="586" t="s">
        <v>34</v>
      </c>
      <c r="S19" s="586" t="s">
        <v>34</v>
      </c>
      <c r="T19" s="586" t="s">
        <v>37</v>
      </c>
      <c r="U19" s="586" t="s">
        <v>72</v>
      </c>
      <c r="V19" s="586" t="s">
        <v>22</v>
      </c>
      <c r="W19" s="586" t="s">
        <v>22</v>
      </c>
      <c r="X19" s="663">
        <v>4</v>
      </c>
      <c r="Y19" s="800">
        <v>4.3</v>
      </c>
      <c r="Z19" s="622">
        <v>41091</v>
      </c>
      <c r="AA19" s="639">
        <v>41426</v>
      </c>
      <c r="AB19" s="801">
        <v>5</v>
      </c>
      <c r="AC19" s="599">
        <v>29600</v>
      </c>
      <c r="AD19" s="610"/>
      <c r="AE19" s="610">
        <v>29600</v>
      </c>
      <c r="AF19" s="601"/>
      <c r="AG19" s="601"/>
      <c r="AH19" s="601">
        <v>29600</v>
      </c>
      <c r="AI19" s="601"/>
      <c r="AJ19" s="601"/>
      <c r="AK19" s="601"/>
      <c r="AL19" s="601"/>
      <c r="AM19" s="601"/>
      <c r="AN19" s="601"/>
      <c r="AO19" s="601"/>
      <c r="AP19" s="601"/>
      <c r="AQ19" s="601"/>
      <c r="AR19" s="592">
        <f t="shared" si="0"/>
        <v>29600</v>
      </c>
      <c r="AS19" s="592">
        <f t="shared" si="1"/>
        <v>0</v>
      </c>
      <c r="AT19" s="610"/>
      <c r="AU19" s="628"/>
    </row>
    <row r="20" spans="1:206" ht="23.1" customHeight="1" thickBot="1" x14ac:dyDescent="0.3">
      <c r="A20" s="576">
        <v>17</v>
      </c>
      <c r="B20" s="596"/>
      <c r="C20" s="637">
        <v>203</v>
      </c>
      <c r="D20" s="701" t="s">
        <v>36</v>
      </c>
      <c r="E20" s="702" t="s">
        <v>759</v>
      </c>
      <c r="F20" s="702" t="s">
        <v>1210</v>
      </c>
      <c r="G20" s="597">
        <v>2600</v>
      </c>
      <c r="H20" s="607">
        <v>282</v>
      </c>
      <c r="I20" s="607">
        <v>636</v>
      </c>
      <c r="J20" s="595">
        <v>20</v>
      </c>
      <c r="K20" s="632" t="s">
        <v>907</v>
      </c>
      <c r="L20" s="632" t="s">
        <v>1227</v>
      </c>
      <c r="M20" s="624" t="s">
        <v>31</v>
      </c>
      <c r="N20" s="585" t="s">
        <v>17</v>
      </c>
      <c r="O20" s="638" t="s">
        <v>1008</v>
      </c>
      <c r="P20" s="625" t="s">
        <v>803</v>
      </c>
      <c r="Q20" s="625" t="s">
        <v>789</v>
      </c>
      <c r="R20" s="586" t="s">
        <v>34</v>
      </c>
      <c r="S20" s="586" t="s">
        <v>34</v>
      </c>
      <c r="T20" s="586" t="s">
        <v>37</v>
      </c>
      <c r="U20" s="586" t="s">
        <v>72</v>
      </c>
      <c r="V20" s="586" t="s">
        <v>22</v>
      </c>
      <c r="W20" s="586" t="s">
        <v>22</v>
      </c>
      <c r="X20" s="663">
        <v>4</v>
      </c>
      <c r="Y20" s="800">
        <v>4.3</v>
      </c>
      <c r="Z20" s="622">
        <v>41091</v>
      </c>
      <c r="AA20" s="639">
        <v>41426</v>
      </c>
      <c r="AB20" s="801">
        <v>5</v>
      </c>
      <c r="AC20" s="599">
        <v>7800</v>
      </c>
      <c r="AD20" s="610"/>
      <c r="AE20" s="610">
        <v>7800</v>
      </c>
      <c r="AF20" s="601"/>
      <c r="AG20" s="601"/>
      <c r="AH20" s="601">
        <v>7800</v>
      </c>
      <c r="AI20" s="601"/>
      <c r="AJ20" s="601"/>
      <c r="AK20" s="601"/>
      <c r="AL20" s="601"/>
      <c r="AM20" s="601"/>
      <c r="AN20" s="601"/>
      <c r="AO20" s="601"/>
      <c r="AP20" s="601"/>
      <c r="AQ20" s="601"/>
      <c r="AR20" s="592">
        <f t="shared" si="0"/>
        <v>7800</v>
      </c>
      <c r="AS20" s="592">
        <f t="shared" si="1"/>
        <v>0</v>
      </c>
      <c r="AT20" s="610"/>
      <c r="AU20" s="628"/>
    </row>
    <row r="21" spans="1:206" s="736" customFormat="1" ht="35.1" customHeight="1" thickBot="1" x14ac:dyDescent="0.3">
      <c r="A21" s="576"/>
      <c r="B21" s="725"/>
      <c r="C21" s="726"/>
      <c r="D21" s="660"/>
      <c r="E21" s="661"/>
      <c r="F21" s="661"/>
      <c r="G21" s="727"/>
      <c r="H21" s="728"/>
      <c r="I21" s="729"/>
      <c r="J21" s="730"/>
      <c r="K21" s="731"/>
      <c r="L21" s="731"/>
      <c r="M21" s="732"/>
      <c r="N21" s="733"/>
      <c r="O21" s="734"/>
      <c r="P21" s="734"/>
      <c r="Q21" s="734"/>
      <c r="R21" s="734"/>
      <c r="S21" s="734"/>
      <c r="T21" s="734"/>
      <c r="U21" s="734"/>
      <c r="V21" s="734"/>
      <c r="W21" s="734"/>
      <c r="X21" s="804"/>
      <c r="Y21" s="805"/>
      <c r="Z21" s="735"/>
      <c r="AA21" s="735"/>
      <c r="AB21" s="806"/>
      <c r="AC21" s="807">
        <f t="shared" ref="AC21:AU21" si="2">SUM(AC3:AC20)</f>
        <v>4759700</v>
      </c>
      <c r="AD21" s="807">
        <f t="shared" si="2"/>
        <v>14165000</v>
      </c>
      <c r="AE21" s="807">
        <f t="shared" si="2"/>
        <v>18924700</v>
      </c>
      <c r="AF21" s="807">
        <f t="shared" si="2"/>
        <v>0</v>
      </c>
      <c r="AG21" s="807">
        <f t="shared" si="2"/>
        <v>0</v>
      </c>
      <c r="AH21" s="807">
        <f t="shared" si="2"/>
        <v>739300</v>
      </c>
      <c r="AI21" s="807">
        <f t="shared" si="2"/>
        <v>4130400</v>
      </c>
      <c r="AJ21" s="807">
        <f t="shared" si="2"/>
        <v>2448100</v>
      </c>
      <c r="AK21" s="807">
        <f t="shared" si="2"/>
        <v>3991900</v>
      </c>
      <c r="AL21" s="807">
        <f t="shared" si="2"/>
        <v>3490000</v>
      </c>
      <c r="AM21" s="807">
        <f t="shared" si="2"/>
        <v>2250000</v>
      </c>
      <c r="AN21" s="807">
        <f t="shared" si="2"/>
        <v>250000</v>
      </c>
      <c r="AO21" s="807">
        <f t="shared" si="2"/>
        <v>1625000</v>
      </c>
      <c r="AP21" s="807">
        <f t="shared" si="2"/>
        <v>0</v>
      </c>
      <c r="AQ21" s="807">
        <f t="shared" si="2"/>
        <v>0</v>
      </c>
      <c r="AR21" s="807">
        <f t="shared" si="2"/>
        <v>18424700</v>
      </c>
      <c r="AS21" s="807">
        <f t="shared" si="2"/>
        <v>0</v>
      </c>
      <c r="AT21" s="807">
        <f t="shared" si="2"/>
        <v>15120000</v>
      </c>
      <c r="AU21" s="807">
        <f t="shared" si="2"/>
        <v>15120000</v>
      </c>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c r="BW21" s="737"/>
      <c r="BX21" s="737"/>
      <c r="BY21" s="737"/>
      <c r="BZ21" s="737"/>
      <c r="CA21" s="737"/>
      <c r="CB21" s="737"/>
      <c r="CC21" s="737"/>
      <c r="CD21" s="737"/>
      <c r="CE21" s="737"/>
      <c r="CF21" s="737"/>
      <c r="CG21" s="737"/>
      <c r="CH21" s="737"/>
      <c r="CI21" s="737"/>
      <c r="CJ21" s="737"/>
      <c r="CK21" s="737"/>
      <c r="CL21" s="737"/>
      <c r="CM21" s="737"/>
      <c r="CN21" s="737"/>
      <c r="CO21" s="737"/>
      <c r="CP21" s="737"/>
      <c r="CQ21" s="737"/>
      <c r="CR21" s="737"/>
      <c r="CS21" s="737"/>
      <c r="CT21" s="737"/>
      <c r="CU21" s="737"/>
      <c r="CV21" s="737"/>
      <c r="CW21" s="737"/>
      <c r="CX21" s="737"/>
      <c r="CY21" s="737"/>
      <c r="CZ21" s="737"/>
      <c r="DA21" s="737"/>
      <c r="DB21" s="737"/>
      <c r="DC21" s="737"/>
      <c r="DD21" s="737"/>
      <c r="DE21" s="737"/>
      <c r="DF21" s="737"/>
      <c r="DG21" s="737"/>
      <c r="DH21" s="737"/>
      <c r="DI21" s="737"/>
      <c r="DJ21" s="737"/>
      <c r="DK21" s="737"/>
      <c r="DL21" s="737"/>
      <c r="DM21" s="737"/>
      <c r="DN21" s="737"/>
      <c r="DO21" s="737"/>
      <c r="DP21" s="737"/>
      <c r="DQ21" s="737"/>
      <c r="DR21" s="737"/>
      <c r="DS21" s="737"/>
      <c r="DT21" s="737"/>
      <c r="DU21" s="737"/>
      <c r="DV21" s="737"/>
      <c r="DW21" s="737"/>
      <c r="DX21" s="737"/>
      <c r="DY21" s="737"/>
      <c r="DZ21" s="737"/>
      <c r="EA21" s="737"/>
      <c r="EB21" s="737"/>
      <c r="EC21" s="737"/>
      <c r="ED21" s="737"/>
      <c r="EE21" s="737"/>
      <c r="EF21" s="737"/>
      <c r="EG21" s="737"/>
      <c r="EH21" s="737"/>
      <c r="EI21" s="737"/>
      <c r="EJ21" s="737"/>
      <c r="EK21" s="737"/>
      <c r="EL21" s="737"/>
      <c r="EM21" s="737"/>
      <c r="EN21" s="737"/>
      <c r="EO21" s="737"/>
      <c r="EP21" s="737"/>
      <c r="EQ21" s="737"/>
      <c r="ER21" s="737"/>
      <c r="ES21" s="737"/>
      <c r="ET21" s="737"/>
      <c r="EU21" s="737"/>
      <c r="EV21" s="737"/>
      <c r="EW21" s="737"/>
      <c r="EX21" s="737"/>
      <c r="EY21" s="737"/>
      <c r="EZ21" s="737"/>
      <c r="FA21" s="737"/>
      <c r="FB21" s="737"/>
      <c r="FC21" s="737"/>
      <c r="FD21" s="737"/>
      <c r="FE21" s="737"/>
      <c r="FF21" s="737"/>
      <c r="FG21" s="737"/>
      <c r="FH21" s="737"/>
      <c r="FI21" s="737"/>
      <c r="FJ21" s="737"/>
      <c r="FK21" s="737"/>
      <c r="FL21" s="737"/>
      <c r="FM21" s="737"/>
      <c r="FN21" s="737"/>
      <c r="FO21" s="737"/>
      <c r="FP21" s="737"/>
      <c r="FQ21" s="737"/>
      <c r="FR21" s="737"/>
      <c r="FS21" s="737"/>
      <c r="FT21" s="737"/>
      <c r="FU21" s="737"/>
      <c r="FV21" s="737"/>
      <c r="FW21" s="737"/>
      <c r="FX21" s="737"/>
      <c r="FY21" s="737"/>
      <c r="FZ21" s="737"/>
      <c r="GA21" s="737"/>
      <c r="GB21" s="737"/>
      <c r="GC21" s="737"/>
      <c r="GD21" s="737"/>
      <c r="GE21" s="737"/>
      <c r="GF21" s="737"/>
      <c r="GG21" s="737"/>
      <c r="GH21" s="737"/>
      <c r="GI21" s="737"/>
      <c r="GJ21" s="737"/>
      <c r="GK21" s="737"/>
      <c r="GL21" s="737"/>
      <c r="GM21" s="737"/>
      <c r="GN21" s="737"/>
      <c r="GO21" s="737"/>
      <c r="GP21" s="737"/>
      <c r="GQ21" s="737"/>
      <c r="GR21" s="737"/>
      <c r="GS21" s="737"/>
      <c r="GT21" s="737"/>
      <c r="GU21" s="737"/>
      <c r="GV21" s="737"/>
      <c r="GW21" s="737"/>
      <c r="GX21" s="737"/>
    </row>
    <row r="22" spans="1:206" s="593" customFormat="1" ht="23.1" customHeight="1" x14ac:dyDescent="0.25">
      <c r="A22" s="576"/>
      <c r="B22" s="603"/>
      <c r="C22" s="604"/>
      <c r="D22" s="701"/>
      <c r="E22" s="702"/>
      <c r="F22" s="702"/>
      <c r="G22" s="605"/>
      <c r="H22" s="606"/>
      <c r="I22" s="607"/>
      <c r="J22" s="595"/>
      <c r="K22" s="582"/>
      <c r="L22" s="582"/>
      <c r="M22" s="627"/>
      <c r="N22" s="642"/>
      <c r="O22" s="586"/>
      <c r="P22" s="586"/>
      <c r="Q22" s="586"/>
      <c r="R22" s="586"/>
      <c r="S22" s="586"/>
      <c r="T22" s="586"/>
      <c r="U22" s="586"/>
      <c r="V22" s="586"/>
      <c r="W22" s="586"/>
      <c r="X22" s="663"/>
      <c r="Y22" s="802"/>
      <c r="Z22" s="622"/>
      <c r="AA22" s="622"/>
      <c r="AB22" s="798"/>
      <c r="AC22" s="613"/>
      <c r="AD22" s="643"/>
      <c r="AE22" s="610"/>
      <c r="AF22" s="626"/>
      <c r="AG22" s="626"/>
      <c r="AH22" s="626"/>
      <c r="AI22" s="626"/>
      <c r="AJ22" s="626"/>
      <c r="AK22" s="626"/>
      <c r="AL22" s="626"/>
      <c r="AM22" s="626"/>
      <c r="AN22" s="626"/>
      <c r="AO22" s="626"/>
      <c r="AP22" s="626"/>
      <c r="AQ22" s="626"/>
      <c r="AR22" s="592"/>
      <c r="AS22" s="592"/>
      <c r="AT22" s="643"/>
      <c r="AU22" s="643"/>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4"/>
      <c r="CC22" s="594"/>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4"/>
      <c r="ED22" s="594"/>
      <c r="EE22" s="594"/>
      <c r="EF22" s="594"/>
      <c r="EG22" s="594"/>
      <c r="EH22" s="594"/>
      <c r="EI22" s="594"/>
      <c r="EJ22" s="594"/>
      <c r="EK22" s="594"/>
      <c r="EL22" s="594"/>
      <c r="EM22" s="594"/>
      <c r="EN22" s="594"/>
      <c r="EO22" s="594"/>
      <c r="EP22" s="594"/>
      <c r="EQ22" s="594"/>
      <c r="ER22" s="594"/>
      <c r="ES22" s="594"/>
      <c r="ET22" s="594"/>
      <c r="EU22" s="594"/>
      <c r="EV22" s="594"/>
      <c r="EW22" s="594"/>
      <c r="EX22" s="594"/>
      <c r="EY22" s="594"/>
      <c r="EZ22" s="594"/>
      <c r="FA22" s="594"/>
      <c r="FB22" s="594"/>
      <c r="FC22" s="594"/>
      <c r="FD22" s="594"/>
      <c r="FE22" s="594"/>
      <c r="FF22" s="594"/>
      <c r="FG22" s="594"/>
      <c r="FH22" s="594"/>
      <c r="FI22" s="594"/>
      <c r="FJ22" s="594"/>
      <c r="FK22" s="594"/>
      <c r="FL22" s="594"/>
      <c r="FM22" s="594"/>
      <c r="FN22" s="594"/>
      <c r="FO22" s="594"/>
      <c r="FP22" s="594"/>
      <c r="FQ22" s="594"/>
      <c r="FR22" s="594"/>
      <c r="FS22" s="594"/>
      <c r="FT22" s="594"/>
      <c r="FU22" s="594"/>
      <c r="FV22" s="594"/>
      <c r="FW22" s="594"/>
      <c r="FX22" s="594"/>
      <c r="FY22" s="594"/>
      <c r="FZ22" s="594"/>
      <c r="GA22" s="594"/>
      <c r="GB22" s="594"/>
      <c r="GC22" s="594"/>
      <c r="GD22" s="594"/>
      <c r="GE22" s="594"/>
      <c r="GF22" s="594"/>
      <c r="GG22" s="594"/>
      <c r="GH22" s="594"/>
      <c r="GI22" s="594"/>
      <c r="GJ22" s="594"/>
      <c r="GK22" s="594"/>
      <c r="GL22" s="594"/>
      <c r="GM22" s="594"/>
      <c r="GN22" s="594"/>
      <c r="GO22" s="594"/>
      <c r="GP22" s="594"/>
      <c r="GQ22" s="594"/>
      <c r="GR22" s="594"/>
      <c r="GS22" s="594"/>
      <c r="GT22" s="594"/>
      <c r="GU22" s="594"/>
      <c r="GV22" s="594"/>
      <c r="GW22" s="594"/>
      <c r="GX22" s="594"/>
    </row>
    <row r="23" spans="1:206" s="754" customFormat="1" ht="35.1" customHeight="1" x14ac:dyDescent="0.25">
      <c r="A23" s="724" t="s">
        <v>77</v>
      </c>
      <c r="B23" s="738"/>
      <c r="C23" s="739"/>
      <c r="D23" s="740"/>
      <c r="E23" s="741"/>
      <c r="F23" s="741"/>
      <c r="G23" s="742"/>
      <c r="H23" s="743"/>
      <c r="I23" s="744"/>
      <c r="J23" s="745"/>
      <c r="K23" s="746"/>
      <c r="L23" s="746"/>
      <c r="M23" s="747"/>
      <c r="N23" s="748"/>
      <c r="O23" s="749"/>
      <c r="P23" s="749"/>
      <c r="Q23" s="749"/>
      <c r="R23" s="749"/>
      <c r="S23" s="749"/>
      <c r="T23" s="749"/>
      <c r="U23" s="749"/>
      <c r="V23" s="749"/>
      <c r="W23" s="749"/>
      <c r="X23" s="808"/>
      <c r="Y23" s="809"/>
      <c r="Z23" s="750"/>
      <c r="AA23" s="750"/>
      <c r="AB23" s="810"/>
      <c r="AC23" s="811"/>
      <c r="AD23" s="751"/>
      <c r="AE23" s="777"/>
      <c r="AF23" s="752"/>
      <c r="AG23" s="752"/>
      <c r="AH23" s="752"/>
      <c r="AI23" s="752"/>
      <c r="AJ23" s="752"/>
      <c r="AK23" s="752"/>
      <c r="AL23" s="752"/>
      <c r="AM23" s="752"/>
      <c r="AN23" s="752"/>
      <c r="AO23" s="752"/>
      <c r="AP23" s="752"/>
      <c r="AQ23" s="752"/>
      <c r="AR23" s="753"/>
      <c r="AS23" s="753"/>
      <c r="AT23" s="751"/>
      <c r="AU23" s="751"/>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5"/>
      <c r="BW23" s="755"/>
      <c r="BX23" s="755"/>
      <c r="BY23" s="755"/>
      <c r="BZ23" s="755"/>
      <c r="CA23" s="755"/>
      <c r="CB23" s="755"/>
      <c r="CC23" s="755"/>
      <c r="CD23" s="755"/>
      <c r="CE23" s="755"/>
      <c r="CF23" s="755"/>
      <c r="CG23" s="755"/>
      <c r="CH23" s="755"/>
      <c r="CI23" s="755"/>
      <c r="CJ23" s="755"/>
      <c r="CK23" s="755"/>
      <c r="CL23" s="755"/>
      <c r="CM23" s="755"/>
      <c r="CN23" s="755"/>
      <c r="CO23" s="755"/>
      <c r="CP23" s="755"/>
      <c r="CQ23" s="755"/>
      <c r="CR23" s="755"/>
      <c r="CS23" s="755"/>
      <c r="CT23" s="755"/>
      <c r="CU23" s="755"/>
      <c r="CV23" s="755"/>
      <c r="CW23" s="755"/>
      <c r="CX23" s="755"/>
      <c r="CY23" s="755"/>
      <c r="CZ23" s="755"/>
      <c r="DA23" s="755"/>
      <c r="DB23" s="755"/>
      <c r="DC23" s="755"/>
      <c r="DD23" s="755"/>
      <c r="DE23" s="755"/>
      <c r="DF23" s="755"/>
      <c r="DG23" s="755"/>
      <c r="DH23" s="755"/>
      <c r="DI23" s="755"/>
      <c r="DJ23" s="755"/>
      <c r="DK23" s="755"/>
      <c r="DL23" s="755"/>
      <c r="DM23" s="755"/>
      <c r="DN23" s="755"/>
      <c r="DO23" s="755"/>
      <c r="DP23" s="755"/>
      <c r="DQ23" s="755"/>
      <c r="DR23" s="755"/>
      <c r="DS23" s="755"/>
      <c r="DT23" s="755"/>
      <c r="DU23" s="755"/>
      <c r="DV23" s="755"/>
      <c r="DW23" s="755"/>
      <c r="DX23" s="755"/>
      <c r="DY23" s="755"/>
      <c r="DZ23" s="755"/>
      <c r="EA23" s="755"/>
      <c r="EB23" s="755"/>
      <c r="EC23" s="755"/>
      <c r="ED23" s="755"/>
      <c r="EE23" s="755"/>
      <c r="EF23" s="755"/>
      <c r="EG23" s="755"/>
      <c r="EH23" s="755"/>
      <c r="EI23" s="755"/>
      <c r="EJ23" s="755"/>
      <c r="EK23" s="755"/>
      <c r="EL23" s="755"/>
      <c r="EM23" s="755"/>
      <c r="EN23" s="755"/>
      <c r="EO23" s="755"/>
      <c r="EP23" s="755"/>
      <c r="EQ23" s="755"/>
      <c r="ER23" s="755"/>
      <c r="ES23" s="755"/>
      <c r="ET23" s="755"/>
      <c r="EU23" s="755"/>
      <c r="EV23" s="755"/>
      <c r="EW23" s="755"/>
      <c r="EX23" s="755"/>
      <c r="EY23" s="755"/>
      <c r="EZ23" s="755"/>
      <c r="FA23" s="755"/>
      <c r="FB23" s="755"/>
      <c r="FC23" s="755"/>
      <c r="FD23" s="755"/>
      <c r="FE23" s="755"/>
      <c r="FF23" s="755"/>
      <c r="FG23" s="755"/>
      <c r="FH23" s="755"/>
      <c r="FI23" s="755"/>
      <c r="FJ23" s="755"/>
      <c r="FK23" s="755"/>
      <c r="FL23" s="755"/>
      <c r="FM23" s="755"/>
      <c r="FN23" s="755"/>
      <c r="FO23" s="755"/>
      <c r="FP23" s="755"/>
      <c r="FQ23" s="755"/>
      <c r="FR23" s="755"/>
      <c r="FS23" s="755"/>
      <c r="FT23" s="755"/>
      <c r="FU23" s="755"/>
      <c r="FV23" s="755"/>
      <c r="FW23" s="755"/>
      <c r="FX23" s="755"/>
      <c r="FY23" s="755"/>
      <c r="FZ23" s="755"/>
      <c r="GA23" s="755"/>
      <c r="GB23" s="755"/>
      <c r="GC23" s="755"/>
      <c r="GD23" s="755"/>
      <c r="GE23" s="755"/>
      <c r="GF23" s="755"/>
      <c r="GG23" s="755"/>
      <c r="GH23" s="755"/>
      <c r="GI23" s="755"/>
      <c r="GJ23" s="755"/>
      <c r="GK23" s="755"/>
      <c r="GL23" s="755"/>
      <c r="GM23" s="755"/>
      <c r="GN23" s="755"/>
      <c r="GO23" s="755"/>
      <c r="GP23" s="755"/>
      <c r="GQ23" s="755"/>
      <c r="GR23" s="755"/>
      <c r="GS23" s="755"/>
      <c r="GT23" s="755"/>
      <c r="GU23" s="755"/>
      <c r="GV23" s="755"/>
      <c r="GW23" s="755"/>
      <c r="GX23" s="755"/>
    </row>
    <row r="24" spans="1:206" s="754" customFormat="1" ht="35.1" customHeight="1" x14ac:dyDescent="0.25">
      <c r="A24" s="724" t="s">
        <v>78</v>
      </c>
      <c r="B24" s="738"/>
      <c r="C24" s="739"/>
      <c r="D24" s="740"/>
      <c r="E24" s="741"/>
      <c r="F24" s="741"/>
      <c r="G24" s="742"/>
      <c r="H24" s="743"/>
      <c r="I24" s="744"/>
      <c r="J24" s="745"/>
      <c r="K24" s="746"/>
      <c r="L24" s="746"/>
      <c r="M24" s="747"/>
      <c r="N24" s="748"/>
      <c r="O24" s="749"/>
      <c r="P24" s="749"/>
      <c r="Q24" s="749"/>
      <c r="R24" s="749"/>
      <c r="S24" s="749"/>
      <c r="T24" s="749"/>
      <c r="U24" s="749"/>
      <c r="V24" s="749"/>
      <c r="W24" s="749"/>
      <c r="X24" s="808"/>
      <c r="Y24" s="809"/>
      <c r="Z24" s="750"/>
      <c r="AA24" s="750"/>
      <c r="AB24" s="810"/>
      <c r="AC24" s="811"/>
      <c r="AD24" s="751"/>
      <c r="AE24" s="777"/>
      <c r="AF24" s="752"/>
      <c r="AG24" s="752"/>
      <c r="AH24" s="752"/>
      <c r="AI24" s="752"/>
      <c r="AJ24" s="752"/>
      <c r="AK24" s="752"/>
      <c r="AL24" s="752"/>
      <c r="AM24" s="752"/>
      <c r="AN24" s="752"/>
      <c r="AO24" s="752"/>
      <c r="AP24" s="752"/>
      <c r="AQ24" s="752"/>
      <c r="AR24" s="753"/>
      <c r="AS24" s="753"/>
      <c r="AT24" s="751"/>
      <c r="AU24" s="751"/>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5"/>
      <c r="BW24" s="755"/>
      <c r="BX24" s="755"/>
      <c r="BY24" s="755"/>
      <c r="BZ24" s="755"/>
      <c r="CA24" s="755"/>
      <c r="CB24" s="755"/>
      <c r="CC24" s="755"/>
      <c r="CD24" s="755"/>
      <c r="CE24" s="755"/>
      <c r="CF24" s="755"/>
      <c r="CG24" s="755"/>
      <c r="CH24" s="755"/>
      <c r="CI24" s="755"/>
      <c r="CJ24" s="755"/>
      <c r="CK24" s="755"/>
      <c r="CL24" s="755"/>
      <c r="CM24" s="755"/>
      <c r="CN24" s="755"/>
      <c r="CO24" s="755"/>
      <c r="CP24" s="755"/>
      <c r="CQ24" s="755"/>
      <c r="CR24" s="755"/>
      <c r="CS24" s="755"/>
      <c r="CT24" s="755"/>
      <c r="CU24" s="755"/>
      <c r="CV24" s="755"/>
      <c r="CW24" s="755"/>
      <c r="CX24" s="755"/>
      <c r="CY24" s="755"/>
      <c r="CZ24" s="755"/>
      <c r="DA24" s="755"/>
      <c r="DB24" s="755"/>
      <c r="DC24" s="755"/>
      <c r="DD24" s="755"/>
      <c r="DE24" s="755"/>
      <c r="DF24" s="755"/>
      <c r="DG24" s="755"/>
      <c r="DH24" s="755"/>
      <c r="DI24" s="755"/>
      <c r="DJ24" s="755"/>
      <c r="DK24" s="755"/>
      <c r="DL24" s="755"/>
      <c r="DM24" s="755"/>
      <c r="DN24" s="755"/>
      <c r="DO24" s="755"/>
      <c r="DP24" s="755"/>
      <c r="DQ24" s="755"/>
      <c r="DR24" s="755"/>
      <c r="DS24" s="755"/>
      <c r="DT24" s="755"/>
      <c r="DU24" s="755"/>
      <c r="DV24" s="755"/>
      <c r="DW24" s="755"/>
      <c r="DX24" s="755"/>
      <c r="DY24" s="755"/>
      <c r="DZ24" s="755"/>
      <c r="EA24" s="755"/>
      <c r="EB24" s="755"/>
      <c r="EC24" s="755"/>
      <c r="ED24" s="755"/>
      <c r="EE24" s="755"/>
      <c r="EF24" s="755"/>
      <c r="EG24" s="755"/>
      <c r="EH24" s="755"/>
      <c r="EI24" s="755"/>
      <c r="EJ24" s="755"/>
      <c r="EK24" s="755"/>
      <c r="EL24" s="755"/>
      <c r="EM24" s="755"/>
      <c r="EN24" s="755"/>
      <c r="EO24" s="755"/>
      <c r="EP24" s="755"/>
      <c r="EQ24" s="755"/>
      <c r="ER24" s="755"/>
      <c r="ES24" s="755"/>
      <c r="ET24" s="755"/>
      <c r="EU24" s="755"/>
      <c r="EV24" s="755"/>
      <c r="EW24" s="755"/>
      <c r="EX24" s="755"/>
      <c r="EY24" s="755"/>
      <c r="EZ24" s="755"/>
      <c r="FA24" s="755"/>
      <c r="FB24" s="755"/>
      <c r="FC24" s="755"/>
      <c r="FD24" s="755"/>
      <c r="FE24" s="755"/>
      <c r="FF24" s="755"/>
      <c r="FG24" s="755"/>
      <c r="FH24" s="755"/>
      <c r="FI24" s="755"/>
      <c r="FJ24" s="755"/>
      <c r="FK24" s="755"/>
      <c r="FL24" s="755"/>
      <c r="FM24" s="755"/>
      <c r="FN24" s="755"/>
      <c r="FO24" s="755"/>
      <c r="FP24" s="755"/>
      <c r="FQ24" s="755"/>
      <c r="FR24" s="755"/>
      <c r="FS24" s="755"/>
      <c r="FT24" s="755"/>
      <c r="FU24" s="755"/>
      <c r="FV24" s="755"/>
      <c r="FW24" s="755"/>
      <c r="FX24" s="755"/>
      <c r="FY24" s="755"/>
      <c r="FZ24" s="755"/>
      <c r="GA24" s="755"/>
      <c r="GB24" s="755"/>
      <c r="GC24" s="755"/>
      <c r="GD24" s="755"/>
      <c r="GE24" s="755"/>
      <c r="GF24" s="755"/>
      <c r="GG24" s="755"/>
      <c r="GH24" s="755"/>
      <c r="GI24" s="755"/>
      <c r="GJ24" s="755"/>
      <c r="GK24" s="755"/>
      <c r="GL24" s="755"/>
      <c r="GM24" s="755"/>
      <c r="GN24" s="755"/>
      <c r="GO24" s="755"/>
      <c r="GP24" s="755"/>
      <c r="GQ24" s="755"/>
      <c r="GR24" s="755"/>
      <c r="GS24" s="755"/>
      <c r="GT24" s="755"/>
      <c r="GU24" s="755"/>
      <c r="GV24" s="755"/>
      <c r="GW24" s="755"/>
      <c r="GX24" s="755"/>
    </row>
    <row r="25" spans="1:206" ht="23.1" customHeight="1" x14ac:dyDescent="0.25">
      <c r="A25" s="576">
        <v>18</v>
      </c>
      <c r="B25" s="596" t="s">
        <v>938</v>
      </c>
      <c r="C25" s="578">
        <v>702</v>
      </c>
      <c r="D25" s="701" t="s">
        <v>28</v>
      </c>
      <c r="E25" s="702" t="s">
        <v>784</v>
      </c>
      <c r="F25" s="702" t="s">
        <v>788</v>
      </c>
      <c r="G25" s="597">
        <v>2600</v>
      </c>
      <c r="H25" s="596">
        <v>205</v>
      </c>
      <c r="I25" s="597">
        <v>536</v>
      </c>
      <c r="J25" s="581">
        <v>28</v>
      </c>
      <c r="K25" s="582" t="s">
        <v>907</v>
      </c>
      <c r="L25" s="598" t="s">
        <v>939</v>
      </c>
      <c r="M25" s="584" t="s">
        <v>15</v>
      </c>
      <c r="N25" s="585" t="s">
        <v>17</v>
      </c>
      <c r="O25" s="586" t="s">
        <v>909</v>
      </c>
      <c r="P25" s="586" t="s">
        <v>792</v>
      </c>
      <c r="Q25" s="586" t="s">
        <v>940</v>
      </c>
      <c r="R25" s="586" t="s">
        <v>18</v>
      </c>
      <c r="S25" s="586" t="s">
        <v>29</v>
      </c>
      <c r="T25" s="586" t="s">
        <v>29</v>
      </c>
      <c r="U25" s="586" t="s">
        <v>30</v>
      </c>
      <c r="V25" s="586" t="s">
        <v>22</v>
      </c>
      <c r="W25" s="586" t="s">
        <v>22</v>
      </c>
      <c r="X25" s="663">
        <v>1</v>
      </c>
      <c r="Y25" s="800">
        <v>1.3</v>
      </c>
      <c r="Z25" s="588">
        <v>41091</v>
      </c>
      <c r="AA25" s="589">
        <v>42156</v>
      </c>
      <c r="AB25" s="801">
        <v>10</v>
      </c>
      <c r="AC25" s="599"/>
      <c r="AD25" s="600">
        <v>1000500</v>
      </c>
      <c r="AE25" s="610">
        <v>1000500</v>
      </c>
      <c r="AF25" s="601"/>
      <c r="AG25" s="601"/>
      <c r="AH25" s="601"/>
      <c r="AI25" s="601"/>
      <c r="AJ25" s="601"/>
      <c r="AK25" s="601">
        <v>1000500</v>
      </c>
      <c r="AL25" s="601"/>
      <c r="AM25" s="601"/>
      <c r="AN25" s="601"/>
      <c r="AO25" s="601"/>
      <c r="AP25" s="601"/>
      <c r="AQ25" s="601"/>
      <c r="AR25" s="592">
        <f t="shared" ref="AR25:AR52" si="3">SUM(AF25:AQ25)</f>
        <v>1000500</v>
      </c>
      <c r="AS25" s="592">
        <f t="shared" ref="AS25:AS52" si="4">AR25-(AD25+AC25)</f>
        <v>0</v>
      </c>
      <c r="AT25" s="600">
        <v>1000000</v>
      </c>
      <c r="AU25" s="600">
        <v>2800000</v>
      </c>
    </row>
    <row r="26" spans="1:206" ht="23.1" customHeight="1" x14ac:dyDescent="0.25">
      <c r="A26" s="576">
        <v>19</v>
      </c>
      <c r="B26" s="577"/>
      <c r="C26" s="578">
        <v>702</v>
      </c>
      <c r="D26" s="701" t="s">
        <v>28</v>
      </c>
      <c r="E26" s="702" t="s">
        <v>784</v>
      </c>
      <c r="F26" s="702" t="s">
        <v>788</v>
      </c>
      <c r="G26" s="597">
        <v>2600</v>
      </c>
      <c r="H26" s="580">
        <v>205</v>
      </c>
      <c r="I26" s="580">
        <v>636</v>
      </c>
      <c r="J26" s="581">
        <v>2</v>
      </c>
      <c r="K26" s="582" t="s">
        <v>907</v>
      </c>
      <c r="L26" s="583" t="s">
        <v>941</v>
      </c>
      <c r="M26" s="584" t="s">
        <v>31</v>
      </c>
      <c r="N26" s="585" t="s">
        <v>17</v>
      </c>
      <c r="O26" s="586" t="s">
        <v>909</v>
      </c>
      <c r="P26" s="587" t="s">
        <v>792</v>
      </c>
      <c r="Q26" s="587" t="s">
        <v>805</v>
      </c>
      <c r="R26" s="586" t="s">
        <v>18</v>
      </c>
      <c r="S26" s="586" t="s">
        <v>29</v>
      </c>
      <c r="T26" s="586" t="s">
        <v>29</v>
      </c>
      <c r="U26" s="586" t="s">
        <v>30</v>
      </c>
      <c r="V26" s="586" t="s">
        <v>22</v>
      </c>
      <c r="W26" s="586" t="s">
        <v>22</v>
      </c>
      <c r="X26" s="663">
        <v>1</v>
      </c>
      <c r="Y26" s="800">
        <v>1.3</v>
      </c>
      <c r="Z26" s="588">
        <v>41091</v>
      </c>
      <c r="AA26" s="589">
        <v>41426</v>
      </c>
      <c r="AB26" s="812">
        <v>5</v>
      </c>
      <c r="AC26" s="590">
        <v>27800</v>
      </c>
      <c r="AD26" s="591"/>
      <c r="AE26" s="610">
        <v>27800</v>
      </c>
      <c r="AF26" s="592"/>
      <c r="AG26" s="592"/>
      <c r="AH26" s="592"/>
      <c r="AI26" s="592"/>
      <c r="AJ26" s="592"/>
      <c r="AK26" s="592">
        <v>27800</v>
      </c>
      <c r="AL26" s="592"/>
      <c r="AM26" s="592"/>
      <c r="AN26" s="592"/>
      <c r="AO26" s="592"/>
      <c r="AP26" s="592"/>
      <c r="AQ26" s="592"/>
      <c r="AR26" s="592">
        <f t="shared" si="3"/>
        <v>27800</v>
      </c>
      <c r="AS26" s="592">
        <f t="shared" si="4"/>
        <v>0</v>
      </c>
      <c r="AT26" s="591"/>
      <c r="AU26" s="591"/>
    </row>
    <row r="27" spans="1:206" ht="23.1" customHeight="1" x14ac:dyDescent="0.25">
      <c r="A27" s="576">
        <v>20</v>
      </c>
      <c r="B27" s="577"/>
      <c r="C27" s="578">
        <v>702</v>
      </c>
      <c r="D27" s="701" t="s">
        <v>28</v>
      </c>
      <c r="E27" s="702" t="s">
        <v>784</v>
      </c>
      <c r="F27" s="702" t="s">
        <v>788</v>
      </c>
      <c r="G27" s="579">
        <v>2700</v>
      </c>
      <c r="H27" s="580">
        <v>205</v>
      </c>
      <c r="I27" s="579">
        <v>644</v>
      </c>
      <c r="J27" s="581">
        <v>1</v>
      </c>
      <c r="K27" s="582" t="s">
        <v>914</v>
      </c>
      <c r="L27" s="583" t="s">
        <v>937</v>
      </c>
      <c r="M27" s="584" t="s">
        <v>31</v>
      </c>
      <c r="N27" s="585" t="s">
        <v>17</v>
      </c>
      <c r="O27" s="586" t="s">
        <v>909</v>
      </c>
      <c r="P27" s="587" t="s">
        <v>792</v>
      </c>
      <c r="Q27" s="587" t="s">
        <v>805</v>
      </c>
      <c r="R27" s="586" t="s">
        <v>18</v>
      </c>
      <c r="S27" s="586" t="s">
        <v>29</v>
      </c>
      <c r="T27" s="586" t="s">
        <v>29</v>
      </c>
      <c r="U27" s="586" t="s">
        <v>30</v>
      </c>
      <c r="V27" s="586" t="s">
        <v>22</v>
      </c>
      <c r="W27" s="586" t="s">
        <v>22</v>
      </c>
      <c r="X27" s="663">
        <v>1</v>
      </c>
      <c r="Y27" s="800">
        <v>1.3</v>
      </c>
      <c r="Z27" s="588">
        <v>41091</v>
      </c>
      <c r="AA27" s="589">
        <v>41426</v>
      </c>
      <c r="AB27" s="812">
        <v>7</v>
      </c>
      <c r="AC27" s="590">
        <v>800</v>
      </c>
      <c r="AD27" s="591"/>
      <c r="AE27" s="610">
        <v>800</v>
      </c>
      <c r="AF27" s="592"/>
      <c r="AG27" s="592"/>
      <c r="AH27" s="592">
        <v>800</v>
      </c>
      <c r="AI27" s="592"/>
      <c r="AJ27" s="592"/>
      <c r="AK27" s="592"/>
      <c r="AL27" s="592"/>
      <c r="AM27" s="592"/>
      <c r="AN27" s="592"/>
      <c r="AO27" s="592"/>
      <c r="AP27" s="592"/>
      <c r="AQ27" s="592"/>
      <c r="AR27" s="592">
        <f t="shared" si="3"/>
        <v>800</v>
      </c>
      <c r="AS27" s="592">
        <f t="shared" si="4"/>
        <v>0</v>
      </c>
      <c r="AT27" s="591"/>
      <c r="AU27" s="591"/>
    </row>
    <row r="28" spans="1:206" s="602" customFormat="1" ht="23.1" customHeight="1" x14ac:dyDescent="0.2">
      <c r="A28" s="576">
        <v>21</v>
      </c>
      <c r="B28" s="596"/>
      <c r="C28" s="706">
        <v>701</v>
      </c>
      <c r="D28" s="707" t="s">
        <v>1246</v>
      </c>
      <c r="E28" s="703" t="s">
        <v>784</v>
      </c>
      <c r="F28" s="703" t="s">
        <v>785</v>
      </c>
      <c r="G28" s="597">
        <v>2600</v>
      </c>
      <c r="H28" s="596">
        <v>206</v>
      </c>
      <c r="I28" s="597">
        <v>536</v>
      </c>
      <c r="J28" s="581">
        <v>15</v>
      </c>
      <c r="K28" s="582" t="s">
        <v>907</v>
      </c>
      <c r="L28" s="598" t="s">
        <v>942</v>
      </c>
      <c r="M28" s="584" t="s">
        <v>15</v>
      </c>
      <c r="N28" s="585" t="s">
        <v>17</v>
      </c>
      <c r="O28" s="586" t="s">
        <v>909</v>
      </c>
      <c r="P28" s="586" t="s">
        <v>792</v>
      </c>
      <c r="Q28" s="586" t="s">
        <v>805</v>
      </c>
      <c r="R28" s="586" t="s">
        <v>18</v>
      </c>
      <c r="S28" s="586" t="s">
        <v>29</v>
      </c>
      <c r="T28" s="586" t="s">
        <v>29</v>
      </c>
      <c r="U28" s="586" t="s">
        <v>943</v>
      </c>
      <c r="V28" s="586" t="s">
        <v>22</v>
      </c>
      <c r="W28" s="586" t="s">
        <v>22</v>
      </c>
      <c r="X28" s="663">
        <v>1</v>
      </c>
      <c r="Y28" s="800">
        <v>1.3</v>
      </c>
      <c r="Z28" s="588">
        <v>41091</v>
      </c>
      <c r="AA28" s="589">
        <v>42156</v>
      </c>
      <c r="AB28" s="801">
        <v>5</v>
      </c>
      <c r="AC28" s="599">
        <v>6900</v>
      </c>
      <c r="AD28" s="600">
        <v>129500</v>
      </c>
      <c r="AE28" s="610">
        <v>136400</v>
      </c>
      <c r="AF28" s="601"/>
      <c r="AG28" s="601"/>
      <c r="AH28" s="601">
        <v>136400</v>
      </c>
      <c r="AI28" s="601"/>
      <c r="AJ28" s="601"/>
      <c r="AK28" s="601"/>
      <c r="AL28" s="601"/>
      <c r="AM28" s="601"/>
      <c r="AN28" s="601"/>
      <c r="AO28" s="601"/>
      <c r="AP28" s="601"/>
      <c r="AQ28" s="601"/>
      <c r="AR28" s="592">
        <f t="shared" si="3"/>
        <v>136400</v>
      </c>
      <c r="AS28" s="592">
        <f t="shared" si="4"/>
        <v>0</v>
      </c>
      <c r="AT28" s="600">
        <v>613000</v>
      </c>
      <c r="AU28" s="600">
        <v>1000000</v>
      </c>
      <c r="AV28" s="594"/>
      <c r="AW28" s="594"/>
      <c r="AX28" s="594"/>
      <c r="AY28" s="594"/>
      <c r="AZ28" s="594"/>
      <c r="BA28" s="594"/>
      <c r="BB28" s="594"/>
      <c r="BC28" s="594"/>
      <c r="BD28" s="594"/>
      <c r="BE28" s="594"/>
      <c r="BF28" s="594"/>
      <c r="BG28" s="594"/>
      <c r="BH28" s="594"/>
      <c r="BI28" s="594"/>
      <c r="BJ28" s="594"/>
      <c r="BK28" s="594"/>
      <c r="BL28" s="594"/>
      <c r="BM28" s="594"/>
      <c r="BN28" s="594"/>
      <c r="BO28" s="594"/>
      <c r="BP28" s="594"/>
      <c r="BQ28" s="594"/>
      <c r="BR28" s="594"/>
      <c r="BS28" s="594"/>
      <c r="BT28" s="594"/>
      <c r="BU28" s="594"/>
      <c r="BV28" s="594"/>
      <c r="BW28" s="594"/>
      <c r="BX28" s="594"/>
      <c r="BY28" s="594"/>
      <c r="BZ28" s="594"/>
      <c r="CA28" s="594"/>
      <c r="CB28" s="594"/>
      <c r="CC28" s="594"/>
      <c r="CD28" s="594"/>
      <c r="CE28" s="594"/>
      <c r="CF28" s="594"/>
      <c r="CG28" s="594"/>
      <c r="CH28" s="594"/>
      <c r="CI28" s="594"/>
      <c r="CJ28" s="594"/>
      <c r="CK28" s="594"/>
      <c r="CL28" s="594"/>
      <c r="CM28" s="594"/>
      <c r="CN28" s="594"/>
      <c r="CO28" s="594"/>
      <c r="CP28" s="594"/>
      <c r="CQ28" s="594"/>
      <c r="CR28" s="594"/>
      <c r="CS28" s="594"/>
      <c r="CT28" s="594"/>
      <c r="CU28" s="594"/>
      <c r="CV28" s="594"/>
      <c r="CW28" s="594"/>
      <c r="CX28" s="594"/>
      <c r="CY28" s="594"/>
      <c r="CZ28" s="594"/>
      <c r="DA28" s="594"/>
      <c r="DB28" s="594"/>
      <c r="DC28" s="594"/>
      <c r="DD28" s="594"/>
      <c r="DE28" s="594"/>
      <c r="DF28" s="594"/>
      <c r="DG28" s="594"/>
      <c r="DH28" s="594"/>
      <c r="DI28" s="594"/>
      <c r="DJ28" s="594"/>
      <c r="DK28" s="594"/>
      <c r="DL28" s="594"/>
      <c r="DM28" s="594"/>
      <c r="DN28" s="594"/>
      <c r="DO28" s="594"/>
      <c r="DP28" s="594"/>
      <c r="DQ28" s="594"/>
      <c r="DR28" s="594"/>
      <c r="DS28" s="594"/>
      <c r="DT28" s="594"/>
      <c r="DU28" s="594"/>
      <c r="DV28" s="594"/>
      <c r="DW28" s="594"/>
      <c r="DX28" s="594"/>
      <c r="DY28" s="594"/>
      <c r="DZ28" s="594"/>
      <c r="EA28" s="594"/>
      <c r="EB28" s="594"/>
      <c r="EC28" s="594"/>
      <c r="ED28" s="594"/>
      <c r="EE28" s="594"/>
      <c r="EF28" s="594"/>
      <c r="EG28" s="594"/>
      <c r="EH28" s="594"/>
      <c r="EI28" s="594"/>
      <c r="EJ28" s="594"/>
      <c r="EK28" s="594"/>
      <c r="EL28" s="594"/>
      <c r="EM28" s="594"/>
      <c r="EN28" s="594"/>
      <c r="EO28" s="594"/>
      <c r="EP28" s="594"/>
      <c r="EQ28" s="594"/>
      <c r="ER28" s="594"/>
      <c r="ES28" s="594"/>
      <c r="ET28" s="594"/>
      <c r="EU28" s="594"/>
      <c r="EV28" s="594"/>
      <c r="EW28" s="594"/>
      <c r="EX28" s="594"/>
      <c r="EY28" s="594"/>
      <c r="EZ28" s="594"/>
      <c r="FA28" s="594"/>
      <c r="FB28" s="594"/>
      <c r="FC28" s="594"/>
      <c r="FD28" s="594"/>
      <c r="FE28" s="594"/>
      <c r="FF28" s="594"/>
      <c r="FG28" s="594"/>
      <c r="FH28" s="594"/>
      <c r="FI28" s="594"/>
      <c r="FJ28" s="594"/>
      <c r="FK28" s="594"/>
      <c r="FL28" s="594"/>
      <c r="FM28" s="594"/>
      <c r="FN28" s="594"/>
      <c r="FO28" s="594"/>
      <c r="FP28" s="594"/>
      <c r="FQ28" s="594"/>
      <c r="FR28" s="594"/>
      <c r="FS28" s="594"/>
      <c r="FT28" s="594"/>
      <c r="FU28" s="594"/>
      <c r="FV28" s="594"/>
      <c r="FW28" s="594"/>
      <c r="FX28" s="594"/>
      <c r="FY28" s="594"/>
      <c r="FZ28" s="594"/>
      <c r="GA28" s="594"/>
      <c r="GB28" s="594"/>
      <c r="GC28" s="594"/>
      <c r="GD28" s="594"/>
      <c r="GE28" s="594"/>
      <c r="GF28" s="594"/>
      <c r="GG28" s="594"/>
      <c r="GH28" s="594"/>
      <c r="GI28" s="594"/>
      <c r="GJ28" s="594"/>
      <c r="GK28" s="594"/>
      <c r="GL28" s="594"/>
      <c r="GM28" s="594"/>
      <c r="GN28" s="594"/>
      <c r="GO28" s="594"/>
      <c r="GP28" s="594"/>
      <c r="GQ28" s="594"/>
      <c r="GR28" s="594"/>
      <c r="GS28" s="594"/>
      <c r="GT28" s="594"/>
      <c r="GU28" s="594"/>
      <c r="GV28" s="594"/>
      <c r="GW28" s="594"/>
    </row>
    <row r="29" spans="1:206" s="602" customFormat="1" ht="23.1" customHeight="1" x14ac:dyDescent="0.2">
      <c r="A29" s="576">
        <v>22</v>
      </c>
      <c r="B29" s="603"/>
      <c r="C29" s="704">
        <v>901</v>
      </c>
      <c r="D29" s="707" t="s">
        <v>1246</v>
      </c>
      <c r="E29" s="705" t="s">
        <v>1247</v>
      </c>
      <c r="F29" s="705" t="s">
        <v>1248</v>
      </c>
      <c r="G29" s="605">
        <v>2600</v>
      </c>
      <c r="H29" s="606">
        <v>208</v>
      </c>
      <c r="I29" s="607">
        <v>536</v>
      </c>
      <c r="J29" s="595">
        <v>0</v>
      </c>
      <c r="K29" s="582" t="s">
        <v>907</v>
      </c>
      <c r="L29" s="582" t="s">
        <v>946</v>
      </c>
      <c r="M29" s="584" t="s">
        <v>15</v>
      </c>
      <c r="N29" s="585" t="s">
        <v>17</v>
      </c>
      <c r="O29" s="586" t="s">
        <v>909</v>
      </c>
      <c r="P29" s="586" t="s">
        <v>803</v>
      </c>
      <c r="Q29" s="586" t="s">
        <v>805</v>
      </c>
      <c r="R29" s="586" t="s">
        <v>18</v>
      </c>
      <c r="S29" s="586" t="s">
        <v>29</v>
      </c>
      <c r="T29" s="586" t="s">
        <v>29</v>
      </c>
      <c r="U29" s="608" t="s">
        <v>945</v>
      </c>
      <c r="V29" s="586" t="s">
        <v>22</v>
      </c>
      <c r="W29" s="586" t="s">
        <v>22</v>
      </c>
      <c r="X29" s="663">
        <v>2</v>
      </c>
      <c r="Y29" s="813">
        <v>2.12</v>
      </c>
      <c r="Z29" s="588">
        <v>41091</v>
      </c>
      <c r="AA29" s="589">
        <v>41426</v>
      </c>
      <c r="AB29" s="801">
        <v>5</v>
      </c>
      <c r="AC29" s="599"/>
      <c r="AD29" s="609">
        <v>50000</v>
      </c>
      <c r="AE29" s="610">
        <v>50000</v>
      </c>
      <c r="AF29" s="610"/>
      <c r="AG29" s="610"/>
      <c r="AH29" s="610"/>
      <c r="AI29" s="610"/>
      <c r="AJ29" s="610">
        <v>50000</v>
      </c>
      <c r="AK29" s="610"/>
      <c r="AL29" s="610"/>
      <c r="AM29" s="610"/>
      <c r="AN29" s="610"/>
      <c r="AO29" s="610"/>
      <c r="AP29" s="610"/>
      <c r="AQ29" s="610"/>
      <c r="AR29" s="592">
        <f t="shared" si="3"/>
        <v>50000</v>
      </c>
      <c r="AS29" s="592">
        <f t="shared" si="4"/>
        <v>0</v>
      </c>
      <c r="AT29" s="609"/>
      <c r="AU29" s="609"/>
      <c r="AV29" s="594"/>
      <c r="AW29" s="594"/>
      <c r="AX29" s="594"/>
      <c r="AY29" s="594"/>
      <c r="AZ29" s="594"/>
      <c r="BA29" s="594"/>
      <c r="BB29" s="594"/>
      <c r="BC29" s="594"/>
      <c r="BD29" s="594"/>
      <c r="BE29" s="594"/>
      <c r="BF29" s="594"/>
      <c r="BG29" s="594"/>
      <c r="BH29" s="594"/>
      <c r="BI29" s="594"/>
      <c r="BJ29" s="594"/>
      <c r="BK29" s="594"/>
      <c r="BL29" s="594"/>
      <c r="BM29" s="594"/>
      <c r="BN29" s="594"/>
      <c r="BO29" s="594"/>
      <c r="BP29" s="594"/>
      <c r="BQ29" s="594"/>
      <c r="BR29" s="594"/>
      <c r="BS29" s="594"/>
      <c r="BT29" s="594"/>
      <c r="BU29" s="594"/>
      <c r="BV29" s="594"/>
      <c r="BW29" s="594"/>
      <c r="BX29" s="594"/>
      <c r="BY29" s="594"/>
      <c r="BZ29" s="594"/>
      <c r="CA29" s="594"/>
      <c r="CB29" s="594"/>
      <c r="CC29" s="594"/>
      <c r="CD29" s="594"/>
      <c r="CE29" s="594"/>
      <c r="CF29" s="594"/>
      <c r="CG29" s="594"/>
      <c r="CH29" s="594"/>
      <c r="CI29" s="594"/>
      <c r="CJ29" s="594"/>
      <c r="CK29" s="594"/>
      <c r="CL29" s="594"/>
      <c r="CM29" s="594"/>
      <c r="CN29" s="594"/>
      <c r="CO29" s="594"/>
      <c r="CP29" s="594"/>
      <c r="CQ29" s="594"/>
      <c r="CR29" s="594"/>
      <c r="CS29" s="594"/>
      <c r="CT29" s="594"/>
      <c r="CU29" s="594"/>
      <c r="CV29" s="594"/>
      <c r="CW29" s="594"/>
      <c r="CX29" s="594"/>
      <c r="CY29" s="594"/>
      <c r="CZ29" s="594"/>
      <c r="DA29" s="594"/>
      <c r="DB29" s="594"/>
      <c r="DC29" s="594"/>
      <c r="DD29" s="594"/>
      <c r="DE29" s="594"/>
      <c r="DF29" s="594"/>
      <c r="DG29" s="594"/>
      <c r="DH29" s="594"/>
      <c r="DI29" s="594"/>
      <c r="DJ29" s="594"/>
      <c r="DK29" s="594"/>
      <c r="DL29" s="594"/>
      <c r="DM29" s="594"/>
      <c r="DN29" s="594"/>
      <c r="DO29" s="594"/>
      <c r="DP29" s="594"/>
      <c r="DQ29" s="594"/>
      <c r="DR29" s="594"/>
      <c r="DS29" s="594"/>
      <c r="DT29" s="594"/>
      <c r="DU29" s="594"/>
      <c r="DV29" s="594"/>
      <c r="DW29" s="594"/>
      <c r="DX29" s="594"/>
      <c r="DY29" s="594"/>
      <c r="DZ29" s="594"/>
      <c r="EA29" s="594"/>
      <c r="EB29" s="594"/>
      <c r="EC29" s="594"/>
      <c r="ED29" s="594"/>
      <c r="EE29" s="594"/>
      <c r="EF29" s="594"/>
      <c r="EG29" s="594"/>
      <c r="EH29" s="594"/>
      <c r="EI29" s="594"/>
      <c r="EJ29" s="594"/>
      <c r="EK29" s="594"/>
      <c r="EL29" s="594"/>
      <c r="EM29" s="594"/>
      <c r="EN29" s="594"/>
      <c r="EO29" s="594"/>
      <c r="EP29" s="594"/>
      <c r="EQ29" s="594"/>
      <c r="ER29" s="594"/>
      <c r="ES29" s="594"/>
      <c r="ET29" s="594"/>
      <c r="EU29" s="594"/>
      <c r="EV29" s="594"/>
      <c r="EW29" s="594"/>
      <c r="EX29" s="594"/>
      <c r="EY29" s="594"/>
      <c r="EZ29" s="594"/>
      <c r="FA29" s="594"/>
      <c r="FB29" s="594"/>
      <c r="FC29" s="594"/>
      <c r="FD29" s="594"/>
      <c r="FE29" s="594"/>
      <c r="FF29" s="594"/>
      <c r="FG29" s="594"/>
      <c r="FH29" s="594"/>
      <c r="FI29" s="594"/>
      <c r="FJ29" s="594"/>
      <c r="FK29" s="594"/>
      <c r="FL29" s="594"/>
      <c r="FM29" s="594"/>
      <c r="FN29" s="594"/>
      <c r="FO29" s="594"/>
      <c r="FP29" s="594"/>
      <c r="FQ29" s="594"/>
      <c r="FR29" s="594"/>
      <c r="FS29" s="594"/>
      <c r="FT29" s="594"/>
      <c r="FU29" s="594"/>
      <c r="FV29" s="594"/>
      <c r="FW29" s="594"/>
      <c r="FX29" s="594"/>
      <c r="FY29" s="594"/>
      <c r="FZ29" s="594"/>
      <c r="GA29" s="594"/>
      <c r="GB29" s="594"/>
      <c r="GC29" s="594"/>
      <c r="GD29" s="594"/>
      <c r="GE29" s="594"/>
      <c r="GF29" s="594"/>
      <c r="GG29" s="594"/>
      <c r="GH29" s="594"/>
      <c r="GI29" s="594"/>
      <c r="GJ29" s="594"/>
      <c r="GK29" s="594"/>
      <c r="GL29" s="594"/>
      <c r="GM29" s="594"/>
      <c r="GN29" s="594"/>
      <c r="GO29" s="594"/>
      <c r="GP29" s="594"/>
      <c r="GQ29" s="594"/>
      <c r="GR29" s="594"/>
      <c r="GS29" s="594"/>
      <c r="GT29" s="594"/>
      <c r="GU29" s="594"/>
      <c r="GV29" s="594"/>
      <c r="GW29" s="594"/>
    </row>
    <row r="30" spans="1:206" s="602" customFormat="1" ht="23.1" customHeight="1" x14ac:dyDescent="0.2">
      <c r="A30" s="576">
        <v>23</v>
      </c>
      <c r="B30" s="603"/>
      <c r="C30" s="704">
        <v>901</v>
      </c>
      <c r="D30" s="707" t="s">
        <v>1246</v>
      </c>
      <c r="E30" s="705" t="s">
        <v>1247</v>
      </c>
      <c r="F30" s="705" t="s">
        <v>1248</v>
      </c>
      <c r="G30" s="605">
        <v>2600</v>
      </c>
      <c r="H30" s="606">
        <v>208</v>
      </c>
      <c r="I30" s="607">
        <v>536</v>
      </c>
      <c r="J30" s="581" t="s">
        <v>25</v>
      </c>
      <c r="K30" s="582" t="s">
        <v>907</v>
      </c>
      <c r="L30" s="582" t="s">
        <v>944</v>
      </c>
      <c r="M30" s="584" t="s">
        <v>15</v>
      </c>
      <c r="N30" s="585" t="s">
        <v>17</v>
      </c>
      <c r="O30" s="586" t="s">
        <v>909</v>
      </c>
      <c r="P30" s="586" t="s">
        <v>792</v>
      </c>
      <c r="Q30" s="586" t="s">
        <v>805</v>
      </c>
      <c r="R30" s="586" t="s">
        <v>18</v>
      </c>
      <c r="S30" s="586" t="s">
        <v>29</v>
      </c>
      <c r="T30" s="586" t="s">
        <v>29</v>
      </c>
      <c r="U30" s="608" t="s">
        <v>945</v>
      </c>
      <c r="V30" s="586" t="s">
        <v>22</v>
      </c>
      <c r="W30" s="586" t="s">
        <v>22</v>
      </c>
      <c r="X30" s="663">
        <v>2</v>
      </c>
      <c r="Y30" s="813">
        <v>2.12</v>
      </c>
      <c r="Z30" s="588">
        <v>41456</v>
      </c>
      <c r="AA30" s="589">
        <v>42156</v>
      </c>
      <c r="AB30" s="801">
        <v>5</v>
      </c>
      <c r="AC30" s="599"/>
      <c r="AD30" s="609"/>
      <c r="AE30" s="610">
        <v>0</v>
      </c>
      <c r="AF30" s="610"/>
      <c r="AG30" s="610"/>
      <c r="AH30" s="610"/>
      <c r="AI30" s="610"/>
      <c r="AJ30" s="610"/>
      <c r="AK30" s="610"/>
      <c r="AL30" s="610"/>
      <c r="AM30" s="610"/>
      <c r="AN30" s="610"/>
      <c r="AO30" s="610"/>
      <c r="AP30" s="610"/>
      <c r="AQ30" s="610"/>
      <c r="AR30" s="592">
        <f t="shared" si="3"/>
        <v>0</v>
      </c>
      <c r="AS30" s="592">
        <f t="shared" si="4"/>
        <v>0</v>
      </c>
      <c r="AT30" s="609">
        <v>50000</v>
      </c>
      <c r="AU30" s="609">
        <v>50000</v>
      </c>
      <c r="AV30" s="594"/>
      <c r="AW30" s="594"/>
      <c r="AX30" s="594"/>
      <c r="AY30" s="594"/>
      <c r="AZ30" s="594"/>
      <c r="BA30" s="594"/>
      <c r="BB30" s="594"/>
      <c r="BC30" s="594"/>
      <c r="BD30" s="594"/>
      <c r="BE30" s="594"/>
      <c r="BF30" s="594"/>
      <c r="BG30" s="594"/>
      <c r="BH30" s="594"/>
      <c r="BI30" s="594"/>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594"/>
      <c r="FH30" s="594"/>
      <c r="FI30" s="594"/>
      <c r="FJ30" s="594"/>
      <c r="FK30" s="594"/>
      <c r="FL30" s="594"/>
      <c r="FM30" s="594"/>
      <c r="FN30" s="59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594"/>
      <c r="GU30" s="594"/>
      <c r="GV30" s="594"/>
      <c r="GW30" s="594"/>
    </row>
    <row r="31" spans="1:206" s="602" customFormat="1" ht="23.1" customHeight="1" x14ac:dyDescent="0.2">
      <c r="A31" s="576">
        <v>24</v>
      </c>
      <c r="B31" s="603"/>
      <c r="C31" s="704">
        <v>901</v>
      </c>
      <c r="D31" s="707" t="s">
        <v>1246</v>
      </c>
      <c r="E31" s="705" t="s">
        <v>1247</v>
      </c>
      <c r="F31" s="705" t="s">
        <v>1248</v>
      </c>
      <c r="G31" s="605">
        <v>2700</v>
      </c>
      <c r="H31" s="606">
        <v>208</v>
      </c>
      <c r="I31" s="607">
        <v>544</v>
      </c>
      <c r="J31" s="595">
        <v>0</v>
      </c>
      <c r="K31" s="582" t="s">
        <v>914</v>
      </c>
      <c r="L31" s="582" t="s">
        <v>948</v>
      </c>
      <c r="M31" s="584" t="s">
        <v>15</v>
      </c>
      <c r="N31" s="585" t="s">
        <v>17</v>
      </c>
      <c r="O31" s="586" t="s">
        <v>909</v>
      </c>
      <c r="P31" s="586" t="s">
        <v>803</v>
      </c>
      <c r="Q31" s="586" t="s">
        <v>805</v>
      </c>
      <c r="R31" s="586" t="s">
        <v>18</v>
      </c>
      <c r="S31" s="586" t="s">
        <v>29</v>
      </c>
      <c r="T31" s="586" t="s">
        <v>29</v>
      </c>
      <c r="U31" s="608" t="s">
        <v>945</v>
      </c>
      <c r="V31" s="586" t="s">
        <v>22</v>
      </c>
      <c r="W31" s="586" t="s">
        <v>22</v>
      </c>
      <c r="X31" s="663">
        <v>2</v>
      </c>
      <c r="Y31" s="813">
        <v>2.12</v>
      </c>
      <c r="Z31" s="588">
        <v>41091</v>
      </c>
      <c r="AA31" s="589">
        <v>41426</v>
      </c>
      <c r="AB31" s="801">
        <v>7</v>
      </c>
      <c r="AC31" s="599"/>
      <c r="AD31" s="609">
        <v>20000</v>
      </c>
      <c r="AE31" s="610">
        <v>20000</v>
      </c>
      <c r="AF31" s="610"/>
      <c r="AG31" s="610"/>
      <c r="AH31" s="610"/>
      <c r="AI31" s="610"/>
      <c r="AJ31" s="610">
        <v>20000</v>
      </c>
      <c r="AK31" s="610"/>
      <c r="AL31" s="610"/>
      <c r="AM31" s="610"/>
      <c r="AN31" s="610"/>
      <c r="AO31" s="610"/>
      <c r="AP31" s="610"/>
      <c r="AQ31" s="610"/>
      <c r="AR31" s="592">
        <f t="shared" si="3"/>
        <v>20000</v>
      </c>
      <c r="AS31" s="592">
        <f t="shared" si="4"/>
        <v>0</v>
      </c>
      <c r="AT31" s="609"/>
      <c r="AU31" s="609"/>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594"/>
      <c r="FH31" s="594"/>
      <c r="FI31" s="594"/>
      <c r="FJ31" s="594"/>
      <c r="FK31" s="594"/>
      <c r="FL31" s="594"/>
      <c r="FM31" s="594"/>
      <c r="FN31" s="59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594"/>
      <c r="GU31" s="594"/>
      <c r="GV31" s="594"/>
      <c r="GW31" s="594"/>
    </row>
    <row r="32" spans="1:206" s="602" customFormat="1" ht="23.1" customHeight="1" x14ac:dyDescent="0.2">
      <c r="A32" s="576">
        <v>25</v>
      </c>
      <c r="B32" s="603"/>
      <c r="C32" s="704">
        <v>901</v>
      </c>
      <c r="D32" s="707" t="s">
        <v>1246</v>
      </c>
      <c r="E32" s="705" t="s">
        <v>1247</v>
      </c>
      <c r="F32" s="705" t="s">
        <v>1248</v>
      </c>
      <c r="G32" s="605">
        <v>2700</v>
      </c>
      <c r="H32" s="606">
        <v>208</v>
      </c>
      <c r="I32" s="607">
        <v>544</v>
      </c>
      <c r="J32" s="581" t="s">
        <v>25</v>
      </c>
      <c r="K32" s="582" t="s">
        <v>914</v>
      </c>
      <c r="L32" s="582" t="s">
        <v>947</v>
      </c>
      <c r="M32" s="584" t="s">
        <v>15</v>
      </c>
      <c r="N32" s="585" t="s">
        <v>17</v>
      </c>
      <c r="O32" s="586" t="s">
        <v>909</v>
      </c>
      <c r="P32" s="586" t="s">
        <v>803</v>
      </c>
      <c r="Q32" s="586" t="s">
        <v>805</v>
      </c>
      <c r="R32" s="586" t="s">
        <v>18</v>
      </c>
      <c r="S32" s="586" t="s">
        <v>29</v>
      </c>
      <c r="T32" s="586" t="s">
        <v>29</v>
      </c>
      <c r="U32" s="608" t="s">
        <v>945</v>
      </c>
      <c r="V32" s="586" t="s">
        <v>22</v>
      </c>
      <c r="W32" s="586" t="s">
        <v>22</v>
      </c>
      <c r="X32" s="663">
        <v>2</v>
      </c>
      <c r="Y32" s="813">
        <v>2.12</v>
      </c>
      <c r="Z32" s="588">
        <v>41456</v>
      </c>
      <c r="AA32" s="589">
        <v>42156</v>
      </c>
      <c r="AB32" s="801">
        <v>7</v>
      </c>
      <c r="AC32" s="599"/>
      <c r="AD32" s="609"/>
      <c r="AE32" s="610">
        <v>0</v>
      </c>
      <c r="AF32" s="610"/>
      <c r="AG32" s="610"/>
      <c r="AH32" s="610"/>
      <c r="AI32" s="610"/>
      <c r="AJ32" s="610"/>
      <c r="AK32" s="610"/>
      <c r="AL32" s="610"/>
      <c r="AM32" s="610"/>
      <c r="AN32" s="610"/>
      <c r="AO32" s="610"/>
      <c r="AP32" s="610"/>
      <c r="AQ32" s="610"/>
      <c r="AR32" s="592">
        <f t="shared" si="3"/>
        <v>0</v>
      </c>
      <c r="AS32" s="592">
        <f t="shared" si="4"/>
        <v>0</v>
      </c>
      <c r="AT32" s="609">
        <v>10000</v>
      </c>
      <c r="AU32" s="609">
        <v>10000</v>
      </c>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594"/>
      <c r="FH32" s="594"/>
      <c r="FI32" s="594"/>
      <c r="FJ32" s="594"/>
      <c r="FK32" s="594"/>
      <c r="FL32" s="594"/>
      <c r="FM32" s="594"/>
      <c r="FN32" s="59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594"/>
      <c r="GU32" s="594"/>
      <c r="GV32" s="594"/>
      <c r="GW32" s="594"/>
    </row>
    <row r="33" spans="1:218" ht="23.1" customHeight="1" x14ac:dyDescent="0.25">
      <c r="A33" s="576">
        <v>26</v>
      </c>
      <c r="B33" s="603"/>
      <c r="C33" s="604">
        <v>401</v>
      </c>
      <c r="D33" s="701" t="s">
        <v>28</v>
      </c>
      <c r="E33" s="702" t="s">
        <v>778</v>
      </c>
      <c r="F33" s="702" t="s">
        <v>949</v>
      </c>
      <c r="G33" s="605">
        <v>2600</v>
      </c>
      <c r="H33" s="606">
        <v>209</v>
      </c>
      <c r="I33" s="607">
        <v>536</v>
      </c>
      <c r="J33" s="595">
        <v>0</v>
      </c>
      <c r="K33" s="582" t="s">
        <v>907</v>
      </c>
      <c r="L33" s="582" t="s">
        <v>950</v>
      </c>
      <c r="M33" s="584" t="s">
        <v>15</v>
      </c>
      <c r="N33" s="585" t="s">
        <v>17</v>
      </c>
      <c r="O33" s="586" t="s">
        <v>909</v>
      </c>
      <c r="P33" s="586" t="s">
        <v>792</v>
      </c>
      <c r="Q33" s="586" t="s">
        <v>805</v>
      </c>
      <c r="R33" s="586" t="s">
        <v>18</v>
      </c>
      <c r="S33" s="586" t="s">
        <v>29</v>
      </c>
      <c r="T33" s="586" t="s">
        <v>29</v>
      </c>
      <c r="U33" s="611" t="s">
        <v>32</v>
      </c>
      <c r="V33" s="586" t="s">
        <v>22</v>
      </c>
      <c r="W33" s="586" t="s">
        <v>22</v>
      </c>
      <c r="X33" s="663">
        <v>2</v>
      </c>
      <c r="Y33" s="813">
        <v>2.12</v>
      </c>
      <c r="Z33" s="588">
        <v>41091</v>
      </c>
      <c r="AA33" s="589">
        <v>41426</v>
      </c>
      <c r="AB33" s="801">
        <v>5</v>
      </c>
      <c r="AC33" s="599"/>
      <c r="AD33" s="610">
        <v>210000</v>
      </c>
      <c r="AE33" s="610">
        <v>210000</v>
      </c>
      <c r="AF33" s="610"/>
      <c r="AG33" s="610"/>
      <c r="AH33" s="610"/>
      <c r="AI33" s="610"/>
      <c r="AJ33" s="610"/>
      <c r="AK33" s="610">
        <v>210000</v>
      </c>
      <c r="AL33" s="610"/>
      <c r="AM33" s="610"/>
      <c r="AN33" s="610"/>
      <c r="AO33" s="610"/>
      <c r="AP33" s="610"/>
      <c r="AQ33" s="610"/>
      <c r="AR33" s="592">
        <f t="shared" si="3"/>
        <v>210000</v>
      </c>
      <c r="AS33" s="592">
        <f t="shared" si="4"/>
        <v>0</v>
      </c>
      <c r="AT33" s="610"/>
      <c r="AU33" s="610"/>
    </row>
    <row r="34" spans="1:218" ht="23.1" customHeight="1" x14ac:dyDescent="0.25">
      <c r="A34" s="576">
        <v>27</v>
      </c>
      <c r="B34" s="603"/>
      <c r="C34" s="604">
        <v>401</v>
      </c>
      <c r="D34" s="701" t="s">
        <v>28</v>
      </c>
      <c r="E34" s="702" t="s">
        <v>778</v>
      </c>
      <c r="F34" s="702" t="s">
        <v>949</v>
      </c>
      <c r="G34" s="605">
        <v>2700</v>
      </c>
      <c r="H34" s="606">
        <v>209</v>
      </c>
      <c r="I34" s="607">
        <v>544</v>
      </c>
      <c r="J34" s="581">
        <v>1</v>
      </c>
      <c r="K34" s="582" t="s">
        <v>914</v>
      </c>
      <c r="L34" s="582" t="s">
        <v>952</v>
      </c>
      <c r="M34" s="584" t="s">
        <v>15</v>
      </c>
      <c r="N34" s="585" t="s">
        <v>17</v>
      </c>
      <c r="O34" s="586" t="s">
        <v>909</v>
      </c>
      <c r="P34" s="586" t="s">
        <v>792</v>
      </c>
      <c r="Q34" s="586" t="s">
        <v>805</v>
      </c>
      <c r="R34" s="586" t="s">
        <v>18</v>
      </c>
      <c r="S34" s="586" t="s">
        <v>29</v>
      </c>
      <c r="T34" s="586" t="s">
        <v>29</v>
      </c>
      <c r="U34" s="611" t="s">
        <v>32</v>
      </c>
      <c r="V34" s="586" t="s">
        <v>22</v>
      </c>
      <c r="W34" s="586" t="s">
        <v>22</v>
      </c>
      <c r="X34" s="663">
        <v>2</v>
      </c>
      <c r="Y34" s="813">
        <v>2.12</v>
      </c>
      <c r="Z34" s="588">
        <v>41091</v>
      </c>
      <c r="AA34" s="589">
        <v>41426</v>
      </c>
      <c r="AB34" s="801">
        <v>7</v>
      </c>
      <c r="AC34" s="599"/>
      <c r="AD34" s="610">
        <v>20000</v>
      </c>
      <c r="AE34" s="610">
        <v>20000</v>
      </c>
      <c r="AF34" s="610"/>
      <c r="AG34" s="610"/>
      <c r="AH34" s="610"/>
      <c r="AI34" s="610"/>
      <c r="AJ34" s="610">
        <v>20000</v>
      </c>
      <c r="AK34" s="610"/>
      <c r="AL34" s="610"/>
      <c r="AM34" s="610"/>
      <c r="AN34" s="610"/>
      <c r="AO34" s="610"/>
      <c r="AP34" s="610"/>
      <c r="AQ34" s="610"/>
      <c r="AR34" s="592">
        <f t="shared" si="3"/>
        <v>20000</v>
      </c>
      <c r="AS34" s="592">
        <f t="shared" si="4"/>
        <v>0</v>
      </c>
      <c r="AT34" s="610"/>
      <c r="AU34" s="610"/>
    </row>
    <row r="35" spans="1:218" ht="23.1" customHeight="1" x14ac:dyDescent="0.25">
      <c r="A35" s="576">
        <v>28</v>
      </c>
      <c r="B35" s="603"/>
      <c r="C35" s="604">
        <v>401</v>
      </c>
      <c r="D35" s="701" t="s">
        <v>28</v>
      </c>
      <c r="E35" s="702" t="s">
        <v>778</v>
      </c>
      <c r="F35" s="702" t="s">
        <v>949</v>
      </c>
      <c r="G35" s="605">
        <v>2700</v>
      </c>
      <c r="H35" s="606">
        <v>209</v>
      </c>
      <c r="I35" s="607">
        <v>544</v>
      </c>
      <c r="J35" s="581">
        <v>2</v>
      </c>
      <c r="K35" s="582" t="s">
        <v>914</v>
      </c>
      <c r="L35" s="582" t="s">
        <v>951</v>
      </c>
      <c r="M35" s="584" t="s">
        <v>15</v>
      </c>
      <c r="N35" s="585" t="s">
        <v>17</v>
      </c>
      <c r="O35" s="586" t="s">
        <v>909</v>
      </c>
      <c r="P35" s="586" t="s">
        <v>803</v>
      </c>
      <c r="Q35" s="586" t="s">
        <v>805</v>
      </c>
      <c r="R35" s="586" t="s">
        <v>18</v>
      </c>
      <c r="S35" s="586" t="s">
        <v>29</v>
      </c>
      <c r="T35" s="586" t="s">
        <v>29</v>
      </c>
      <c r="U35" s="611" t="s">
        <v>32</v>
      </c>
      <c r="V35" s="586" t="s">
        <v>22</v>
      </c>
      <c r="W35" s="586" t="s">
        <v>22</v>
      </c>
      <c r="X35" s="663">
        <v>2</v>
      </c>
      <c r="Y35" s="813">
        <v>2.12</v>
      </c>
      <c r="Z35" s="588">
        <v>41091</v>
      </c>
      <c r="AA35" s="589">
        <v>41426</v>
      </c>
      <c r="AB35" s="801">
        <v>7</v>
      </c>
      <c r="AC35" s="599"/>
      <c r="AD35" s="610">
        <v>20000</v>
      </c>
      <c r="AE35" s="610">
        <v>20000</v>
      </c>
      <c r="AF35" s="610"/>
      <c r="AG35" s="610"/>
      <c r="AH35" s="610"/>
      <c r="AI35" s="610"/>
      <c r="AJ35" s="610">
        <v>20000</v>
      </c>
      <c r="AK35" s="610"/>
      <c r="AL35" s="610"/>
      <c r="AM35" s="610"/>
      <c r="AN35" s="610"/>
      <c r="AO35" s="610"/>
      <c r="AP35" s="610"/>
      <c r="AQ35" s="610"/>
      <c r="AR35" s="592">
        <f t="shared" si="3"/>
        <v>20000</v>
      </c>
      <c r="AS35" s="592">
        <f t="shared" si="4"/>
        <v>0</v>
      </c>
      <c r="AT35" s="610"/>
      <c r="AU35" s="610"/>
    </row>
    <row r="36" spans="1:218" s="593" customFormat="1" ht="23.1" customHeight="1" x14ac:dyDescent="0.25">
      <c r="A36" s="576">
        <v>29</v>
      </c>
      <c r="B36" s="615"/>
      <c r="C36" s="604">
        <v>503</v>
      </c>
      <c r="D36" s="701" t="s">
        <v>36</v>
      </c>
      <c r="E36" s="702" t="s">
        <v>910</v>
      </c>
      <c r="F36" s="702" t="s">
        <v>967</v>
      </c>
      <c r="G36" s="617"/>
      <c r="H36" s="606">
        <v>219</v>
      </c>
      <c r="I36" s="607">
        <v>532</v>
      </c>
      <c r="J36" s="581">
        <v>79</v>
      </c>
      <c r="K36" s="632" t="s">
        <v>14</v>
      </c>
      <c r="L36" s="632" t="s">
        <v>1017</v>
      </c>
      <c r="M36" s="624" t="s">
        <v>15</v>
      </c>
      <c r="N36" s="625" t="s">
        <v>17</v>
      </c>
      <c r="O36" s="586" t="s">
        <v>909</v>
      </c>
      <c r="P36" s="586" t="s">
        <v>803</v>
      </c>
      <c r="Q36" s="586" t="s">
        <v>789</v>
      </c>
      <c r="R36" s="586" t="s">
        <v>18</v>
      </c>
      <c r="S36" s="586" t="s">
        <v>29</v>
      </c>
      <c r="T36" s="586" t="s">
        <v>20</v>
      </c>
      <c r="U36" s="586" t="s">
        <v>21</v>
      </c>
      <c r="V36" s="586" t="s">
        <v>22</v>
      </c>
      <c r="W36" s="586" t="s">
        <v>22</v>
      </c>
      <c r="X36" s="663">
        <v>4</v>
      </c>
      <c r="Y36" s="800">
        <v>4.5</v>
      </c>
      <c r="Z36" s="588">
        <v>41091</v>
      </c>
      <c r="AA36" s="589">
        <v>41426</v>
      </c>
      <c r="AB36" s="798">
        <v>25</v>
      </c>
      <c r="AC36" s="613"/>
      <c r="AD36" s="610">
        <v>280000</v>
      </c>
      <c r="AE36" s="610">
        <v>280000</v>
      </c>
      <c r="AF36" s="626"/>
      <c r="AG36" s="626"/>
      <c r="AH36" s="626"/>
      <c r="AI36" s="626"/>
      <c r="AJ36" s="626"/>
      <c r="AK36" s="626"/>
      <c r="AL36" s="618">
        <v>120000</v>
      </c>
      <c r="AM36" s="618">
        <v>160000</v>
      </c>
      <c r="AN36" s="618"/>
      <c r="AO36" s="618"/>
      <c r="AP36" s="618"/>
      <c r="AQ36" s="618"/>
      <c r="AR36" s="592">
        <f t="shared" si="3"/>
        <v>280000</v>
      </c>
      <c r="AS36" s="592">
        <f t="shared" si="4"/>
        <v>0</v>
      </c>
      <c r="AT36" s="610"/>
      <c r="AU36" s="610"/>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c r="BW36" s="594"/>
      <c r="BX36" s="594"/>
      <c r="BY36" s="594"/>
      <c r="BZ36" s="594"/>
      <c r="CA36" s="594"/>
      <c r="CB36" s="594"/>
      <c r="CC36" s="594"/>
      <c r="CD36" s="594"/>
      <c r="CE36" s="594"/>
      <c r="CF36" s="594"/>
      <c r="CG36" s="594"/>
      <c r="CH36" s="594"/>
      <c r="CI36" s="594"/>
      <c r="CJ36" s="594"/>
      <c r="CK36" s="594"/>
      <c r="CL36" s="594"/>
      <c r="CM36" s="594"/>
      <c r="CN36" s="594"/>
      <c r="CO36" s="594"/>
      <c r="CP36" s="594"/>
      <c r="CQ36" s="594"/>
      <c r="CR36" s="594"/>
      <c r="CS36" s="594"/>
      <c r="CT36" s="594"/>
      <c r="CU36" s="594"/>
      <c r="CV36" s="594"/>
      <c r="CW36" s="594"/>
      <c r="CX36" s="594"/>
      <c r="CY36" s="594"/>
      <c r="CZ36" s="594"/>
      <c r="DA36" s="594"/>
      <c r="DB36" s="594"/>
      <c r="DC36" s="594"/>
      <c r="DD36" s="594"/>
      <c r="DE36" s="594"/>
      <c r="DF36" s="594"/>
      <c r="DG36" s="594"/>
      <c r="DH36" s="594"/>
      <c r="DI36" s="594"/>
      <c r="DJ36" s="594"/>
      <c r="DK36" s="594"/>
      <c r="DL36" s="594"/>
      <c r="DM36" s="594"/>
      <c r="DN36" s="594"/>
      <c r="DO36" s="594"/>
      <c r="DP36" s="594"/>
      <c r="DQ36" s="594"/>
      <c r="DR36" s="594"/>
      <c r="DS36" s="594"/>
      <c r="DT36" s="594"/>
      <c r="DU36" s="594"/>
      <c r="DV36" s="594"/>
      <c r="DW36" s="594"/>
      <c r="DX36" s="594"/>
      <c r="DY36" s="594"/>
      <c r="DZ36" s="594"/>
      <c r="EA36" s="594"/>
      <c r="EB36" s="594"/>
      <c r="EC36" s="594"/>
      <c r="ED36" s="594"/>
      <c r="EE36" s="594"/>
      <c r="EF36" s="594"/>
      <c r="EG36" s="594"/>
      <c r="EH36" s="594"/>
      <c r="EI36" s="594"/>
      <c r="EJ36" s="594"/>
      <c r="EK36" s="594"/>
      <c r="EL36" s="594"/>
      <c r="EM36" s="594"/>
      <c r="EN36" s="594"/>
      <c r="EO36" s="594"/>
      <c r="EP36" s="594"/>
      <c r="EQ36" s="594"/>
      <c r="ER36" s="594"/>
      <c r="ES36" s="594"/>
      <c r="ET36" s="594"/>
      <c r="EU36" s="594"/>
      <c r="EV36" s="594"/>
      <c r="EW36" s="594"/>
      <c r="EX36" s="594"/>
      <c r="EY36" s="594"/>
      <c r="EZ36" s="594"/>
      <c r="FA36" s="594"/>
      <c r="FB36" s="594"/>
      <c r="FC36" s="594"/>
      <c r="FD36" s="594"/>
      <c r="FE36" s="594"/>
      <c r="FF36" s="594"/>
      <c r="FG36" s="594"/>
      <c r="FH36" s="594"/>
      <c r="FI36" s="594"/>
      <c r="FJ36" s="594"/>
      <c r="FK36" s="594"/>
      <c r="FL36" s="594"/>
      <c r="FM36" s="594"/>
      <c r="FN36" s="594"/>
      <c r="FO36" s="594"/>
      <c r="FP36" s="594"/>
      <c r="FQ36" s="594"/>
      <c r="FR36" s="594"/>
      <c r="FS36" s="594"/>
      <c r="FT36" s="594"/>
      <c r="FU36" s="594"/>
      <c r="FV36" s="594"/>
      <c r="FW36" s="594"/>
      <c r="FX36" s="594"/>
      <c r="FY36" s="594"/>
      <c r="FZ36" s="594"/>
      <c r="GA36" s="594"/>
      <c r="GB36" s="594"/>
      <c r="GC36" s="594"/>
      <c r="GD36" s="594"/>
      <c r="GE36" s="594"/>
      <c r="GF36" s="594"/>
      <c r="GG36" s="594"/>
      <c r="GH36" s="594"/>
      <c r="GI36" s="594"/>
      <c r="GJ36" s="594"/>
      <c r="GK36" s="594"/>
      <c r="GL36" s="594"/>
      <c r="GM36" s="594"/>
      <c r="GN36" s="594"/>
      <c r="GO36" s="594"/>
      <c r="GP36" s="594"/>
      <c r="GQ36" s="594"/>
      <c r="GR36" s="594"/>
      <c r="GS36" s="594"/>
      <c r="GT36" s="594"/>
      <c r="GU36" s="594"/>
      <c r="GV36" s="594"/>
      <c r="GW36" s="594"/>
      <c r="GX36" s="594"/>
    </row>
    <row r="37" spans="1:218" s="593" customFormat="1" ht="23.1" customHeight="1" x14ac:dyDescent="0.25">
      <c r="A37" s="576">
        <v>30</v>
      </c>
      <c r="B37" s="615"/>
      <c r="C37" s="604">
        <v>503</v>
      </c>
      <c r="D37" s="701" t="s">
        <v>36</v>
      </c>
      <c r="E37" s="702" t="s">
        <v>910</v>
      </c>
      <c r="F37" s="702" t="s">
        <v>967</v>
      </c>
      <c r="G37" s="605"/>
      <c r="H37" s="606">
        <v>219</v>
      </c>
      <c r="I37" s="607">
        <v>636</v>
      </c>
      <c r="J37" s="581">
        <v>42</v>
      </c>
      <c r="K37" s="582" t="s">
        <v>907</v>
      </c>
      <c r="L37" s="632" t="s">
        <v>1010</v>
      </c>
      <c r="M37" s="624" t="s">
        <v>31</v>
      </c>
      <c r="N37" s="585" t="s">
        <v>17</v>
      </c>
      <c r="O37" s="586" t="s">
        <v>909</v>
      </c>
      <c r="P37" s="586" t="s">
        <v>792</v>
      </c>
      <c r="Q37" s="586" t="s">
        <v>789</v>
      </c>
      <c r="R37" s="586" t="s">
        <v>18</v>
      </c>
      <c r="S37" s="586" t="s">
        <v>29</v>
      </c>
      <c r="T37" s="586" t="s">
        <v>37</v>
      </c>
      <c r="U37" s="586" t="s">
        <v>72</v>
      </c>
      <c r="V37" s="586" t="s">
        <v>22</v>
      </c>
      <c r="W37" s="586" t="s">
        <v>22</v>
      </c>
      <c r="X37" s="663">
        <v>4</v>
      </c>
      <c r="Y37" s="800">
        <v>4.5</v>
      </c>
      <c r="Z37" s="588">
        <v>41091</v>
      </c>
      <c r="AA37" s="589">
        <v>41426</v>
      </c>
      <c r="AB37" s="798">
        <v>5</v>
      </c>
      <c r="AC37" s="613">
        <v>73200</v>
      </c>
      <c r="AD37" s="610"/>
      <c r="AE37" s="610">
        <v>73200</v>
      </c>
      <c r="AF37" s="626"/>
      <c r="AG37" s="626"/>
      <c r="AH37" s="626"/>
      <c r="AI37" s="626">
        <v>73200</v>
      </c>
      <c r="AJ37" s="626"/>
      <c r="AK37" s="626"/>
      <c r="AL37" s="618"/>
      <c r="AM37" s="618"/>
      <c r="AN37" s="618"/>
      <c r="AO37" s="618"/>
      <c r="AP37" s="618"/>
      <c r="AQ37" s="618"/>
      <c r="AR37" s="592">
        <f t="shared" si="3"/>
        <v>73200</v>
      </c>
      <c r="AS37" s="592">
        <f t="shared" si="4"/>
        <v>0</v>
      </c>
      <c r="AT37" s="610"/>
      <c r="AU37" s="610"/>
      <c r="AV37" s="594"/>
      <c r="AW37" s="594"/>
      <c r="AX37" s="594"/>
      <c r="AY37" s="594"/>
      <c r="AZ37" s="594"/>
      <c r="BA37" s="594"/>
      <c r="BB37" s="594"/>
      <c r="BC37" s="594"/>
      <c r="BD37" s="594"/>
      <c r="BE37" s="594"/>
      <c r="BF37" s="594"/>
      <c r="BG37" s="594"/>
      <c r="BH37" s="594"/>
      <c r="BI37" s="594"/>
      <c r="BJ37" s="594"/>
      <c r="BK37" s="594"/>
      <c r="BL37" s="594"/>
      <c r="BM37" s="594"/>
      <c r="BN37" s="594"/>
      <c r="BO37" s="594"/>
      <c r="BP37" s="594"/>
      <c r="BQ37" s="594"/>
      <c r="BR37" s="594"/>
      <c r="BS37" s="594"/>
      <c r="BT37" s="594"/>
      <c r="BU37" s="594"/>
      <c r="BV37" s="594"/>
      <c r="BW37" s="594"/>
      <c r="BX37" s="594"/>
      <c r="BY37" s="594"/>
      <c r="BZ37" s="594"/>
      <c r="CA37" s="594"/>
      <c r="CB37" s="594"/>
      <c r="CC37" s="594"/>
      <c r="CD37" s="594"/>
      <c r="CE37" s="594"/>
      <c r="CF37" s="594"/>
      <c r="CG37" s="594"/>
      <c r="CH37" s="594"/>
      <c r="CI37" s="594"/>
      <c r="CJ37" s="594"/>
      <c r="CK37" s="594"/>
      <c r="CL37" s="594"/>
      <c r="CM37" s="594"/>
      <c r="CN37" s="594"/>
      <c r="CO37" s="594"/>
      <c r="CP37" s="594"/>
      <c r="CQ37" s="594"/>
      <c r="CR37" s="594"/>
      <c r="CS37" s="594"/>
      <c r="CT37" s="594"/>
      <c r="CU37" s="594"/>
      <c r="CV37" s="594"/>
      <c r="CW37" s="594"/>
      <c r="CX37" s="594"/>
      <c r="CY37" s="594"/>
      <c r="CZ37" s="594"/>
      <c r="DA37" s="594"/>
      <c r="DB37" s="594"/>
      <c r="DC37" s="594"/>
      <c r="DD37" s="594"/>
      <c r="DE37" s="594"/>
      <c r="DF37" s="594"/>
      <c r="DG37" s="594"/>
      <c r="DH37" s="594"/>
      <c r="DI37" s="594"/>
      <c r="DJ37" s="594"/>
      <c r="DK37" s="594"/>
      <c r="DL37" s="594"/>
      <c r="DM37" s="594"/>
      <c r="DN37" s="594"/>
      <c r="DO37" s="594"/>
      <c r="DP37" s="594"/>
      <c r="DQ37" s="594"/>
      <c r="DR37" s="594"/>
      <c r="DS37" s="594"/>
      <c r="DT37" s="594"/>
      <c r="DU37" s="594"/>
      <c r="DV37" s="594"/>
      <c r="DW37" s="594"/>
      <c r="DX37" s="594"/>
      <c r="DY37" s="594"/>
      <c r="DZ37" s="594"/>
      <c r="EA37" s="594"/>
      <c r="EB37" s="594"/>
      <c r="EC37" s="594"/>
      <c r="ED37" s="594"/>
      <c r="EE37" s="594"/>
      <c r="EF37" s="594"/>
      <c r="EG37" s="594"/>
      <c r="EH37" s="594"/>
      <c r="EI37" s="594"/>
      <c r="EJ37" s="594"/>
      <c r="EK37" s="594"/>
      <c r="EL37" s="594"/>
      <c r="EM37" s="594"/>
      <c r="EN37" s="594"/>
      <c r="EO37" s="594"/>
      <c r="EP37" s="594"/>
      <c r="EQ37" s="594"/>
      <c r="ER37" s="594"/>
      <c r="ES37" s="594"/>
      <c r="ET37" s="594"/>
      <c r="EU37" s="594"/>
      <c r="EV37" s="594"/>
      <c r="EW37" s="594"/>
      <c r="EX37" s="594"/>
      <c r="EY37" s="594"/>
      <c r="EZ37" s="594"/>
      <c r="FA37" s="594"/>
      <c r="FB37" s="594"/>
      <c r="FC37" s="594"/>
      <c r="FD37" s="594"/>
      <c r="FE37" s="594"/>
      <c r="FF37" s="594"/>
      <c r="FG37" s="594"/>
      <c r="FH37" s="594"/>
      <c r="FI37" s="594"/>
      <c r="FJ37" s="594"/>
      <c r="FK37" s="594"/>
      <c r="FL37" s="594"/>
      <c r="FM37" s="594"/>
      <c r="FN37" s="594"/>
      <c r="FO37" s="594"/>
      <c r="FP37" s="594"/>
      <c r="FQ37" s="594"/>
      <c r="FR37" s="594"/>
      <c r="FS37" s="594"/>
      <c r="FT37" s="594"/>
      <c r="FU37" s="594"/>
      <c r="FV37" s="594"/>
      <c r="FW37" s="594"/>
      <c r="FX37" s="594"/>
      <c r="FY37" s="594"/>
      <c r="FZ37" s="594"/>
      <c r="GA37" s="594"/>
      <c r="GB37" s="594"/>
      <c r="GC37" s="594"/>
      <c r="GD37" s="594"/>
      <c r="GE37" s="594"/>
      <c r="GF37" s="594"/>
      <c r="GG37" s="594"/>
      <c r="GH37" s="594"/>
      <c r="GI37" s="594"/>
      <c r="GJ37" s="594"/>
      <c r="GK37" s="594"/>
      <c r="GL37" s="594"/>
      <c r="GM37" s="594"/>
      <c r="GN37" s="594"/>
      <c r="GO37" s="594"/>
      <c r="GP37" s="594"/>
      <c r="GQ37" s="594"/>
      <c r="GR37" s="594"/>
      <c r="GS37" s="594"/>
      <c r="GT37" s="594"/>
      <c r="GU37" s="594"/>
      <c r="GV37" s="594"/>
      <c r="GW37" s="594"/>
      <c r="GX37" s="594"/>
    </row>
    <row r="38" spans="1:218" s="593" customFormat="1" ht="23.1" customHeight="1" x14ac:dyDescent="0.25">
      <c r="A38" s="576">
        <v>31</v>
      </c>
      <c r="B38" s="615"/>
      <c r="C38" s="604">
        <v>503</v>
      </c>
      <c r="D38" s="701" t="s">
        <v>36</v>
      </c>
      <c r="E38" s="702" t="s">
        <v>910</v>
      </c>
      <c r="F38" s="702" t="s">
        <v>967</v>
      </c>
      <c r="G38" s="605"/>
      <c r="H38" s="606">
        <v>219</v>
      </c>
      <c r="I38" s="607">
        <v>636</v>
      </c>
      <c r="J38" s="581">
        <v>43</v>
      </c>
      <c r="K38" s="582" t="s">
        <v>907</v>
      </c>
      <c r="L38" s="632" t="s">
        <v>1011</v>
      </c>
      <c r="M38" s="624" t="s">
        <v>31</v>
      </c>
      <c r="N38" s="585" t="s">
        <v>17</v>
      </c>
      <c r="O38" s="586" t="s">
        <v>909</v>
      </c>
      <c r="P38" s="586" t="s">
        <v>792</v>
      </c>
      <c r="Q38" s="586" t="s">
        <v>789</v>
      </c>
      <c r="R38" s="586" t="s">
        <v>18</v>
      </c>
      <c r="S38" s="586" t="s">
        <v>29</v>
      </c>
      <c r="T38" s="586" t="s">
        <v>37</v>
      </c>
      <c r="U38" s="586" t="s">
        <v>72</v>
      </c>
      <c r="V38" s="586" t="s">
        <v>22</v>
      </c>
      <c r="W38" s="586" t="s">
        <v>22</v>
      </c>
      <c r="X38" s="663">
        <v>1</v>
      </c>
      <c r="Y38" s="800">
        <v>1.4</v>
      </c>
      <c r="Z38" s="588">
        <v>41091</v>
      </c>
      <c r="AA38" s="589">
        <v>41426</v>
      </c>
      <c r="AB38" s="798">
        <v>5</v>
      </c>
      <c r="AC38" s="613">
        <v>7500</v>
      </c>
      <c r="AD38" s="610"/>
      <c r="AE38" s="610">
        <v>7500</v>
      </c>
      <c r="AF38" s="626"/>
      <c r="AG38" s="626"/>
      <c r="AH38" s="626"/>
      <c r="AI38" s="626">
        <v>7500</v>
      </c>
      <c r="AJ38" s="626"/>
      <c r="AK38" s="626"/>
      <c r="AL38" s="618"/>
      <c r="AM38" s="618"/>
      <c r="AN38" s="618"/>
      <c r="AO38" s="618"/>
      <c r="AP38" s="618"/>
      <c r="AQ38" s="618"/>
      <c r="AR38" s="592">
        <f t="shared" si="3"/>
        <v>7500</v>
      </c>
      <c r="AS38" s="592">
        <f t="shared" si="4"/>
        <v>0</v>
      </c>
      <c r="AT38" s="610"/>
      <c r="AU38" s="610"/>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594"/>
      <c r="BV38" s="594"/>
      <c r="BW38" s="594"/>
      <c r="BX38" s="594"/>
      <c r="BY38" s="594"/>
      <c r="BZ38" s="594"/>
      <c r="CA38" s="594"/>
      <c r="CB38" s="594"/>
      <c r="CC38" s="594"/>
      <c r="CD38" s="594"/>
      <c r="CE38" s="594"/>
      <c r="CF38" s="594"/>
      <c r="CG38" s="594"/>
      <c r="CH38" s="594"/>
      <c r="CI38" s="594"/>
      <c r="CJ38" s="594"/>
      <c r="CK38" s="594"/>
      <c r="CL38" s="594"/>
      <c r="CM38" s="594"/>
      <c r="CN38" s="594"/>
      <c r="CO38" s="594"/>
      <c r="CP38" s="594"/>
      <c r="CQ38" s="594"/>
      <c r="CR38" s="594"/>
      <c r="CS38" s="594"/>
      <c r="CT38" s="594"/>
      <c r="CU38" s="594"/>
      <c r="CV38" s="594"/>
      <c r="CW38" s="594"/>
      <c r="CX38" s="594"/>
      <c r="CY38" s="594"/>
      <c r="CZ38" s="594"/>
      <c r="DA38" s="594"/>
      <c r="DB38" s="594"/>
      <c r="DC38" s="594"/>
      <c r="DD38" s="594"/>
      <c r="DE38" s="594"/>
      <c r="DF38" s="594"/>
      <c r="DG38" s="594"/>
      <c r="DH38" s="594"/>
      <c r="DI38" s="594"/>
      <c r="DJ38" s="594"/>
      <c r="DK38" s="594"/>
      <c r="DL38" s="594"/>
      <c r="DM38" s="594"/>
      <c r="DN38" s="594"/>
      <c r="DO38" s="594"/>
      <c r="DP38" s="594"/>
      <c r="DQ38" s="594"/>
      <c r="DR38" s="594"/>
      <c r="DS38" s="594"/>
      <c r="DT38" s="594"/>
      <c r="DU38" s="594"/>
      <c r="DV38" s="594"/>
      <c r="DW38" s="594"/>
      <c r="DX38" s="594"/>
      <c r="DY38" s="594"/>
      <c r="DZ38" s="594"/>
      <c r="EA38" s="594"/>
      <c r="EB38" s="594"/>
      <c r="EC38" s="594"/>
      <c r="ED38" s="594"/>
      <c r="EE38" s="594"/>
      <c r="EF38" s="594"/>
      <c r="EG38" s="594"/>
      <c r="EH38" s="594"/>
      <c r="EI38" s="594"/>
      <c r="EJ38" s="594"/>
      <c r="EK38" s="594"/>
      <c r="EL38" s="594"/>
      <c r="EM38" s="594"/>
      <c r="EN38" s="594"/>
      <c r="EO38" s="594"/>
      <c r="EP38" s="594"/>
      <c r="EQ38" s="594"/>
      <c r="ER38" s="594"/>
      <c r="ES38" s="594"/>
      <c r="ET38" s="594"/>
      <c r="EU38" s="594"/>
      <c r="EV38" s="594"/>
      <c r="EW38" s="594"/>
      <c r="EX38" s="594"/>
      <c r="EY38" s="594"/>
      <c r="EZ38" s="594"/>
      <c r="FA38" s="594"/>
      <c r="FB38" s="594"/>
      <c r="FC38" s="594"/>
      <c r="FD38" s="594"/>
      <c r="FE38" s="594"/>
      <c r="FF38" s="594"/>
      <c r="FG38" s="594"/>
      <c r="FH38" s="594"/>
      <c r="FI38" s="594"/>
      <c r="FJ38" s="594"/>
      <c r="FK38" s="594"/>
      <c r="FL38" s="594"/>
      <c r="FM38" s="594"/>
      <c r="FN38" s="594"/>
      <c r="FO38" s="594"/>
      <c r="FP38" s="594"/>
      <c r="FQ38" s="594"/>
      <c r="FR38" s="594"/>
      <c r="FS38" s="594"/>
      <c r="FT38" s="594"/>
      <c r="FU38" s="594"/>
      <c r="FV38" s="594"/>
      <c r="FW38" s="594"/>
      <c r="FX38" s="594"/>
      <c r="FY38" s="594"/>
      <c r="FZ38" s="594"/>
      <c r="GA38" s="594"/>
      <c r="GB38" s="594"/>
      <c r="GC38" s="594"/>
      <c r="GD38" s="594"/>
      <c r="GE38" s="594"/>
      <c r="GF38" s="594"/>
      <c r="GG38" s="594"/>
      <c r="GH38" s="594"/>
      <c r="GI38" s="594"/>
      <c r="GJ38" s="594"/>
      <c r="GK38" s="594"/>
      <c r="GL38" s="594"/>
      <c r="GM38" s="594"/>
      <c r="GN38" s="594"/>
      <c r="GO38" s="594"/>
      <c r="GP38" s="594"/>
      <c r="GQ38" s="594"/>
      <c r="GR38" s="594"/>
      <c r="GS38" s="594"/>
      <c r="GT38" s="594"/>
      <c r="GU38" s="594"/>
      <c r="GV38" s="594"/>
      <c r="GW38" s="594"/>
      <c r="GX38" s="594"/>
    </row>
    <row r="39" spans="1:218" ht="23.1" customHeight="1" x14ac:dyDescent="0.25">
      <c r="A39" s="576">
        <v>32</v>
      </c>
      <c r="B39" s="615"/>
      <c r="C39" s="604">
        <v>503</v>
      </c>
      <c r="D39" s="701" t="s">
        <v>36</v>
      </c>
      <c r="E39" s="702" t="s">
        <v>910</v>
      </c>
      <c r="F39" s="702" t="s">
        <v>967</v>
      </c>
      <c r="G39" s="605"/>
      <c r="H39" s="606">
        <v>219</v>
      </c>
      <c r="I39" s="607">
        <v>636</v>
      </c>
      <c r="J39" s="581">
        <v>44</v>
      </c>
      <c r="K39" s="582" t="s">
        <v>14</v>
      </c>
      <c r="L39" s="632" t="s">
        <v>1012</v>
      </c>
      <c r="M39" s="624" t="s">
        <v>31</v>
      </c>
      <c r="N39" s="585" t="s">
        <v>17</v>
      </c>
      <c r="O39" s="586" t="s">
        <v>909</v>
      </c>
      <c r="P39" s="586" t="s">
        <v>792</v>
      </c>
      <c r="Q39" s="586" t="s">
        <v>789</v>
      </c>
      <c r="R39" s="586" t="s">
        <v>18</v>
      </c>
      <c r="S39" s="586" t="s">
        <v>29</v>
      </c>
      <c r="T39" s="586" t="s">
        <v>37</v>
      </c>
      <c r="U39" s="586" t="s">
        <v>72</v>
      </c>
      <c r="V39" s="586" t="s">
        <v>22</v>
      </c>
      <c r="W39" s="586" t="s">
        <v>22</v>
      </c>
      <c r="X39" s="663">
        <v>4</v>
      </c>
      <c r="Y39" s="800">
        <v>4.5</v>
      </c>
      <c r="Z39" s="588">
        <v>41091</v>
      </c>
      <c r="AA39" s="589">
        <v>41426</v>
      </c>
      <c r="AB39" s="798">
        <v>5</v>
      </c>
      <c r="AC39" s="613">
        <v>130000</v>
      </c>
      <c r="AD39" s="610"/>
      <c r="AE39" s="610">
        <v>130000</v>
      </c>
      <c r="AF39" s="626"/>
      <c r="AG39" s="626"/>
      <c r="AH39" s="626"/>
      <c r="AI39" s="626"/>
      <c r="AJ39" s="626">
        <v>50000</v>
      </c>
      <c r="AK39" s="626">
        <v>80000</v>
      </c>
      <c r="AL39" s="618"/>
      <c r="AM39" s="618"/>
      <c r="AN39" s="618"/>
      <c r="AO39" s="618"/>
      <c r="AP39" s="618"/>
      <c r="AQ39" s="618"/>
      <c r="AR39" s="592">
        <f t="shared" si="3"/>
        <v>130000</v>
      </c>
      <c r="AS39" s="592">
        <f t="shared" si="4"/>
        <v>0</v>
      </c>
      <c r="AT39" s="610"/>
      <c r="AU39" s="610"/>
      <c r="GY39" s="593"/>
      <c r="GZ39" s="593"/>
      <c r="HA39" s="593"/>
      <c r="HB39" s="593"/>
      <c r="HC39" s="593"/>
      <c r="HD39" s="593"/>
      <c r="HE39" s="593"/>
      <c r="HF39" s="593"/>
      <c r="HG39" s="593"/>
      <c r="HH39" s="593"/>
      <c r="HI39" s="593"/>
      <c r="HJ39" s="593"/>
    </row>
    <row r="40" spans="1:218" s="593" customFormat="1" ht="23.1" customHeight="1" x14ac:dyDescent="0.25">
      <c r="A40" s="576">
        <v>33</v>
      </c>
      <c r="B40" s="603"/>
      <c r="C40" s="604">
        <v>1011</v>
      </c>
      <c r="D40" s="701" t="s">
        <v>28</v>
      </c>
      <c r="E40" s="702" t="s">
        <v>1077</v>
      </c>
      <c r="F40" s="702" t="s">
        <v>796</v>
      </c>
      <c r="G40" s="605">
        <v>3120</v>
      </c>
      <c r="H40" s="606">
        <v>233</v>
      </c>
      <c r="I40" s="607">
        <v>532</v>
      </c>
      <c r="J40" s="581">
        <v>7</v>
      </c>
      <c r="K40" s="582" t="s">
        <v>14</v>
      </c>
      <c r="L40" s="582" t="s">
        <v>1087</v>
      </c>
      <c r="M40" s="584" t="s">
        <v>15</v>
      </c>
      <c r="N40" s="585" t="s">
        <v>17</v>
      </c>
      <c r="O40" s="652" t="s">
        <v>909</v>
      </c>
      <c r="P40" s="652" t="s">
        <v>792</v>
      </c>
      <c r="Q40" s="652" t="s">
        <v>805</v>
      </c>
      <c r="R40" s="586" t="s">
        <v>18</v>
      </c>
      <c r="S40" s="586" t="s">
        <v>29</v>
      </c>
      <c r="T40" s="586" t="s">
        <v>20</v>
      </c>
      <c r="U40" s="586" t="s">
        <v>21</v>
      </c>
      <c r="V40" s="586" t="s">
        <v>49</v>
      </c>
      <c r="W40" s="586" t="s">
        <v>22</v>
      </c>
      <c r="X40" s="663">
        <v>2</v>
      </c>
      <c r="Y40" s="800">
        <v>2.4</v>
      </c>
      <c r="Z40" s="622">
        <v>41091</v>
      </c>
      <c r="AA40" s="622">
        <v>41426</v>
      </c>
      <c r="AB40" s="798">
        <v>25</v>
      </c>
      <c r="AC40" s="613"/>
      <c r="AD40" s="601">
        <v>1200000</v>
      </c>
      <c r="AE40" s="610">
        <v>1200000</v>
      </c>
      <c r="AF40" s="623"/>
      <c r="AG40" s="623"/>
      <c r="AH40" s="623"/>
      <c r="AI40" s="623"/>
      <c r="AJ40" s="623"/>
      <c r="AK40" s="623">
        <v>250000</v>
      </c>
      <c r="AL40" s="623">
        <v>250000</v>
      </c>
      <c r="AM40" s="623">
        <v>250000</v>
      </c>
      <c r="AN40" s="623">
        <v>250000</v>
      </c>
      <c r="AO40" s="623">
        <v>200000</v>
      </c>
      <c r="AP40" s="623"/>
      <c r="AQ40" s="623"/>
      <c r="AR40" s="592">
        <f t="shared" si="3"/>
        <v>1200000</v>
      </c>
      <c r="AS40" s="592">
        <f t="shared" si="4"/>
        <v>0</v>
      </c>
      <c r="AT40" s="601"/>
      <c r="AU40" s="601"/>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4"/>
      <c r="CE40" s="594"/>
      <c r="CF40" s="594"/>
      <c r="CG40" s="594"/>
      <c r="CH40" s="594"/>
      <c r="CI40" s="594"/>
      <c r="CJ40" s="594"/>
      <c r="CK40" s="594"/>
      <c r="CL40" s="594"/>
      <c r="CM40" s="594"/>
      <c r="CN40" s="594"/>
      <c r="CO40" s="594"/>
      <c r="CP40" s="594"/>
      <c r="CQ40" s="594"/>
      <c r="CR40" s="594"/>
      <c r="CS40" s="594"/>
      <c r="CT40" s="594"/>
      <c r="CU40" s="594"/>
      <c r="CV40" s="594"/>
      <c r="CW40" s="594"/>
      <c r="CX40" s="594"/>
      <c r="CY40" s="594"/>
      <c r="CZ40" s="594"/>
      <c r="DA40" s="594"/>
      <c r="DB40" s="594"/>
      <c r="DC40" s="594"/>
      <c r="DD40" s="594"/>
      <c r="DE40" s="594"/>
      <c r="DF40" s="594"/>
      <c r="DG40" s="594"/>
      <c r="DH40" s="594"/>
      <c r="DI40" s="594"/>
      <c r="DJ40" s="594"/>
      <c r="DK40" s="594"/>
      <c r="DL40" s="594"/>
      <c r="DM40" s="594"/>
      <c r="DN40" s="594"/>
      <c r="DO40" s="594"/>
      <c r="DP40" s="594"/>
      <c r="DQ40" s="594"/>
      <c r="DR40" s="594"/>
      <c r="DS40" s="594"/>
      <c r="DT40" s="594"/>
      <c r="DU40" s="594"/>
      <c r="DV40" s="594"/>
      <c r="DW40" s="594"/>
      <c r="DX40" s="594"/>
      <c r="DY40" s="594"/>
      <c r="DZ40" s="594"/>
      <c r="EA40" s="594"/>
      <c r="EB40" s="594"/>
      <c r="EC40" s="594"/>
      <c r="ED40" s="594"/>
      <c r="EE40" s="594"/>
      <c r="EF40" s="594"/>
      <c r="EG40" s="594"/>
      <c r="EH40" s="594"/>
      <c r="EI40" s="594"/>
      <c r="EJ40" s="594"/>
      <c r="EK40" s="594"/>
      <c r="EL40" s="594"/>
      <c r="EM40" s="594"/>
      <c r="EN40" s="594"/>
      <c r="EO40" s="594"/>
      <c r="EP40" s="594"/>
      <c r="EQ40" s="594"/>
      <c r="ER40" s="594"/>
      <c r="ES40" s="594"/>
      <c r="ET40" s="594"/>
      <c r="EU40" s="594"/>
      <c r="EV40" s="594"/>
      <c r="EW40" s="594"/>
      <c r="EX40" s="594"/>
      <c r="EY40" s="594"/>
      <c r="EZ40" s="594"/>
      <c r="FA40" s="594"/>
      <c r="FB40" s="594"/>
      <c r="FC40" s="594"/>
      <c r="FD40" s="594"/>
      <c r="FE40" s="594"/>
      <c r="FF40" s="594"/>
      <c r="FG40" s="594"/>
      <c r="FH40" s="594"/>
      <c r="FI40" s="594"/>
      <c r="FJ40" s="594"/>
      <c r="FK40" s="594"/>
      <c r="FL40" s="594"/>
      <c r="FM40" s="594"/>
      <c r="FN40" s="594"/>
      <c r="FO40" s="594"/>
      <c r="FP40" s="594"/>
      <c r="FQ40" s="594"/>
      <c r="FR40" s="594"/>
      <c r="FS40" s="594"/>
      <c r="FT40" s="594"/>
      <c r="FU40" s="594"/>
      <c r="FV40" s="594"/>
      <c r="FW40" s="594"/>
      <c r="FX40" s="594"/>
      <c r="FY40" s="594"/>
      <c r="FZ40" s="594"/>
      <c r="GA40" s="594"/>
      <c r="GB40" s="594"/>
      <c r="GC40" s="594"/>
      <c r="GD40" s="594"/>
      <c r="GE40" s="594"/>
      <c r="GF40" s="594"/>
      <c r="GG40" s="594"/>
      <c r="GH40" s="594"/>
      <c r="GI40" s="594"/>
      <c r="GJ40" s="594"/>
      <c r="GK40" s="594"/>
      <c r="GL40" s="594"/>
      <c r="GM40" s="594"/>
      <c r="GN40" s="594"/>
      <c r="GO40" s="594"/>
      <c r="GP40" s="594"/>
      <c r="GQ40" s="594"/>
      <c r="GR40" s="594"/>
      <c r="GS40" s="594"/>
      <c r="GT40" s="594"/>
      <c r="GU40" s="594"/>
      <c r="GV40" s="594"/>
      <c r="GW40" s="594"/>
      <c r="GX40" s="594"/>
    </row>
    <row r="41" spans="1:218" s="593" customFormat="1" ht="23.1" customHeight="1" x14ac:dyDescent="0.25">
      <c r="A41" s="576">
        <v>34</v>
      </c>
      <c r="B41" s="596" t="s">
        <v>1076</v>
      </c>
      <c r="C41" s="604">
        <v>1011</v>
      </c>
      <c r="D41" s="701" t="s">
        <v>28</v>
      </c>
      <c r="E41" s="702" t="s">
        <v>1077</v>
      </c>
      <c r="F41" s="702" t="s">
        <v>796</v>
      </c>
      <c r="G41" s="605">
        <v>3120</v>
      </c>
      <c r="H41" s="596">
        <v>233</v>
      </c>
      <c r="I41" s="597">
        <v>532</v>
      </c>
      <c r="J41" s="607" t="s">
        <v>25</v>
      </c>
      <c r="K41" s="582" t="s">
        <v>14</v>
      </c>
      <c r="L41" s="598" t="s">
        <v>1078</v>
      </c>
      <c r="M41" s="627" t="s">
        <v>15</v>
      </c>
      <c r="N41" s="625" t="s">
        <v>17</v>
      </c>
      <c r="O41" s="652" t="s">
        <v>909</v>
      </c>
      <c r="P41" s="627" t="s">
        <v>792</v>
      </c>
      <c r="Q41" s="625" t="s">
        <v>789</v>
      </c>
      <c r="R41" s="586" t="s">
        <v>18</v>
      </c>
      <c r="S41" s="586" t="s">
        <v>29</v>
      </c>
      <c r="T41" s="586" t="s">
        <v>20</v>
      </c>
      <c r="U41" s="586" t="s">
        <v>21</v>
      </c>
      <c r="V41" s="625" t="s">
        <v>1079</v>
      </c>
      <c r="W41" s="586" t="s">
        <v>22</v>
      </c>
      <c r="X41" s="663">
        <v>3</v>
      </c>
      <c r="Y41" s="800">
        <v>2.4</v>
      </c>
      <c r="Z41" s="588">
        <v>41791</v>
      </c>
      <c r="AA41" s="588">
        <v>5667</v>
      </c>
      <c r="AB41" s="801">
        <v>25</v>
      </c>
      <c r="AC41" s="599"/>
      <c r="AD41" s="628"/>
      <c r="AE41" s="610">
        <v>0</v>
      </c>
      <c r="AF41" s="628"/>
      <c r="AG41" s="601"/>
      <c r="AH41" s="601"/>
      <c r="AI41" s="601"/>
      <c r="AJ41" s="601"/>
      <c r="AK41" s="601"/>
      <c r="AL41" s="601"/>
      <c r="AM41" s="601"/>
      <c r="AN41" s="601"/>
      <c r="AO41" s="601"/>
      <c r="AP41" s="601"/>
      <c r="AQ41" s="601"/>
      <c r="AR41" s="592">
        <f t="shared" si="3"/>
        <v>0</v>
      </c>
      <c r="AS41" s="592">
        <f t="shared" si="4"/>
        <v>0</v>
      </c>
      <c r="AT41" s="628">
        <v>0</v>
      </c>
      <c r="AU41" s="628">
        <v>332000</v>
      </c>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4"/>
      <c r="CM41" s="594"/>
      <c r="CN41" s="594"/>
      <c r="CO41" s="594"/>
      <c r="CP41" s="594"/>
      <c r="CQ41" s="594"/>
      <c r="CR41" s="594"/>
      <c r="CS41" s="594"/>
      <c r="CT41" s="594"/>
      <c r="CU41" s="594"/>
      <c r="CV41" s="594"/>
      <c r="CW41" s="594"/>
      <c r="CX41" s="594"/>
      <c r="CY41" s="594"/>
      <c r="CZ41" s="594"/>
      <c r="DA41" s="594"/>
      <c r="DB41" s="594"/>
      <c r="DC41" s="594"/>
      <c r="DD41" s="594"/>
      <c r="DE41" s="594"/>
      <c r="DF41" s="594"/>
      <c r="DG41" s="594"/>
      <c r="DH41" s="594"/>
      <c r="DI41" s="594"/>
      <c r="DJ41" s="594"/>
      <c r="DK41" s="594"/>
      <c r="DL41" s="594"/>
      <c r="DM41" s="594"/>
      <c r="DN41" s="594"/>
      <c r="DO41" s="594"/>
      <c r="DP41" s="594"/>
      <c r="DQ41" s="594"/>
      <c r="DR41" s="594"/>
      <c r="DS41" s="594"/>
      <c r="DT41" s="594"/>
      <c r="DU41" s="594"/>
      <c r="DV41" s="594"/>
      <c r="DW41" s="594"/>
      <c r="DX41" s="594"/>
      <c r="DY41" s="594"/>
      <c r="DZ41" s="594"/>
      <c r="EA41" s="594"/>
      <c r="EB41" s="594"/>
      <c r="EC41" s="594"/>
      <c r="ED41" s="594"/>
      <c r="EE41" s="594"/>
      <c r="EF41" s="594"/>
      <c r="EG41" s="594"/>
      <c r="EH41" s="594"/>
      <c r="EI41" s="594"/>
      <c r="EJ41" s="594"/>
      <c r="EK41" s="594"/>
      <c r="EL41" s="594"/>
      <c r="EM41" s="594"/>
      <c r="EN41" s="594"/>
      <c r="EO41" s="594"/>
      <c r="EP41" s="594"/>
      <c r="EQ41" s="594"/>
      <c r="ER41" s="594"/>
      <c r="ES41" s="594"/>
      <c r="ET41" s="594"/>
      <c r="EU41" s="594"/>
      <c r="EV41" s="594"/>
      <c r="EW41" s="594"/>
      <c r="EX41" s="594"/>
      <c r="EY41" s="594"/>
      <c r="EZ41" s="594"/>
      <c r="FA41" s="594"/>
      <c r="FB41" s="594"/>
      <c r="FC41" s="594"/>
      <c r="FD41" s="594"/>
      <c r="FE41" s="594"/>
      <c r="FF41" s="594"/>
      <c r="FG41" s="594"/>
      <c r="FH41" s="594"/>
      <c r="FI41" s="594"/>
      <c r="FJ41" s="594"/>
      <c r="FK41" s="594"/>
      <c r="FL41" s="594"/>
      <c r="FM41" s="594"/>
      <c r="FN41" s="594"/>
      <c r="FO41" s="594"/>
      <c r="FP41" s="594"/>
      <c r="FQ41" s="594"/>
      <c r="FR41" s="594"/>
      <c r="FS41" s="594"/>
      <c r="FT41" s="594"/>
      <c r="FU41" s="594"/>
      <c r="FV41" s="594"/>
      <c r="FW41" s="594"/>
      <c r="FX41" s="594"/>
      <c r="FY41" s="594"/>
      <c r="FZ41" s="594"/>
      <c r="GA41" s="594"/>
      <c r="GB41" s="594"/>
      <c r="GC41" s="594"/>
      <c r="GD41" s="594"/>
      <c r="GE41" s="594"/>
      <c r="GF41" s="594"/>
      <c r="GG41" s="594"/>
      <c r="GH41" s="594"/>
      <c r="GI41" s="594"/>
      <c r="GJ41" s="594"/>
      <c r="GK41" s="594"/>
      <c r="GL41" s="594"/>
      <c r="GM41" s="594"/>
      <c r="GN41" s="594"/>
      <c r="GO41" s="594"/>
      <c r="GP41" s="594"/>
      <c r="GQ41" s="594"/>
      <c r="GR41" s="594"/>
      <c r="GS41" s="594"/>
      <c r="GT41" s="594"/>
      <c r="GU41" s="594"/>
      <c r="GV41" s="594"/>
      <c r="GW41" s="594"/>
      <c r="GX41" s="594"/>
    </row>
    <row r="42" spans="1:218" s="593" customFormat="1" ht="23.1" customHeight="1" x14ac:dyDescent="0.25">
      <c r="A42" s="576">
        <v>35</v>
      </c>
      <c r="B42" s="596"/>
      <c r="C42" s="604">
        <v>1011</v>
      </c>
      <c r="D42" s="701" t="s">
        <v>28</v>
      </c>
      <c r="E42" s="702" t="s">
        <v>1077</v>
      </c>
      <c r="F42" s="702" t="s">
        <v>796</v>
      </c>
      <c r="G42" s="605">
        <v>2600</v>
      </c>
      <c r="H42" s="596">
        <v>233</v>
      </c>
      <c r="I42" s="597">
        <v>536</v>
      </c>
      <c r="J42" s="607" t="s">
        <v>25</v>
      </c>
      <c r="K42" s="582" t="s">
        <v>907</v>
      </c>
      <c r="L42" s="598" t="s">
        <v>1086</v>
      </c>
      <c r="M42" s="627" t="s">
        <v>31</v>
      </c>
      <c r="N42" s="625" t="s">
        <v>17</v>
      </c>
      <c r="O42" s="652" t="s">
        <v>909</v>
      </c>
      <c r="P42" s="627" t="s">
        <v>803</v>
      </c>
      <c r="Q42" s="625" t="s">
        <v>789</v>
      </c>
      <c r="R42" s="586" t="s">
        <v>18</v>
      </c>
      <c r="S42" s="586" t="s">
        <v>29</v>
      </c>
      <c r="T42" s="586" t="s">
        <v>29</v>
      </c>
      <c r="U42" s="586" t="s">
        <v>51</v>
      </c>
      <c r="V42" s="627" t="s">
        <v>22</v>
      </c>
      <c r="W42" s="586" t="s">
        <v>22</v>
      </c>
      <c r="X42" s="663">
        <v>3</v>
      </c>
      <c r="Y42" s="800">
        <v>2.4</v>
      </c>
      <c r="Z42" s="588">
        <v>41456</v>
      </c>
      <c r="AA42" s="588">
        <v>5667</v>
      </c>
      <c r="AB42" s="801">
        <v>10</v>
      </c>
      <c r="AC42" s="599"/>
      <c r="AD42" s="628"/>
      <c r="AE42" s="610">
        <v>0</v>
      </c>
      <c r="AF42" s="628"/>
      <c r="AG42" s="601"/>
      <c r="AH42" s="601"/>
      <c r="AI42" s="601"/>
      <c r="AJ42" s="601"/>
      <c r="AK42" s="601"/>
      <c r="AL42" s="601"/>
      <c r="AM42" s="601"/>
      <c r="AN42" s="601"/>
      <c r="AO42" s="601"/>
      <c r="AP42" s="601"/>
      <c r="AQ42" s="601"/>
      <c r="AR42" s="592">
        <f t="shared" si="3"/>
        <v>0</v>
      </c>
      <c r="AS42" s="592">
        <f t="shared" si="4"/>
        <v>0</v>
      </c>
      <c r="AT42" s="628">
        <v>2200000</v>
      </c>
      <c r="AU42" s="628">
        <v>3000000</v>
      </c>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4"/>
      <c r="CZ42" s="594"/>
      <c r="DA42" s="594"/>
      <c r="DB42" s="594"/>
      <c r="DC42" s="594"/>
      <c r="DD42" s="594"/>
      <c r="DE42" s="594"/>
      <c r="DF42" s="594"/>
      <c r="DG42" s="594"/>
      <c r="DH42" s="594"/>
      <c r="DI42" s="594"/>
      <c r="DJ42" s="594"/>
      <c r="DK42" s="594"/>
      <c r="DL42" s="594"/>
      <c r="DM42" s="594"/>
      <c r="DN42" s="594"/>
      <c r="DO42" s="594"/>
      <c r="DP42" s="594"/>
      <c r="DQ42" s="594"/>
      <c r="DR42" s="594"/>
      <c r="DS42" s="594"/>
      <c r="DT42" s="594"/>
      <c r="DU42" s="594"/>
      <c r="DV42" s="594"/>
      <c r="DW42" s="594"/>
      <c r="DX42" s="594"/>
      <c r="DY42" s="594"/>
      <c r="DZ42" s="594"/>
      <c r="EA42" s="594"/>
      <c r="EB42" s="594"/>
      <c r="EC42" s="594"/>
      <c r="ED42" s="594"/>
      <c r="EE42" s="594"/>
      <c r="EF42" s="594"/>
      <c r="EG42" s="594"/>
      <c r="EH42" s="594"/>
      <c r="EI42" s="594"/>
      <c r="EJ42" s="594"/>
      <c r="EK42" s="594"/>
      <c r="EL42" s="594"/>
      <c r="EM42" s="594"/>
      <c r="EN42" s="594"/>
      <c r="EO42" s="594"/>
      <c r="EP42" s="594"/>
      <c r="EQ42" s="594"/>
      <c r="ER42" s="594"/>
      <c r="ES42" s="594"/>
      <c r="ET42" s="594"/>
      <c r="EU42" s="594"/>
      <c r="EV42" s="594"/>
      <c r="EW42" s="594"/>
      <c r="EX42" s="594"/>
      <c r="EY42" s="594"/>
      <c r="EZ42" s="594"/>
      <c r="FA42" s="594"/>
      <c r="FB42" s="594"/>
      <c r="FC42" s="594"/>
      <c r="FD42" s="594"/>
      <c r="FE42" s="594"/>
      <c r="FF42" s="594"/>
      <c r="FG42" s="594"/>
      <c r="FH42" s="594"/>
      <c r="FI42" s="594"/>
      <c r="FJ42" s="594"/>
      <c r="FK42" s="594"/>
      <c r="FL42" s="594"/>
      <c r="FM42" s="594"/>
      <c r="FN42" s="594"/>
      <c r="FO42" s="594"/>
      <c r="FP42" s="594"/>
      <c r="FQ42" s="594"/>
      <c r="FR42" s="594"/>
      <c r="FS42" s="594"/>
      <c r="FT42" s="594"/>
      <c r="FU42" s="594"/>
      <c r="FV42" s="594"/>
      <c r="FW42" s="594"/>
      <c r="FX42" s="594"/>
      <c r="FY42" s="594"/>
      <c r="FZ42" s="594"/>
      <c r="GA42" s="594"/>
      <c r="GB42" s="594"/>
      <c r="GC42" s="594"/>
      <c r="GD42" s="594"/>
      <c r="GE42" s="594"/>
      <c r="GF42" s="594"/>
      <c r="GG42" s="594"/>
      <c r="GH42" s="594"/>
      <c r="GI42" s="594"/>
      <c r="GJ42" s="594"/>
      <c r="GK42" s="594"/>
      <c r="GL42" s="594"/>
      <c r="GM42" s="594"/>
      <c r="GN42" s="594"/>
      <c r="GO42" s="594"/>
      <c r="GP42" s="594"/>
      <c r="GQ42" s="594"/>
      <c r="GR42" s="594"/>
      <c r="GS42" s="594"/>
      <c r="GT42" s="594"/>
      <c r="GU42" s="594"/>
      <c r="GV42" s="594"/>
      <c r="GW42" s="594"/>
      <c r="GX42" s="594"/>
    </row>
    <row r="43" spans="1:218" s="593" customFormat="1" ht="23.1" customHeight="1" x14ac:dyDescent="0.25">
      <c r="A43" s="576">
        <v>36</v>
      </c>
      <c r="B43" s="596"/>
      <c r="C43" s="604">
        <v>1011</v>
      </c>
      <c r="D43" s="701" t="s">
        <v>28</v>
      </c>
      <c r="E43" s="702" t="s">
        <v>1077</v>
      </c>
      <c r="F43" s="702" t="s">
        <v>796</v>
      </c>
      <c r="G43" s="597">
        <v>2700</v>
      </c>
      <c r="H43" s="596">
        <v>233</v>
      </c>
      <c r="I43" s="597">
        <v>544</v>
      </c>
      <c r="J43" s="581">
        <v>1</v>
      </c>
      <c r="K43" s="582" t="s">
        <v>914</v>
      </c>
      <c r="L43" s="598" t="s">
        <v>947</v>
      </c>
      <c r="M43" s="627" t="s">
        <v>15</v>
      </c>
      <c r="N43" s="625" t="s">
        <v>17</v>
      </c>
      <c r="O43" s="652" t="s">
        <v>909</v>
      </c>
      <c r="P43" s="627" t="s">
        <v>803</v>
      </c>
      <c r="Q43" s="625" t="s">
        <v>805</v>
      </c>
      <c r="R43" s="586" t="s">
        <v>18</v>
      </c>
      <c r="S43" s="586" t="s">
        <v>29</v>
      </c>
      <c r="T43" s="586" t="s">
        <v>29</v>
      </c>
      <c r="U43" s="586" t="s">
        <v>51</v>
      </c>
      <c r="V43" s="586" t="s">
        <v>22</v>
      </c>
      <c r="W43" s="586" t="s">
        <v>22</v>
      </c>
      <c r="X43" s="663">
        <v>3</v>
      </c>
      <c r="Y43" s="800">
        <v>2.4</v>
      </c>
      <c r="Z43" s="588">
        <v>41091</v>
      </c>
      <c r="AA43" s="622">
        <v>41426</v>
      </c>
      <c r="AB43" s="801">
        <v>7</v>
      </c>
      <c r="AC43" s="599"/>
      <c r="AD43" s="628">
        <v>20000</v>
      </c>
      <c r="AE43" s="610">
        <v>20000</v>
      </c>
      <c r="AF43" s="628"/>
      <c r="AG43" s="601"/>
      <c r="AH43" s="601"/>
      <c r="AI43" s="601">
        <v>20000</v>
      </c>
      <c r="AJ43" s="601"/>
      <c r="AK43" s="601"/>
      <c r="AL43" s="601"/>
      <c r="AM43" s="601"/>
      <c r="AN43" s="601"/>
      <c r="AO43" s="601"/>
      <c r="AP43" s="601"/>
      <c r="AQ43" s="601"/>
      <c r="AR43" s="592">
        <f t="shared" si="3"/>
        <v>20000</v>
      </c>
      <c r="AS43" s="592">
        <f t="shared" si="4"/>
        <v>0</v>
      </c>
      <c r="AT43" s="628"/>
      <c r="AU43" s="628"/>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4"/>
      <c r="DS43" s="594"/>
      <c r="DT43" s="594"/>
      <c r="DU43" s="594"/>
      <c r="DV43" s="594"/>
      <c r="DW43" s="594"/>
      <c r="DX43" s="594"/>
      <c r="DY43" s="594"/>
      <c r="DZ43" s="594"/>
      <c r="EA43" s="594"/>
      <c r="EB43" s="594"/>
      <c r="EC43" s="594"/>
      <c r="ED43" s="594"/>
      <c r="EE43" s="594"/>
      <c r="EF43" s="594"/>
      <c r="EG43" s="594"/>
      <c r="EH43" s="594"/>
      <c r="EI43" s="594"/>
      <c r="EJ43" s="594"/>
      <c r="EK43" s="594"/>
      <c r="EL43" s="594"/>
      <c r="EM43" s="594"/>
      <c r="EN43" s="594"/>
      <c r="EO43" s="594"/>
      <c r="EP43" s="594"/>
      <c r="EQ43" s="594"/>
      <c r="ER43" s="594"/>
      <c r="ES43" s="594"/>
      <c r="ET43" s="594"/>
      <c r="EU43" s="594"/>
      <c r="EV43" s="594"/>
      <c r="EW43" s="594"/>
      <c r="EX43" s="594"/>
      <c r="EY43" s="594"/>
      <c r="EZ43" s="594"/>
      <c r="FA43" s="594"/>
      <c r="FB43" s="594"/>
      <c r="FC43" s="594"/>
      <c r="FD43" s="594"/>
      <c r="FE43" s="594"/>
      <c r="FF43" s="594"/>
      <c r="FG43" s="594"/>
      <c r="FH43" s="594"/>
      <c r="FI43" s="594"/>
      <c r="FJ43" s="594"/>
      <c r="FK43" s="594"/>
      <c r="FL43" s="594"/>
      <c r="FM43" s="594"/>
      <c r="FN43" s="594"/>
      <c r="FO43" s="594"/>
      <c r="FP43" s="594"/>
      <c r="FQ43" s="594"/>
      <c r="FR43" s="594"/>
      <c r="FS43" s="594"/>
      <c r="FT43" s="594"/>
      <c r="FU43" s="594"/>
      <c r="FV43" s="594"/>
      <c r="FW43" s="594"/>
      <c r="FX43" s="594"/>
      <c r="FY43" s="594"/>
      <c r="FZ43" s="594"/>
      <c r="GA43" s="594"/>
      <c r="GB43" s="594"/>
      <c r="GC43" s="594"/>
      <c r="GD43" s="594"/>
      <c r="GE43" s="594"/>
      <c r="GF43" s="594"/>
      <c r="GG43" s="594"/>
      <c r="GH43" s="594"/>
      <c r="GI43" s="594"/>
      <c r="GJ43" s="594"/>
      <c r="GK43" s="594"/>
      <c r="GL43" s="594"/>
      <c r="GM43" s="594"/>
      <c r="GN43" s="594"/>
      <c r="GO43" s="594"/>
      <c r="GP43" s="594"/>
      <c r="GQ43" s="594"/>
      <c r="GR43" s="594"/>
      <c r="GS43" s="594"/>
      <c r="GT43" s="594"/>
      <c r="GU43" s="594"/>
      <c r="GV43" s="594"/>
      <c r="GW43" s="594"/>
      <c r="GX43" s="594"/>
    </row>
    <row r="44" spans="1:218" s="593" customFormat="1" ht="23.1" customHeight="1" x14ac:dyDescent="0.25">
      <c r="A44" s="576">
        <v>37</v>
      </c>
      <c r="B44" s="596"/>
      <c r="C44" s="604">
        <v>1011</v>
      </c>
      <c r="D44" s="701" t="s">
        <v>28</v>
      </c>
      <c r="E44" s="702" t="s">
        <v>1077</v>
      </c>
      <c r="F44" s="702" t="s">
        <v>796</v>
      </c>
      <c r="G44" s="605">
        <v>3120</v>
      </c>
      <c r="H44" s="596">
        <v>233</v>
      </c>
      <c r="I44" s="597">
        <v>632</v>
      </c>
      <c r="J44" s="607" t="s">
        <v>25</v>
      </c>
      <c r="K44" s="582" t="s">
        <v>14</v>
      </c>
      <c r="L44" s="598" t="s">
        <v>1075</v>
      </c>
      <c r="M44" s="627" t="s">
        <v>31</v>
      </c>
      <c r="N44" s="625" t="s">
        <v>17</v>
      </c>
      <c r="O44" s="652" t="s">
        <v>909</v>
      </c>
      <c r="P44" s="627" t="s">
        <v>803</v>
      </c>
      <c r="Q44" s="625" t="s">
        <v>789</v>
      </c>
      <c r="R44" s="586" t="s">
        <v>18</v>
      </c>
      <c r="S44" s="586" t="s">
        <v>29</v>
      </c>
      <c r="T44" s="586" t="s">
        <v>20</v>
      </c>
      <c r="U44" s="586" t="s">
        <v>21</v>
      </c>
      <c r="V44" s="627" t="s">
        <v>22</v>
      </c>
      <c r="W44" s="586" t="s">
        <v>22</v>
      </c>
      <c r="X44" s="663">
        <v>3</v>
      </c>
      <c r="Y44" s="800">
        <v>2.4</v>
      </c>
      <c r="Z44" s="588">
        <v>41456</v>
      </c>
      <c r="AA44" s="588">
        <v>41791</v>
      </c>
      <c r="AB44" s="801">
        <v>25</v>
      </c>
      <c r="AC44" s="599"/>
      <c r="AD44" s="628"/>
      <c r="AE44" s="610">
        <v>0</v>
      </c>
      <c r="AF44" s="628"/>
      <c r="AG44" s="601"/>
      <c r="AH44" s="601"/>
      <c r="AI44" s="601"/>
      <c r="AJ44" s="601"/>
      <c r="AK44" s="601"/>
      <c r="AL44" s="601"/>
      <c r="AM44" s="601"/>
      <c r="AN44" s="601"/>
      <c r="AO44" s="601"/>
      <c r="AP44" s="601"/>
      <c r="AQ44" s="601"/>
      <c r="AR44" s="592">
        <f t="shared" si="3"/>
        <v>0</v>
      </c>
      <c r="AS44" s="592">
        <f t="shared" si="4"/>
        <v>0</v>
      </c>
      <c r="AT44" s="628">
        <v>3000000</v>
      </c>
      <c r="AU44" s="628"/>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594"/>
      <c r="BW44" s="594"/>
      <c r="BX44" s="594"/>
      <c r="BY44" s="594"/>
      <c r="BZ44" s="594"/>
      <c r="CA44" s="594"/>
      <c r="CB44" s="594"/>
      <c r="CC44" s="594"/>
      <c r="CD44" s="594"/>
      <c r="CE44" s="594"/>
      <c r="CF44" s="594"/>
      <c r="CG44" s="594"/>
      <c r="CH44" s="594"/>
      <c r="CI44" s="594"/>
      <c r="CJ44" s="594"/>
      <c r="CK44" s="594"/>
      <c r="CL44" s="594"/>
      <c r="CM44" s="594"/>
      <c r="CN44" s="594"/>
      <c r="CO44" s="594"/>
      <c r="CP44" s="594"/>
      <c r="CQ44" s="594"/>
      <c r="CR44" s="594"/>
      <c r="CS44" s="594"/>
      <c r="CT44" s="594"/>
      <c r="CU44" s="594"/>
      <c r="CV44" s="594"/>
      <c r="CW44" s="594"/>
      <c r="CX44" s="594"/>
      <c r="CY44" s="594"/>
      <c r="CZ44" s="594"/>
      <c r="DA44" s="594"/>
      <c r="DB44" s="594"/>
      <c r="DC44" s="594"/>
      <c r="DD44" s="594"/>
      <c r="DE44" s="594"/>
      <c r="DF44" s="594"/>
      <c r="DG44" s="594"/>
      <c r="DH44" s="594"/>
      <c r="DI44" s="594"/>
      <c r="DJ44" s="594"/>
      <c r="DK44" s="594"/>
      <c r="DL44" s="594"/>
      <c r="DM44" s="594"/>
      <c r="DN44" s="594"/>
      <c r="DO44" s="594"/>
      <c r="DP44" s="594"/>
      <c r="DQ44" s="594"/>
      <c r="DR44" s="594"/>
      <c r="DS44" s="594"/>
      <c r="DT44" s="594"/>
      <c r="DU44" s="594"/>
      <c r="DV44" s="594"/>
      <c r="DW44" s="594"/>
      <c r="DX44" s="594"/>
      <c r="DY44" s="594"/>
      <c r="DZ44" s="594"/>
      <c r="EA44" s="594"/>
      <c r="EB44" s="594"/>
      <c r="EC44" s="594"/>
      <c r="ED44" s="594"/>
      <c r="EE44" s="594"/>
      <c r="EF44" s="594"/>
      <c r="EG44" s="594"/>
      <c r="EH44" s="594"/>
      <c r="EI44" s="594"/>
      <c r="EJ44" s="594"/>
      <c r="EK44" s="594"/>
      <c r="EL44" s="594"/>
      <c r="EM44" s="594"/>
      <c r="EN44" s="594"/>
      <c r="EO44" s="594"/>
      <c r="EP44" s="594"/>
      <c r="EQ44" s="594"/>
      <c r="ER44" s="594"/>
      <c r="ES44" s="594"/>
      <c r="ET44" s="594"/>
      <c r="EU44" s="594"/>
      <c r="EV44" s="594"/>
      <c r="EW44" s="594"/>
      <c r="EX44" s="594"/>
      <c r="EY44" s="594"/>
      <c r="EZ44" s="594"/>
      <c r="FA44" s="594"/>
      <c r="FB44" s="594"/>
      <c r="FC44" s="594"/>
      <c r="FD44" s="594"/>
      <c r="FE44" s="594"/>
      <c r="FF44" s="594"/>
      <c r="FG44" s="594"/>
      <c r="FH44" s="594"/>
      <c r="FI44" s="594"/>
      <c r="FJ44" s="594"/>
      <c r="FK44" s="594"/>
      <c r="FL44" s="594"/>
      <c r="FM44" s="594"/>
      <c r="FN44" s="594"/>
      <c r="FO44" s="594"/>
      <c r="FP44" s="594"/>
      <c r="FQ44" s="594"/>
      <c r="FR44" s="594"/>
      <c r="FS44" s="594"/>
      <c r="FT44" s="594"/>
      <c r="FU44" s="594"/>
      <c r="FV44" s="594"/>
      <c r="FW44" s="594"/>
      <c r="FX44" s="594"/>
      <c r="FY44" s="594"/>
      <c r="FZ44" s="594"/>
      <c r="GA44" s="594"/>
      <c r="GB44" s="594"/>
      <c r="GC44" s="594"/>
      <c r="GD44" s="594"/>
      <c r="GE44" s="594"/>
      <c r="GF44" s="594"/>
      <c r="GG44" s="594"/>
      <c r="GH44" s="594"/>
      <c r="GI44" s="594"/>
      <c r="GJ44" s="594"/>
      <c r="GK44" s="594"/>
      <c r="GL44" s="594"/>
      <c r="GM44" s="594"/>
      <c r="GN44" s="594"/>
      <c r="GO44" s="594"/>
      <c r="GP44" s="594"/>
      <c r="GQ44" s="594"/>
      <c r="GR44" s="594"/>
      <c r="GS44" s="594"/>
      <c r="GT44" s="594"/>
      <c r="GU44" s="594"/>
      <c r="GV44" s="594"/>
      <c r="GW44" s="594"/>
      <c r="GX44" s="594"/>
      <c r="GY44" s="594"/>
      <c r="GZ44" s="594"/>
      <c r="HA44" s="594"/>
      <c r="HB44" s="594"/>
      <c r="HC44" s="594"/>
      <c r="HD44" s="594"/>
      <c r="HE44" s="594"/>
      <c r="HF44" s="594"/>
      <c r="HG44" s="594"/>
      <c r="HH44" s="594"/>
      <c r="HI44" s="594"/>
      <c r="HJ44" s="594"/>
    </row>
    <row r="45" spans="1:218" s="593" customFormat="1" ht="23.1" customHeight="1" x14ac:dyDescent="0.25">
      <c r="A45" s="576">
        <v>38</v>
      </c>
      <c r="B45" s="596" t="s">
        <v>1076</v>
      </c>
      <c r="C45" s="604">
        <v>1011</v>
      </c>
      <c r="D45" s="701" t="s">
        <v>28</v>
      </c>
      <c r="E45" s="702" t="s">
        <v>1077</v>
      </c>
      <c r="F45" s="702" t="s">
        <v>796</v>
      </c>
      <c r="G45" s="605">
        <v>3120</v>
      </c>
      <c r="H45" s="596">
        <v>233</v>
      </c>
      <c r="I45" s="597">
        <v>632</v>
      </c>
      <c r="J45" s="607" t="s">
        <v>25</v>
      </c>
      <c r="K45" s="582" t="s">
        <v>14</v>
      </c>
      <c r="L45" s="598" t="s">
        <v>1078</v>
      </c>
      <c r="M45" s="627" t="s">
        <v>31</v>
      </c>
      <c r="N45" s="625" t="s">
        <v>17</v>
      </c>
      <c r="O45" s="652" t="s">
        <v>909</v>
      </c>
      <c r="P45" s="627" t="s">
        <v>792</v>
      </c>
      <c r="Q45" s="625" t="s">
        <v>789</v>
      </c>
      <c r="R45" s="586" t="s">
        <v>18</v>
      </c>
      <c r="S45" s="586" t="s">
        <v>29</v>
      </c>
      <c r="T45" s="586" t="s">
        <v>20</v>
      </c>
      <c r="U45" s="586" t="s">
        <v>21</v>
      </c>
      <c r="V45" s="625" t="s">
        <v>1079</v>
      </c>
      <c r="W45" s="586" t="s">
        <v>22</v>
      </c>
      <c r="X45" s="663">
        <v>3</v>
      </c>
      <c r="Y45" s="800">
        <v>2.4</v>
      </c>
      <c r="Z45" s="588">
        <v>41456</v>
      </c>
      <c r="AA45" s="588">
        <v>5667</v>
      </c>
      <c r="AB45" s="801">
        <v>25</v>
      </c>
      <c r="AC45" s="599"/>
      <c r="AD45" s="628"/>
      <c r="AE45" s="610">
        <v>0</v>
      </c>
      <c r="AF45" s="628"/>
      <c r="AG45" s="601"/>
      <c r="AH45" s="601"/>
      <c r="AI45" s="601"/>
      <c r="AJ45" s="601"/>
      <c r="AK45" s="601"/>
      <c r="AL45" s="601"/>
      <c r="AM45" s="601"/>
      <c r="AN45" s="601"/>
      <c r="AO45" s="601"/>
      <c r="AP45" s="601"/>
      <c r="AQ45" s="601"/>
      <c r="AR45" s="592">
        <f t="shared" si="3"/>
        <v>0</v>
      </c>
      <c r="AS45" s="592">
        <f t="shared" si="4"/>
        <v>0</v>
      </c>
      <c r="AT45" s="628">
        <v>1200000</v>
      </c>
      <c r="AU45" s="628">
        <v>468000</v>
      </c>
      <c r="AV45" s="594"/>
      <c r="AW45" s="594"/>
      <c r="AX45" s="594"/>
      <c r="AY45" s="594"/>
      <c r="AZ45" s="594"/>
      <c r="BA45" s="594"/>
      <c r="BB45" s="594"/>
      <c r="BC45" s="594"/>
      <c r="BD45" s="594"/>
      <c r="BE45" s="594"/>
      <c r="BF45" s="594"/>
      <c r="BG45" s="594"/>
      <c r="BH45" s="594"/>
      <c r="BI45" s="594"/>
      <c r="BJ45" s="594"/>
      <c r="BK45" s="594"/>
      <c r="BL45" s="594"/>
      <c r="BM45" s="594"/>
      <c r="BN45" s="594"/>
      <c r="BO45" s="594"/>
      <c r="BP45" s="594"/>
      <c r="BQ45" s="594"/>
      <c r="BR45" s="594"/>
      <c r="BS45" s="594"/>
      <c r="BT45" s="594"/>
      <c r="BU45" s="594"/>
      <c r="BV45" s="594"/>
      <c r="BW45" s="594"/>
      <c r="BX45" s="594"/>
      <c r="BY45" s="594"/>
      <c r="BZ45" s="594"/>
      <c r="CA45" s="594"/>
      <c r="CB45" s="594"/>
      <c r="CC45" s="594"/>
      <c r="CD45" s="594"/>
      <c r="CE45" s="594"/>
      <c r="CF45" s="594"/>
      <c r="CG45" s="594"/>
      <c r="CH45" s="594"/>
      <c r="CI45" s="594"/>
      <c r="CJ45" s="594"/>
      <c r="CK45" s="594"/>
      <c r="CL45" s="594"/>
      <c r="CM45" s="594"/>
      <c r="CN45" s="594"/>
      <c r="CO45" s="594"/>
      <c r="CP45" s="594"/>
      <c r="CQ45" s="594"/>
      <c r="CR45" s="594"/>
      <c r="CS45" s="594"/>
      <c r="CT45" s="594"/>
      <c r="CU45" s="594"/>
      <c r="CV45" s="594"/>
      <c r="CW45" s="594"/>
      <c r="CX45" s="594"/>
      <c r="CY45" s="594"/>
      <c r="CZ45" s="594"/>
      <c r="DA45" s="594"/>
      <c r="DB45" s="594"/>
      <c r="DC45" s="594"/>
      <c r="DD45" s="594"/>
      <c r="DE45" s="594"/>
      <c r="DF45" s="594"/>
      <c r="DG45" s="594"/>
      <c r="DH45" s="594"/>
      <c r="DI45" s="594"/>
      <c r="DJ45" s="594"/>
      <c r="DK45" s="594"/>
      <c r="DL45" s="594"/>
      <c r="DM45" s="594"/>
      <c r="DN45" s="594"/>
      <c r="DO45" s="594"/>
      <c r="DP45" s="594"/>
      <c r="DQ45" s="594"/>
      <c r="DR45" s="594"/>
      <c r="DS45" s="594"/>
      <c r="DT45" s="594"/>
      <c r="DU45" s="594"/>
      <c r="DV45" s="594"/>
      <c r="DW45" s="594"/>
      <c r="DX45" s="594"/>
      <c r="DY45" s="594"/>
      <c r="DZ45" s="594"/>
      <c r="EA45" s="594"/>
      <c r="EB45" s="594"/>
      <c r="EC45" s="594"/>
      <c r="ED45" s="594"/>
      <c r="EE45" s="594"/>
      <c r="EF45" s="594"/>
      <c r="EG45" s="594"/>
      <c r="EH45" s="594"/>
      <c r="EI45" s="594"/>
      <c r="EJ45" s="594"/>
      <c r="EK45" s="594"/>
      <c r="EL45" s="594"/>
      <c r="EM45" s="594"/>
      <c r="EN45" s="594"/>
      <c r="EO45" s="594"/>
      <c r="EP45" s="594"/>
      <c r="EQ45" s="594"/>
      <c r="ER45" s="594"/>
      <c r="ES45" s="594"/>
      <c r="ET45" s="594"/>
      <c r="EU45" s="594"/>
      <c r="EV45" s="594"/>
      <c r="EW45" s="594"/>
      <c r="EX45" s="594"/>
      <c r="EY45" s="594"/>
      <c r="EZ45" s="594"/>
      <c r="FA45" s="594"/>
      <c r="FB45" s="594"/>
      <c r="FC45" s="594"/>
      <c r="FD45" s="594"/>
      <c r="FE45" s="594"/>
      <c r="FF45" s="594"/>
      <c r="FG45" s="594"/>
      <c r="FH45" s="594"/>
      <c r="FI45" s="594"/>
      <c r="FJ45" s="594"/>
      <c r="FK45" s="594"/>
      <c r="FL45" s="594"/>
      <c r="FM45" s="594"/>
      <c r="FN45" s="594"/>
      <c r="FO45" s="594"/>
      <c r="FP45" s="594"/>
      <c r="FQ45" s="594"/>
      <c r="FR45" s="594"/>
      <c r="FS45" s="594"/>
      <c r="FT45" s="594"/>
      <c r="FU45" s="594"/>
      <c r="FV45" s="594"/>
      <c r="FW45" s="594"/>
      <c r="FX45" s="594"/>
      <c r="FY45" s="594"/>
      <c r="FZ45" s="594"/>
      <c r="GA45" s="594"/>
      <c r="GB45" s="594"/>
      <c r="GC45" s="594"/>
      <c r="GD45" s="594"/>
      <c r="GE45" s="594"/>
      <c r="GF45" s="594"/>
      <c r="GG45" s="594"/>
      <c r="GH45" s="594"/>
      <c r="GI45" s="594"/>
      <c r="GJ45" s="594"/>
      <c r="GK45" s="594"/>
      <c r="GL45" s="594"/>
      <c r="GM45" s="594"/>
      <c r="GN45" s="594"/>
      <c r="GO45" s="594"/>
      <c r="GP45" s="594"/>
      <c r="GQ45" s="594"/>
      <c r="GR45" s="594"/>
      <c r="GS45" s="594"/>
      <c r="GT45" s="594"/>
      <c r="GU45" s="594"/>
      <c r="GV45" s="594"/>
      <c r="GW45" s="594"/>
      <c r="GX45" s="594"/>
    </row>
    <row r="46" spans="1:218" s="593" customFormat="1" ht="23.1" customHeight="1" x14ac:dyDescent="0.25">
      <c r="A46" s="576">
        <v>39</v>
      </c>
      <c r="B46" s="596"/>
      <c r="C46" s="604">
        <v>1011</v>
      </c>
      <c r="D46" s="701" t="s">
        <v>28</v>
      </c>
      <c r="E46" s="702" t="s">
        <v>1077</v>
      </c>
      <c r="F46" s="702" t="s">
        <v>796</v>
      </c>
      <c r="G46" s="605">
        <v>3120</v>
      </c>
      <c r="H46" s="596">
        <v>233</v>
      </c>
      <c r="I46" s="597">
        <v>632</v>
      </c>
      <c r="J46" s="607" t="s">
        <v>25</v>
      </c>
      <c r="K46" s="582" t="s">
        <v>14</v>
      </c>
      <c r="L46" s="598" t="s">
        <v>1078</v>
      </c>
      <c r="M46" s="627" t="s">
        <v>31</v>
      </c>
      <c r="N46" s="625" t="s">
        <v>17</v>
      </c>
      <c r="O46" s="652" t="s">
        <v>909</v>
      </c>
      <c r="P46" s="627" t="s">
        <v>792</v>
      </c>
      <c r="Q46" s="625" t="s">
        <v>789</v>
      </c>
      <c r="R46" s="586" t="s">
        <v>18</v>
      </c>
      <c r="S46" s="586" t="s">
        <v>29</v>
      </c>
      <c r="T46" s="586" t="s">
        <v>20</v>
      </c>
      <c r="U46" s="586" t="s">
        <v>21</v>
      </c>
      <c r="V46" s="625" t="s">
        <v>1079</v>
      </c>
      <c r="W46" s="586" t="s">
        <v>22</v>
      </c>
      <c r="X46" s="663">
        <v>3</v>
      </c>
      <c r="Y46" s="800">
        <v>2.4</v>
      </c>
      <c r="Z46" s="588">
        <v>41456</v>
      </c>
      <c r="AA46" s="588">
        <v>5667</v>
      </c>
      <c r="AB46" s="801">
        <v>25</v>
      </c>
      <c r="AC46" s="599"/>
      <c r="AD46" s="628"/>
      <c r="AE46" s="610">
        <v>0</v>
      </c>
      <c r="AF46" s="628"/>
      <c r="AG46" s="601"/>
      <c r="AH46" s="601"/>
      <c r="AI46" s="601"/>
      <c r="AJ46" s="601"/>
      <c r="AK46" s="601"/>
      <c r="AL46" s="601"/>
      <c r="AM46" s="601"/>
      <c r="AN46" s="601"/>
      <c r="AO46" s="601"/>
      <c r="AP46" s="601"/>
      <c r="AQ46" s="601"/>
      <c r="AR46" s="592">
        <f t="shared" si="3"/>
        <v>0</v>
      </c>
      <c r="AS46" s="592">
        <f t="shared" si="4"/>
        <v>0</v>
      </c>
      <c r="AT46" s="628">
        <v>1200000</v>
      </c>
      <c r="AU46" s="628">
        <v>800000</v>
      </c>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c r="DJ46" s="594"/>
      <c r="DK46" s="594"/>
      <c r="DL46" s="594"/>
      <c r="DM46" s="594"/>
      <c r="DN46" s="594"/>
      <c r="DO46" s="594"/>
      <c r="DP46" s="594"/>
      <c r="DQ46" s="594"/>
      <c r="DR46" s="594"/>
      <c r="DS46" s="594"/>
      <c r="DT46" s="594"/>
      <c r="DU46" s="594"/>
      <c r="DV46" s="594"/>
      <c r="DW46" s="594"/>
      <c r="DX46" s="594"/>
      <c r="DY46" s="594"/>
      <c r="DZ46" s="594"/>
      <c r="EA46" s="594"/>
      <c r="EB46" s="594"/>
      <c r="EC46" s="594"/>
      <c r="ED46" s="594"/>
      <c r="EE46" s="594"/>
      <c r="EF46" s="594"/>
      <c r="EG46" s="594"/>
      <c r="EH46" s="594"/>
      <c r="EI46" s="594"/>
      <c r="EJ46" s="594"/>
      <c r="EK46" s="594"/>
      <c r="EL46" s="594"/>
      <c r="EM46" s="594"/>
      <c r="EN46" s="594"/>
      <c r="EO46" s="594"/>
      <c r="EP46" s="594"/>
      <c r="EQ46" s="594"/>
      <c r="ER46" s="594"/>
      <c r="ES46" s="594"/>
      <c r="ET46" s="594"/>
      <c r="EU46" s="594"/>
      <c r="EV46" s="594"/>
      <c r="EW46" s="594"/>
      <c r="EX46" s="594"/>
      <c r="EY46" s="594"/>
      <c r="EZ46" s="594"/>
      <c r="FA46" s="594"/>
      <c r="FB46" s="594"/>
      <c r="FC46" s="594"/>
      <c r="FD46" s="594"/>
      <c r="FE46" s="594"/>
      <c r="FF46" s="594"/>
      <c r="FG46" s="594"/>
      <c r="FH46" s="594"/>
      <c r="FI46" s="594"/>
      <c r="FJ46" s="594"/>
      <c r="FK46" s="594"/>
      <c r="FL46" s="594"/>
      <c r="FM46" s="594"/>
      <c r="FN46" s="594"/>
      <c r="FO46" s="594"/>
      <c r="FP46" s="594"/>
      <c r="FQ46" s="594"/>
      <c r="FR46" s="594"/>
      <c r="FS46" s="594"/>
      <c r="FT46" s="594"/>
      <c r="FU46" s="594"/>
      <c r="FV46" s="594"/>
      <c r="FW46" s="594"/>
      <c r="FX46" s="594"/>
      <c r="FY46" s="594"/>
      <c r="FZ46" s="594"/>
      <c r="GA46" s="594"/>
      <c r="GB46" s="594"/>
      <c r="GC46" s="594"/>
      <c r="GD46" s="594"/>
      <c r="GE46" s="594"/>
      <c r="GF46" s="594"/>
      <c r="GG46" s="594"/>
      <c r="GH46" s="594"/>
      <c r="GI46" s="594"/>
      <c r="GJ46" s="594"/>
      <c r="GK46" s="594"/>
      <c r="GL46" s="594"/>
      <c r="GM46" s="594"/>
      <c r="GN46" s="594"/>
      <c r="GO46" s="594"/>
      <c r="GP46" s="594"/>
      <c r="GQ46" s="594"/>
      <c r="GR46" s="594"/>
      <c r="GS46" s="594"/>
      <c r="GT46" s="594"/>
      <c r="GU46" s="594"/>
      <c r="GV46" s="594"/>
      <c r="GW46" s="594"/>
      <c r="GX46" s="594"/>
    </row>
    <row r="47" spans="1:218" s="593" customFormat="1" ht="23.1" customHeight="1" x14ac:dyDescent="0.25">
      <c r="A47" s="576">
        <v>40</v>
      </c>
      <c r="B47" s="596" t="s">
        <v>1080</v>
      </c>
      <c r="C47" s="604">
        <v>1011</v>
      </c>
      <c r="D47" s="701" t="s">
        <v>28</v>
      </c>
      <c r="E47" s="702" t="s">
        <v>1077</v>
      </c>
      <c r="F47" s="702" t="s">
        <v>796</v>
      </c>
      <c r="G47" s="605">
        <v>3120</v>
      </c>
      <c r="H47" s="596">
        <v>233</v>
      </c>
      <c r="I47" s="597">
        <v>632</v>
      </c>
      <c r="J47" s="607" t="s">
        <v>25</v>
      </c>
      <c r="K47" s="582" t="s">
        <v>14</v>
      </c>
      <c r="L47" s="598" t="s">
        <v>1081</v>
      </c>
      <c r="M47" s="627" t="s">
        <v>31</v>
      </c>
      <c r="N47" s="625" t="s">
        <v>17</v>
      </c>
      <c r="O47" s="652" t="s">
        <v>909</v>
      </c>
      <c r="P47" s="627" t="s">
        <v>792</v>
      </c>
      <c r="Q47" s="625" t="s">
        <v>789</v>
      </c>
      <c r="R47" s="586" t="s">
        <v>18</v>
      </c>
      <c r="S47" s="586" t="s">
        <v>29</v>
      </c>
      <c r="T47" s="586" t="s">
        <v>20</v>
      </c>
      <c r="U47" s="586" t="s">
        <v>21</v>
      </c>
      <c r="V47" s="627" t="s">
        <v>1082</v>
      </c>
      <c r="W47" s="586" t="s">
        <v>22</v>
      </c>
      <c r="X47" s="663">
        <v>3</v>
      </c>
      <c r="Y47" s="800">
        <v>2.4</v>
      </c>
      <c r="Z47" s="588">
        <v>41456</v>
      </c>
      <c r="AA47" s="588">
        <v>5667</v>
      </c>
      <c r="AB47" s="801">
        <v>25</v>
      </c>
      <c r="AC47" s="599"/>
      <c r="AD47" s="628"/>
      <c r="AE47" s="610">
        <v>0</v>
      </c>
      <c r="AF47" s="628"/>
      <c r="AG47" s="601"/>
      <c r="AH47" s="601"/>
      <c r="AI47" s="601"/>
      <c r="AJ47" s="601"/>
      <c r="AK47" s="601"/>
      <c r="AL47" s="601"/>
      <c r="AM47" s="601"/>
      <c r="AN47" s="601"/>
      <c r="AO47" s="601"/>
      <c r="AP47" s="601"/>
      <c r="AQ47" s="601"/>
      <c r="AR47" s="592">
        <f t="shared" si="3"/>
        <v>0</v>
      </c>
      <c r="AS47" s="592">
        <f t="shared" si="4"/>
        <v>0</v>
      </c>
      <c r="AT47" s="628">
        <v>1200000</v>
      </c>
      <c r="AU47" s="628">
        <v>800000</v>
      </c>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c r="DJ47" s="594"/>
      <c r="DK47" s="594"/>
      <c r="DL47" s="594"/>
      <c r="DM47" s="594"/>
      <c r="DN47" s="594"/>
      <c r="DO47" s="594"/>
      <c r="DP47" s="594"/>
      <c r="DQ47" s="594"/>
      <c r="DR47" s="594"/>
      <c r="DS47" s="594"/>
      <c r="DT47" s="594"/>
      <c r="DU47" s="594"/>
      <c r="DV47" s="594"/>
      <c r="DW47" s="594"/>
      <c r="DX47" s="594"/>
      <c r="DY47" s="594"/>
      <c r="DZ47" s="594"/>
      <c r="EA47" s="594"/>
      <c r="EB47" s="594"/>
      <c r="EC47" s="594"/>
      <c r="ED47" s="594"/>
      <c r="EE47" s="594"/>
      <c r="EF47" s="594"/>
      <c r="EG47" s="594"/>
      <c r="EH47" s="594"/>
      <c r="EI47" s="594"/>
      <c r="EJ47" s="594"/>
      <c r="EK47" s="594"/>
      <c r="EL47" s="594"/>
      <c r="EM47" s="594"/>
      <c r="EN47" s="594"/>
      <c r="EO47" s="594"/>
      <c r="EP47" s="594"/>
      <c r="EQ47" s="594"/>
      <c r="ER47" s="594"/>
      <c r="ES47" s="594"/>
      <c r="ET47" s="594"/>
      <c r="EU47" s="594"/>
      <c r="EV47" s="594"/>
      <c r="EW47" s="594"/>
      <c r="EX47" s="594"/>
      <c r="EY47" s="594"/>
      <c r="EZ47" s="594"/>
      <c r="FA47" s="594"/>
      <c r="FB47" s="594"/>
      <c r="FC47" s="594"/>
      <c r="FD47" s="594"/>
      <c r="FE47" s="594"/>
      <c r="FF47" s="594"/>
      <c r="FG47" s="594"/>
      <c r="FH47" s="594"/>
      <c r="FI47" s="594"/>
      <c r="FJ47" s="594"/>
      <c r="FK47" s="594"/>
      <c r="FL47" s="594"/>
      <c r="FM47" s="594"/>
      <c r="FN47" s="594"/>
      <c r="FO47" s="594"/>
      <c r="FP47" s="594"/>
      <c r="FQ47" s="594"/>
      <c r="FR47" s="594"/>
      <c r="FS47" s="594"/>
      <c r="FT47" s="594"/>
      <c r="FU47" s="594"/>
      <c r="FV47" s="594"/>
      <c r="FW47" s="594"/>
      <c r="FX47" s="594"/>
      <c r="FY47" s="594"/>
      <c r="FZ47" s="594"/>
      <c r="GA47" s="594"/>
      <c r="GB47" s="594"/>
      <c r="GC47" s="594"/>
      <c r="GD47" s="594"/>
      <c r="GE47" s="594"/>
      <c r="GF47" s="594"/>
      <c r="GG47" s="594"/>
      <c r="GH47" s="594"/>
      <c r="GI47" s="594"/>
      <c r="GJ47" s="594"/>
      <c r="GK47" s="594"/>
      <c r="GL47" s="594"/>
      <c r="GM47" s="594"/>
      <c r="GN47" s="594"/>
      <c r="GO47" s="594"/>
      <c r="GP47" s="594"/>
      <c r="GQ47" s="594"/>
      <c r="GR47" s="594"/>
      <c r="GS47" s="594"/>
      <c r="GT47" s="594"/>
      <c r="GU47" s="594"/>
      <c r="GV47" s="594"/>
      <c r="GW47" s="594"/>
      <c r="GX47" s="594"/>
    </row>
    <row r="48" spans="1:218" s="593" customFormat="1" ht="23.1" customHeight="1" x14ac:dyDescent="0.25">
      <c r="A48" s="576">
        <v>41</v>
      </c>
      <c r="B48" s="596" t="s">
        <v>1083</v>
      </c>
      <c r="C48" s="604">
        <v>1011</v>
      </c>
      <c r="D48" s="701" t="s">
        <v>28</v>
      </c>
      <c r="E48" s="702" t="s">
        <v>1077</v>
      </c>
      <c r="F48" s="702" t="s">
        <v>796</v>
      </c>
      <c r="G48" s="605">
        <v>3120</v>
      </c>
      <c r="H48" s="596">
        <v>233</v>
      </c>
      <c r="I48" s="597">
        <v>632</v>
      </c>
      <c r="J48" s="607" t="s">
        <v>25</v>
      </c>
      <c r="K48" s="582" t="s">
        <v>14</v>
      </c>
      <c r="L48" s="598" t="s">
        <v>1084</v>
      </c>
      <c r="M48" s="627" t="s">
        <v>31</v>
      </c>
      <c r="N48" s="625" t="s">
        <v>17</v>
      </c>
      <c r="O48" s="652" t="s">
        <v>909</v>
      </c>
      <c r="P48" s="627" t="s">
        <v>792</v>
      </c>
      <c r="Q48" s="625" t="s">
        <v>789</v>
      </c>
      <c r="R48" s="586" t="s">
        <v>18</v>
      </c>
      <c r="S48" s="586" t="s">
        <v>29</v>
      </c>
      <c r="T48" s="586" t="s">
        <v>20</v>
      </c>
      <c r="U48" s="586" t="s">
        <v>21</v>
      </c>
      <c r="V48" s="625" t="s">
        <v>1085</v>
      </c>
      <c r="W48" s="586" t="s">
        <v>22</v>
      </c>
      <c r="X48" s="663">
        <v>3</v>
      </c>
      <c r="Y48" s="800">
        <v>2.4</v>
      </c>
      <c r="Z48" s="588">
        <v>41456</v>
      </c>
      <c r="AA48" s="588">
        <v>5667</v>
      </c>
      <c r="AB48" s="801">
        <v>25</v>
      </c>
      <c r="AC48" s="599"/>
      <c r="AD48" s="628"/>
      <c r="AE48" s="610">
        <v>0</v>
      </c>
      <c r="AF48" s="628"/>
      <c r="AG48" s="601"/>
      <c r="AH48" s="601"/>
      <c r="AI48" s="601"/>
      <c r="AJ48" s="601"/>
      <c r="AK48" s="601"/>
      <c r="AL48" s="601"/>
      <c r="AM48" s="601"/>
      <c r="AN48" s="601"/>
      <c r="AO48" s="601"/>
      <c r="AP48" s="601"/>
      <c r="AQ48" s="601"/>
      <c r="AR48" s="592">
        <f t="shared" si="3"/>
        <v>0</v>
      </c>
      <c r="AS48" s="592">
        <f t="shared" si="4"/>
        <v>0</v>
      </c>
      <c r="AT48" s="628">
        <v>1200000</v>
      </c>
      <c r="AU48" s="628">
        <v>800000</v>
      </c>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c r="DJ48" s="594"/>
      <c r="DK48" s="594"/>
      <c r="DL48" s="594"/>
      <c r="DM48" s="594"/>
      <c r="DN48" s="594"/>
      <c r="DO48" s="594"/>
      <c r="DP48" s="594"/>
      <c r="DQ48" s="594"/>
      <c r="DR48" s="594"/>
      <c r="DS48" s="594"/>
      <c r="DT48" s="594"/>
      <c r="DU48" s="594"/>
      <c r="DV48" s="594"/>
      <c r="DW48" s="594"/>
      <c r="DX48" s="594"/>
      <c r="DY48" s="594"/>
      <c r="DZ48" s="594"/>
      <c r="EA48" s="594"/>
      <c r="EB48" s="594"/>
      <c r="EC48" s="594"/>
      <c r="ED48" s="594"/>
      <c r="EE48" s="594"/>
      <c r="EF48" s="594"/>
      <c r="EG48" s="594"/>
      <c r="EH48" s="594"/>
      <c r="EI48" s="594"/>
      <c r="EJ48" s="594"/>
      <c r="EK48" s="594"/>
      <c r="EL48" s="594"/>
      <c r="EM48" s="594"/>
      <c r="EN48" s="594"/>
      <c r="EO48" s="594"/>
      <c r="EP48" s="594"/>
      <c r="EQ48" s="594"/>
      <c r="ER48" s="594"/>
      <c r="ES48" s="594"/>
      <c r="ET48" s="594"/>
      <c r="EU48" s="594"/>
      <c r="EV48" s="594"/>
      <c r="EW48" s="594"/>
      <c r="EX48" s="594"/>
      <c r="EY48" s="594"/>
      <c r="EZ48" s="594"/>
      <c r="FA48" s="594"/>
      <c r="FB48" s="594"/>
      <c r="FC48" s="594"/>
      <c r="FD48" s="594"/>
      <c r="FE48" s="594"/>
      <c r="FF48" s="594"/>
      <c r="FG48" s="594"/>
      <c r="FH48" s="594"/>
      <c r="FI48" s="594"/>
      <c r="FJ48" s="594"/>
      <c r="FK48" s="594"/>
      <c r="FL48" s="594"/>
      <c r="FM48" s="594"/>
      <c r="FN48" s="594"/>
      <c r="FO48" s="594"/>
      <c r="FP48" s="594"/>
      <c r="FQ48" s="594"/>
      <c r="FR48" s="594"/>
      <c r="FS48" s="594"/>
      <c r="FT48" s="594"/>
      <c r="FU48" s="594"/>
      <c r="FV48" s="594"/>
      <c r="FW48" s="594"/>
      <c r="FX48" s="594"/>
      <c r="FY48" s="594"/>
      <c r="FZ48" s="594"/>
      <c r="GA48" s="594"/>
      <c r="GB48" s="594"/>
      <c r="GC48" s="594"/>
      <c r="GD48" s="594"/>
      <c r="GE48" s="594"/>
      <c r="GF48" s="594"/>
      <c r="GG48" s="594"/>
      <c r="GH48" s="594"/>
      <c r="GI48" s="594"/>
      <c r="GJ48" s="594"/>
      <c r="GK48" s="594"/>
      <c r="GL48" s="594"/>
      <c r="GM48" s="594"/>
      <c r="GN48" s="594"/>
      <c r="GO48" s="594"/>
      <c r="GP48" s="594"/>
      <c r="GQ48" s="594"/>
      <c r="GR48" s="594"/>
      <c r="GS48" s="594"/>
      <c r="GT48" s="594"/>
      <c r="GU48" s="594"/>
      <c r="GV48" s="594"/>
      <c r="GW48" s="594"/>
      <c r="GX48" s="594"/>
    </row>
    <row r="49" spans="1:206" s="593" customFormat="1" ht="23.1" customHeight="1" x14ac:dyDescent="0.25">
      <c r="A49" s="576">
        <v>42</v>
      </c>
      <c r="B49" s="596"/>
      <c r="C49" s="604">
        <v>205</v>
      </c>
      <c r="D49" s="701" t="s">
        <v>1098</v>
      </c>
      <c r="E49" s="702" t="s">
        <v>759</v>
      </c>
      <c r="F49" s="702" t="s">
        <v>763</v>
      </c>
      <c r="G49" s="597"/>
      <c r="H49" s="596">
        <v>271</v>
      </c>
      <c r="I49" s="597">
        <v>500</v>
      </c>
      <c r="J49" s="581">
        <v>319</v>
      </c>
      <c r="K49" s="582" t="s">
        <v>1202</v>
      </c>
      <c r="L49" s="598" t="s">
        <v>1203</v>
      </c>
      <c r="M49" s="584" t="s">
        <v>15</v>
      </c>
      <c r="N49" s="585" t="s">
        <v>17</v>
      </c>
      <c r="O49" s="586" t="s">
        <v>909</v>
      </c>
      <c r="P49" s="586" t="s">
        <v>803</v>
      </c>
      <c r="Q49" s="586" t="s">
        <v>805</v>
      </c>
      <c r="R49" s="586" t="s">
        <v>18</v>
      </c>
      <c r="S49" s="586" t="s">
        <v>29</v>
      </c>
      <c r="T49" s="586" t="s">
        <v>29</v>
      </c>
      <c r="U49" s="586" t="s">
        <v>943</v>
      </c>
      <c r="V49" s="586" t="s">
        <v>22</v>
      </c>
      <c r="W49" s="586" t="s">
        <v>22</v>
      </c>
      <c r="X49" s="663">
        <v>1</v>
      </c>
      <c r="Y49" s="800">
        <v>1.3</v>
      </c>
      <c r="Z49" s="622">
        <v>41091</v>
      </c>
      <c r="AA49" s="639">
        <v>41426</v>
      </c>
      <c r="AB49" s="801">
        <v>7</v>
      </c>
      <c r="AC49" s="599"/>
      <c r="AD49" s="600">
        <v>700000</v>
      </c>
      <c r="AE49" s="610">
        <v>700000</v>
      </c>
      <c r="AF49" s="601"/>
      <c r="AG49" s="601"/>
      <c r="AH49" s="601"/>
      <c r="AI49" s="601"/>
      <c r="AJ49" s="601"/>
      <c r="AK49" s="601"/>
      <c r="AL49" s="601">
        <v>350000</v>
      </c>
      <c r="AM49" s="601">
        <v>350000</v>
      </c>
      <c r="AN49" s="601"/>
      <c r="AO49" s="601"/>
      <c r="AP49" s="601"/>
      <c r="AQ49" s="601"/>
      <c r="AR49" s="592">
        <f t="shared" si="3"/>
        <v>700000</v>
      </c>
      <c r="AS49" s="592">
        <f t="shared" si="4"/>
        <v>0</v>
      </c>
      <c r="AT49" s="600"/>
      <c r="AU49" s="600"/>
      <c r="AV49" s="594"/>
      <c r="AW49" s="594"/>
      <c r="AX49" s="594"/>
      <c r="AY49" s="594"/>
      <c r="AZ49" s="594"/>
      <c r="BA49" s="594"/>
      <c r="BB49" s="594"/>
      <c r="BC49" s="594"/>
      <c r="BD49" s="594"/>
      <c r="BE49" s="594"/>
      <c r="BF49" s="594"/>
      <c r="BG49" s="594"/>
      <c r="BH49" s="594"/>
      <c r="BI49" s="594"/>
      <c r="BJ49" s="594"/>
      <c r="BK49" s="594"/>
      <c r="BL49" s="594"/>
      <c r="BM49" s="594"/>
      <c r="BN49" s="594"/>
      <c r="BO49" s="594"/>
      <c r="BP49" s="594"/>
      <c r="BQ49" s="594"/>
      <c r="BR49" s="594"/>
      <c r="BS49" s="594"/>
      <c r="BT49" s="594"/>
      <c r="BU49" s="594"/>
      <c r="BV49" s="594"/>
      <c r="BW49" s="594"/>
      <c r="BX49" s="594"/>
      <c r="BY49" s="594"/>
      <c r="BZ49" s="594"/>
      <c r="CA49" s="594"/>
      <c r="CB49" s="594"/>
      <c r="CC49" s="594"/>
      <c r="CD49" s="594"/>
      <c r="CE49" s="594"/>
      <c r="CF49" s="594"/>
      <c r="CG49" s="594"/>
      <c r="CH49" s="594"/>
      <c r="CI49" s="594"/>
      <c r="CJ49" s="594"/>
      <c r="CK49" s="594"/>
      <c r="CL49" s="594"/>
      <c r="CM49" s="594"/>
      <c r="CN49" s="594"/>
      <c r="CO49" s="594"/>
      <c r="CP49" s="594"/>
      <c r="CQ49" s="594"/>
      <c r="CR49" s="594"/>
      <c r="CS49" s="594"/>
      <c r="CT49" s="594"/>
      <c r="CU49" s="594"/>
      <c r="CV49" s="594"/>
      <c r="CW49" s="594"/>
      <c r="CX49" s="594"/>
      <c r="CY49" s="594"/>
      <c r="CZ49" s="594"/>
      <c r="DA49" s="594"/>
      <c r="DB49" s="594"/>
      <c r="DC49" s="594"/>
      <c r="DD49" s="594"/>
      <c r="DE49" s="594"/>
      <c r="DF49" s="594"/>
      <c r="DG49" s="594"/>
      <c r="DH49" s="594"/>
      <c r="DI49" s="594"/>
      <c r="DJ49" s="594"/>
      <c r="DK49" s="594"/>
      <c r="DL49" s="594"/>
      <c r="DM49" s="594"/>
      <c r="DN49" s="594"/>
      <c r="DO49" s="594"/>
      <c r="DP49" s="594"/>
      <c r="DQ49" s="594"/>
      <c r="DR49" s="594"/>
      <c r="DS49" s="594"/>
      <c r="DT49" s="594"/>
      <c r="DU49" s="594"/>
      <c r="DV49" s="594"/>
      <c r="DW49" s="594"/>
      <c r="DX49" s="594"/>
      <c r="DY49" s="594"/>
      <c r="DZ49" s="594"/>
      <c r="EA49" s="594"/>
      <c r="EB49" s="594"/>
      <c r="EC49" s="594"/>
      <c r="ED49" s="594"/>
      <c r="EE49" s="594"/>
      <c r="EF49" s="594"/>
      <c r="EG49" s="594"/>
      <c r="EH49" s="594"/>
      <c r="EI49" s="594"/>
      <c r="EJ49" s="594"/>
      <c r="EK49" s="594"/>
      <c r="EL49" s="594"/>
      <c r="EM49" s="594"/>
      <c r="EN49" s="594"/>
      <c r="EO49" s="594"/>
      <c r="EP49" s="594"/>
      <c r="EQ49" s="594"/>
      <c r="ER49" s="594"/>
      <c r="ES49" s="594"/>
      <c r="ET49" s="594"/>
      <c r="EU49" s="594"/>
      <c r="EV49" s="594"/>
      <c r="EW49" s="594"/>
      <c r="EX49" s="594"/>
      <c r="EY49" s="594"/>
      <c r="EZ49" s="594"/>
      <c r="FA49" s="594"/>
      <c r="FB49" s="594"/>
      <c r="FC49" s="594"/>
      <c r="FD49" s="594"/>
      <c r="FE49" s="594"/>
      <c r="FF49" s="594"/>
      <c r="FG49" s="594"/>
      <c r="FH49" s="594"/>
      <c r="FI49" s="594"/>
      <c r="FJ49" s="594"/>
      <c r="FK49" s="594"/>
      <c r="FL49" s="594"/>
      <c r="FM49" s="594"/>
      <c r="FN49" s="594"/>
      <c r="FO49" s="594"/>
      <c r="FP49" s="594"/>
      <c r="FQ49" s="594"/>
      <c r="FR49" s="594"/>
      <c r="FS49" s="594"/>
      <c r="FT49" s="594"/>
      <c r="FU49" s="594"/>
      <c r="FV49" s="594"/>
      <c r="FW49" s="594"/>
      <c r="FX49" s="594"/>
      <c r="FY49" s="594"/>
      <c r="FZ49" s="594"/>
      <c r="GA49" s="594"/>
      <c r="GB49" s="594"/>
      <c r="GC49" s="594"/>
      <c r="GD49" s="594"/>
      <c r="GE49" s="594"/>
      <c r="GF49" s="594"/>
      <c r="GG49" s="594"/>
      <c r="GH49" s="594"/>
      <c r="GI49" s="594"/>
      <c r="GJ49" s="594"/>
      <c r="GK49" s="594"/>
      <c r="GL49" s="594"/>
      <c r="GM49" s="594"/>
      <c r="GN49" s="594"/>
      <c r="GO49" s="594"/>
      <c r="GP49" s="594"/>
      <c r="GQ49" s="594"/>
      <c r="GR49" s="594"/>
      <c r="GS49" s="594"/>
      <c r="GT49" s="594"/>
      <c r="GU49" s="594"/>
      <c r="GV49" s="594"/>
      <c r="GW49" s="594"/>
      <c r="GX49" s="602"/>
    </row>
    <row r="50" spans="1:206" s="593" customFormat="1" x14ac:dyDescent="0.25">
      <c r="A50" s="576">
        <v>43</v>
      </c>
      <c r="B50" s="603"/>
      <c r="C50" s="604">
        <v>205</v>
      </c>
      <c r="D50" s="701" t="s">
        <v>1098</v>
      </c>
      <c r="E50" s="702" t="s">
        <v>759</v>
      </c>
      <c r="F50" s="702" t="s">
        <v>763</v>
      </c>
      <c r="G50" s="605"/>
      <c r="H50" s="606">
        <v>271</v>
      </c>
      <c r="I50" s="607">
        <v>500</v>
      </c>
      <c r="J50" s="581">
        <v>320</v>
      </c>
      <c r="K50" s="582" t="s">
        <v>71</v>
      </c>
      <c r="L50" s="582" t="s">
        <v>1199</v>
      </c>
      <c r="M50" s="627" t="s">
        <v>15</v>
      </c>
      <c r="N50" s="625" t="s">
        <v>17</v>
      </c>
      <c r="O50" s="586" t="s">
        <v>909</v>
      </c>
      <c r="P50" s="627" t="s">
        <v>792</v>
      </c>
      <c r="Q50" s="625" t="s">
        <v>805</v>
      </c>
      <c r="R50" s="586" t="s">
        <v>18</v>
      </c>
      <c r="S50" s="586" t="s">
        <v>29</v>
      </c>
      <c r="T50" s="586" t="s">
        <v>29</v>
      </c>
      <c r="U50" s="586" t="s">
        <v>51</v>
      </c>
      <c r="V50" s="586" t="s">
        <v>22</v>
      </c>
      <c r="W50" s="586" t="s">
        <v>22</v>
      </c>
      <c r="X50" s="663">
        <v>3</v>
      </c>
      <c r="Y50" s="800">
        <v>2.4</v>
      </c>
      <c r="Z50" s="622">
        <v>41091</v>
      </c>
      <c r="AA50" s="639">
        <v>41426</v>
      </c>
      <c r="AB50" s="798">
        <v>7</v>
      </c>
      <c r="AC50" s="613"/>
      <c r="AD50" s="640">
        <v>2000000</v>
      </c>
      <c r="AE50" s="610">
        <v>2000000</v>
      </c>
      <c r="AF50" s="623"/>
      <c r="AG50" s="623"/>
      <c r="AH50" s="623"/>
      <c r="AI50" s="623">
        <v>500000</v>
      </c>
      <c r="AJ50" s="623">
        <v>500000</v>
      </c>
      <c r="AK50" s="623">
        <v>500000</v>
      </c>
      <c r="AL50" s="623">
        <v>500000</v>
      </c>
      <c r="AM50" s="623"/>
      <c r="AN50" s="613"/>
      <c r="AO50" s="613"/>
      <c r="AP50" s="613"/>
      <c r="AQ50" s="613"/>
      <c r="AR50" s="592">
        <f t="shared" si="3"/>
        <v>2000000</v>
      </c>
      <c r="AS50" s="592">
        <f t="shared" si="4"/>
        <v>0</v>
      </c>
      <c r="AT50" s="640"/>
      <c r="AU50" s="640"/>
    </row>
    <row r="51" spans="1:206" s="593" customFormat="1" ht="23.1" customHeight="1" x14ac:dyDescent="0.25">
      <c r="A51" s="576">
        <v>44</v>
      </c>
      <c r="B51" s="603" t="s">
        <v>1193</v>
      </c>
      <c r="C51" s="604">
        <v>205</v>
      </c>
      <c r="D51" s="701" t="s">
        <v>1098</v>
      </c>
      <c r="E51" s="702" t="s">
        <v>759</v>
      </c>
      <c r="F51" s="702" t="s">
        <v>763</v>
      </c>
      <c r="G51" s="605">
        <v>2500</v>
      </c>
      <c r="H51" s="633">
        <v>271</v>
      </c>
      <c r="I51" s="634">
        <v>600</v>
      </c>
      <c r="J51" s="634">
        <v>95</v>
      </c>
      <c r="K51" s="636" t="s">
        <v>1194</v>
      </c>
      <c r="L51" s="636" t="s">
        <v>1195</v>
      </c>
      <c r="M51" s="624" t="s">
        <v>31</v>
      </c>
      <c r="N51" s="585" t="s">
        <v>17</v>
      </c>
      <c r="O51" s="586" t="s">
        <v>909</v>
      </c>
      <c r="P51" s="586" t="s">
        <v>803</v>
      </c>
      <c r="Q51" s="586" t="s">
        <v>789</v>
      </c>
      <c r="R51" s="586" t="s">
        <v>18</v>
      </c>
      <c r="S51" s="586" t="s">
        <v>29</v>
      </c>
      <c r="T51" s="586" t="s">
        <v>20</v>
      </c>
      <c r="U51" s="586" t="s">
        <v>1015</v>
      </c>
      <c r="V51" s="586" t="s">
        <v>22</v>
      </c>
      <c r="W51" s="586" t="s">
        <v>22</v>
      </c>
      <c r="X51" s="663">
        <v>2</v>
      </c>
      <c r="Y51" s="814">
        <v>2.6</v>
      </c>
      <c r="Z51" s="622">
        <v>41091</v>
      </c>
      <c r="AA51" s="622">
        <v>42156</v>
      </c>
      <c r="AB51" s="798">
        <v>7</v>
      </c>
      <c r="AC51" s="613">
        <v>6795100</v>
      </c>
      <c r="AD51" s="609"/>
      <c r="AE51" s="610">
        <v>6795100</v>
      </c>
      <c r="AF51" s="623"/>
      <c r="AG51" s="623">
        <v>795100</v>
      </c>
      <c r="AH51" s="623">
        <v>2500000</v>
      </c>
      <c r="AI51" s="623">
        <v>2500000</v>
      </c>
      <c r="AJ51" s="623">
        <v>1000000</v>
      </c>
      <c r="AK51" s="623"/>
      <c r="AL51" s="623"/>
      <c r="AM51" s="623"/>
      <c r="AN51" s="623"/>
      <c r="AO51" s="623"/>
      <c r="AP51" s="623"/>
      <c r="AQ51" s="626"/>
      <c r="AR51" s="592">
        <f t="shared" si="3"/>
        <v>6795100</v>
      </c>
      <c r="AS51" s="592">
        <f t="shared" si="4"/>
        <v>0</v>
      </c>
      <c r="AT51" s="609"/>
      <c r="AU51" s="609"/>
    </row>
    <row r="52" spans="1:206" s="593" customFormat="1" ht="23.1" customHeight="1" thickBot="1" x14ac:dyDescent="0.3">
      <c r="A52" s="576">
        <v>45</v>
      </c>
      <c r="B52" s="603"/>
      <c r="C52" s="604">
        <v>205</v>
      </c>
      <c r="D52" s="701" t="s">
        <v>1098</v>
      </c>
      <c r="E52" s="702" t="s">
        <v>759</v>
      </c>
      <c r="F52" s="702" t="s">
        <v>763</v>
      </c>
      <c r="G52" s="605"/>
      <c r="H52" s="606">
        <v>271</v>
      </c>
      <c r="I52" s="607">
        <v>600</v>
      </c>
      <c r="J52" s="581" t="s">
        <v>25</v>
      </c>
      <c r="K52" s="582" t="s">
        <v>71</v>
      </c>
      <c r="L52" s="582" t="s">
        <v>1200</v>
      </c>
      <c r="M52" s="627" t="s">
        <v>31</v>
      </c>
      <c r="N52" s="625" t="s">
        <v>17</v>
      </c>
      <c r="O52" s="652" t="s">
        <v>909</v>
      </c>
      <c r="P52" s="627" t="s">
        <v>792</v>
      </c>
      <c r="Q52" s="625" t="s">
        <v>805</v>
      </c>
      <c r="R52" s="586" t="s">
        <v>18</v>
      </c>
      <c r="S52" s="586" t="s">
        <v>29</v>
      </c>
      <c r="T52" s="586" t="s">
        <v>29</v>
      </c>
      <c r="U52" s="586" t="s">
        <v>51</v>
      </c>
      <c r="V52" s="586" t="s">
        <v>22</v>
      </c>
      <c r="W52" s="586" t="s">
        <v>22</v>
      </c>
      <c r="X52" s="663">
        <v>3</v>
      </c>
      <c r="Y52" s="800">
        <v>2.4</v>
      </c>
      <c r="Z52" s="588">
        <v>41821</v>
      </c>
      <c r="AA52" s="622">
        <v>42186</v>
      </c>
      <c r="AB52" s="798">
        <v>7</v>
      </c>
      <c r="AC52" s="613"/>
      <c r="AD52" s="640"/>
      <c r="AE52" s="610">
        <v>0</v>
      </c>
      <c r="AF52" s="623"/>
      <c r="AG52" s="623"/>
      <c r="AH52" s="623"/>
      <c r="AI52" s="623"/>
      <c r="AJ52" s="623"/>
      <c r="AK52" s="623"/>
      <c r="AL52" s="623"/>
      <c r="AM52" s="623"/>
      <c r="AN52" s="613"/>
      <c r="AO52" s="613"/>
      <c r="AP52" s="613"/>
      <c r="AQ52" s="613"/>
      <c r="AR52" s="592">
        <f t="shared" si="3"/>
        <v>0</v>
      </c>
      <c r="AS52" s="592">
        <f t="shared" si="4"/>
        <v>0</v>
      </c>
      <c r="AT52" s="640"/>
      <c r="AU52" s="640">
        <v>4000000</v>
      </c>
    </row>
    <row r="53" spans="1:206" s="602" customFormat="1" ht="35.1" customHeight="1" thickBot="1" x14ac:dyDescent="0.25">
      <c r="A53" s="576"/>
      <c r="B53" s="603"/>
      <c r="C53" s="704"/>
      <c r="D53" s="707"/>
      <c r="E53" s="705"/>
      <c r="F53" s="705"/>
      <c r="G53" s="605"/>
      <c r="H53" s="606"/>
      <c r="I53" s="607"/>
      <c r="J53" s="581"/>
      <c r="K53" s="582"/>
      <c r="L53" s="582"/>
      <c r="M53" s="584"/>
      <c r="N53" s="585"/>
      <c r="O53" s="586"/>
      <c r="P53" s="586"/>
      <c r="Q53" s="586"/>
      <c r="R53" s="586"/>
      <c r="S53" s="586"/>
      <c r="T53" s="586"/>
      <c r="U53" s="608"/>
      <c r="V53" s="586"/>
      <c r="W53" s="586"/>
      <c r="X53" s="663"/>
      <c r="Y53" s="813"/>
      <c r="Z53" s="588"/>
      <c r="AA53" s="589"/>
      <c r="AB53" s="815"/>
      <c r="AC53" s="816">
        <f t="shared" ref="AC53:AU53" si="5">SUM(AC25:AC52)</f>
        <v>7041300</v>
      </c>
      <c r="AD53" s="816">
        <f t="shared" si="5"/>
        <v>5650000</v>
      </c>
      <c r="AE53" s="816">
        <f t="shared" si="5"/>
        <v>12691300</v>
      </c>
      <c r="AF53" s="816">
        <f t="shared" si="5"/>
        <v>0</v>
      </c>
      <c r="AG53" s="816">
        <f t="shared" si="5"/>
        <v>795100</v>
      </c>
      <c r="AH53" s="816">
        <f t="shared" si="5"/>
        <v>2637200</v>
      </c>
      <c r="AI53" s="816">
        <f t="shared" si="5"/>
        <v>3100700</v>
      </c>
      <c r="AJ53" s="816">
        <f t="shared" si="5"/>
        <v>1660000</v>
      </c>
      <c r="AK53" s="816">
        <f t="shared" si="5"/>
        <v>2068300</v>
      </c>
      <c r="AL53" s="816">
        <f t="shared" si="5"/>
        <v>1220000</v>
      </c>
      <c r="AM53" s="816">
        <f t="shared" si="5"/>
        <v>760000</v>
      </c>
      <c r="AN53" s="816">
        <f t="shared" si="5"/>
        <v>250000</v>
      </c>
      <c r="AO53" s="816">
        <f t="shared" si="5"/>
        <v>200000</v>
      </c>
      <c r="AP53" s="816">
        <f t="shared" si="5"/>
        <v>0</v>
      </c>
      <c r="AQ53" s="816">
        <f t="shared" si="5"/>
        <v>0</v>
      </c>
      <c r="AR53" s="816">
        <f t="shared" si="5"/>
        <v>12691300</v>
      </c>
      <c r="AS53" s="816">
        <f t="shared" si="5"/>
        <v>0</v>
      </c>
      <c r="AT53" s="816">
        <f t="shared" si="5"/>
        <v>11673000</v>
      </c>
      <c r="AU53" s="816">
        <f t="shared" si="5"/>
        <v>14060000</v>
      </c>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c r="DJ53" s="594"/>
      <c r="DK53" s="594"/>
      <c r="DL53" s="594"/>
      <c r="DM53" s="594"/>
      <c r="DN53" s="594"/>
      <c r="DO53" s="594"/>
      <c r="DP53" s="594"/>
      <c r="DQ53" s="594"/>
      <c r="DR53" s="594"/>
      <c r="DS53" s="594"/>
      <c r="DT53" s="594"/>
      <c r="DU53" s="594"/>
      <c r="DV53" s="594"/>
      <c r="DW53" s="594"/>
      <c r="DX53" s="594"/>
      <c r="DY53" s="594"/>
      <c r="DZ53" s="594"/>
      <c r="EA53" s="594"/>
      <c r="EB53" s="594"/>
      <c r="EC53" s="594"/>
      <c r="ED53" s="594"/>
      <c r="EE53" s="594"/>
      <c r="EF53" s="594"/>
      <c r="EG53" s="594"/>
      <c r="EH53" s="594"/>
      <c r="EI53" s="594"/>
      <c r="EJ53" s="594"/>
      <c r="EK53" s="594"/>
      <c r="EL53" s="594"/>
      <c r="EM53" s="594"/>
      <c r="EN53" s="594"/>
      <c r="EO53" s="594"/>
      <c r="EP53" s="594"/>
      <c r="EQ53" s="594"/>
      <c r="ER53" s="594"/>
      <c r="ES53" s="594"/>
      <c r="ET53" s="594"/>
      <c r="EU53" s="594"/>
      <c r="EV53" s="594"/>
      <c r="EW53" s="594"/>
      <c r="EX53" s="594"/>
      <c r="EY53" s="594"/>
      <c r="EZ53" s="594"/>
      <c r="FA53" s="594"/>
      <c r="FB53" s="594"/>
      <c r="FC53" s="594"/>
      <c r="FD53" s="594"/>
      <c r="FE53" s="594"/>
      <c r="FF53" s="594"/>
      <c r="FG53" s="594"/>
      <c r="FH53" s="594"/>
      <c r="FI53" s="594"/>
      <c r="FJ53" s="594"/>
      <c r="FK53" s="594"/>
      <c r="FL53" s="594"/>
      <c r="FM53" s="594"/>
      <c r="FN53" s="594"/>
      <c r="FO53" s="594"/>
      <c r="FP53" s="594"/>
      <c r="FQ53" s="594"/>
      <c r="FR53" s="594"/>
      <c r="FS53" s="594"/>
      <c r="FT53" s="594"/>
      <c r="FU53" s="594"/>
      <c r="FV53" s="594"/>
      <c r="FW53" s="594"/>
      <c r="FX53" s="594"/>
      <c r="FY53" s="594"/>
      <c r="FZ53" s="594"/>
      <c r="GA53" s="594"/>
      <c r="GB53" s="594"/>
      <c r="GC53" s="594"/>
      <c r="GD53" s="594"/>
      <c r="GE53" s="594"/>
      <c r="GF53" s="594"/>
      <c r="GG53" s="594"/>
      <c r="GH53" s="594"/>
      <c r="GI53" s="594"/>
      <c r="GJ53" s="594"/>
      <c r="GK53" s="594"/>
      <c r="GL53" s="594"/>
      <c r="GM53" s="594"/>
      <c r="GN53" s="594"/>
      <c r="GO53" s="594"/>
      <c r="GP53" s="594"/>
      <c r="GQ53" s="594"/>
      <c r="GR53" s="594"/>
      <c r="GS53" s="594"/>
      <c r="GT53" s="594"/>
      <c r="GU53" s="594"/>
      <c r="GV53" s="594"/>
      <c r="GW53" s="594"/>
    </row>
    <row r="54" spans="1:206" s="602" customFormat="1" ht="23.1" customHeight="1" x14ac:dyDescent="0.2">
      <c r="A54" s="724"/>
      <c r="B54" s="603"/>
      <c r="C54" s="704"/>
      <c r="D54" s="707"/>
      <c r="E54" s="705"/>
      <c r="F54" s="705"/>
      <c r="G54" s="605"/>
      <c r="H54" s="606"/>
      <c r="I54" s="607"/>
      <c r="J54" s="581"/>
      <c r="K54" s="582"/>
      <c r="L54" s="582"/>
      <c r="M54" s="584"/>
      <c r="N54" s="585"/>
      <c r="O54" s="586"/>
      <c r="P54" s="586"/>
      <c r="Q54" s="586"/>
      <c r="R54" s="586"/>
      <c r="S54" s="586"/>
      <c r="T54" s="586"/>
      <c r="U54" s="608"/>
      <c r="V54" s="586"/>
      <c r="W54" s="586"/>
      <c r="X54" s="663"/>
      <c r="Y54" s="813"/>
      <c r="Z54" s="588"/>
      <c r="AA54" s="589"/>
      <c r="AB54" s="815"/>
      <c r="AC54" s="817"/>
      <c r="AD54" s="817"/>
      <c r="AE54" s="817"/>
      <c r="AF54" s="817"/>
      <c r="AG54" s="817"/>
      <c r="AH54" s="817"/>
      <c r="AI54" s="817"/>
      <c r="AJ54" s="817"/>
      <c r="AK54" s="817"/>
      <c r="AL54" s="817"/>
      <c r="AM54" s="817"/>
      <c r="AN54" s="817"/>
      <c r="AO54" s="817"/>
      <c r="AP54" s="817"/>
      <c r="AQ54" s="817"/>
      <c r="AR54" s="817"/>
      <c r="AS54" s="817"/>
      <c r="AT54" s="817"/>
      <c r="AU54" s="817"/>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594"/>
      <c r="CC54" s="594"/>
      <c r="CD54" s="594"/>
      <c r="CE54" s="594"/>
      <c r="CF54" s="594"/>
      <c r="CG54" s="594"/>
      <c r="CH54" s="594"/>
      <c r="CI54" s="594"/>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594"/>
      <c r="DF54" s="594"/>
      <c r="DG54" s="594"/>
      <c r="DH54" s="594"/>
      <c r="DI54" s="594"/>
      <c r="DJ54" s="594"/>
      <c r="DK54" s="594"/>
      <c r="DL54" s="594"/>
      <c r="DM54" s="594"/>
      <c r="DN54" s="594"/>
      <c r="DO54" s="594"/>
      <c r="DP54" s="594"/>
      <c r="DQ54" s="594"/>
      <c r="DR54" s="594"/>
      <c r="DS54" s="594"/>
      <c r="DT54" s="594"/>
      <c r="DU54" s="594"/>
      <c r="DV54" s="594"/>
      <c r="DW54" s="594"/>
      <c r="DX54" s="594"/>
      <c r="DY54" s="594"/>
      <c r="DZ54" s="594"/>
      <c r="EA54" s="594"/>
      <c r="EB54" s="594"/>
      <c r="EC54" s="594"/>
      <c r="ED54" s="594"/>
      <c r="EE54" s="594"/>
      <c r="EF54" s="594"/>
      <c r="EG54" s="594"/>
      <c r="EH54" s="594"/>
      <c r="EI54" s="594"/>
      <c r="EJ54" s="594"/>
      <c r="EK54" s="594"/>
      <c r="EL54" s="594"/>
      <c r="EM54" s="594"/>
      <c r="EN54" s="594"/>
      <c r="EO54" s="594"/>
      <c r="EP54" s="594"/>
      <c r="EQ54" s="594"/>
      <c r="ER54" s="594"/>
      <c r="ES54" s="594"/>
      <c r="ET54" s="594"/>
      <c r="EU54" s="594"/>
      <c r="EV54" s="594"/>
      <c r="EW54" s="594"/>
      <c r="EX54" s="594"/>
      <c r="EY54" s="594"/>
      <c r="EZ54" s="594"/>
      <c r="FA54" s="594"/>
      <c r="FB54" s="594"/>
      <c r="FC54" s="594"/>
      <c r="FD54" s="594"/>
      <c r="FE54" s="594"/>
      <c r="FF54" s="594"/>
      <c r="FG54" s="594"/>
      <c r="FH54" s="594"/>
      <c r="FI54" s="594"/>
      <c r="FJ54" s="594"/>
      <c r="FK54" s="594"/>
      <c r="FL54" s="594"/>
      <c r="FM54" s="594"/>
      <c r="FN54" s="594"/>
      <c r="FO54" s="594"/>
      <c r="FP54" s="594"/>
      <c r="FQ54" s="594"/>
      <c r="FR54" s="594"/>
      <c r="FS54" s="594"/>
      <c r="FT54" s="594"/>
      <c r="FU54" s="594"/>
      <c r="FV54" s="594"/>
      <c r="FW54" s="594"/>
      <c r="FX54" s="594"/>
      <c r="FY54" s="594"/>
      <c r="FZ54" s="594"/>
      <c r="GA54" s="594"/>
      <c r="GB54" s="594"/>
      <c r="GC54" s="594"/>
      <c r="GD54" s="594"/>
      <c r="GE54" s="594"/>
      <c r="GF54" s="594"/>
      <c r="GG54" s="594"/>
      <c r="GH54" s="594"/>
      <c r="GI54" s="594"/>
      <c r="GJ54" s="594"/>
      <c r="GK54" s="594"/>
      <c r="GL54" s="594"/>
      <c r="GM54" s="594"/>
      <c r="GN54" s="594"/>
      <c r="GO54" s="594"/>
      <c r="GP54" s="594"/>
      <c r="GQ54" s="594"/>
      <c r="GR54" s="594"/>
      <c r="GS54" s="594"/>
      <c r="GT54" s="594"/>
      <c r="GU54" s="594"/>
      <c r="GV54" s="594"/>
      <c r="GW54" s="594"/>
    </row>
    <row r="55" spans="1:206" s="602" customFormat="1" ht="35.1" customHeight="1" x14ac:dyDescent="0.2">
      <c r="A55" s="724" t="s">
        <v>79</v>
      </c>
      <c r="B55" s="603"/>
      <c r="C55" s="704"/>
      <c r="D55" s="707"/>
      <c r="E55" s="705"/>
      <c r="F55" s="705"/>
      <c r="G55" s="605"/>
      <c r="H55" s="606"/>
      <c r="I55" s="607"/>
      <c r="J55" s="581"/>
      <c r="K55" s="582"/>
      <c r="L55" s="582"/>
      <c r="M55" s="584"/>
      <c r="N55" s="585"/>
      <c r="O55" s="586"/>
      <c r="P55" s="586"/>
      <c r="Q55" s="586"/>
      <c r="R55" s="586"/>
      <c r="S55" s="586"/>
      <c r="T55" s="586"/>
      <c r="U55" s="608"/>
      <c r="V55" s="586"/>
      <c r="W55" s="586"/>
      <c r="X55" s="663"/>
      <c r="Y55" s="813"/>
      <c r="Z55" s="588"/>
      <c r="AA55" s="589"/>
      <c r="AB55" s="815"/>
      <c r="AC55" s="817"/>
      <c r="AD55" s="817"/>
      <c r="AE55" s="817"/>
      <c r="AF55" s="817"/>
      <c r="AG55" s="817"/>
      <c r="AH55" s="817"/>
      <c r="AI55" s="817"/>
      <c r="AJ55" s="817"/>
      <c r="AK55" s="817"/>
      <c r="AL55" s="817"/>
      <c r="AM55" s="817"/>
      <c r="AN55" s="817"/>
      <c r="AO55" s="817"/>
      <c r="AP55" s="817"/>
      <c r="AQ55" s="817"/>
      <c r="AR55" s="817"/>
      <c r="AS55" s="817"/>
      <c r="AT55" s="817"/>
      <c r="AU55" s="817"/>
      <c r="AV55" s="594"/>
      <c r="AW55" s="594"/>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c r="BT55" s="594"/>
      <c r="BU55" s="594"/>
      <c r="BV55" s="594"/>
      <c r="BW55" s="594"/>
      <c r="BX55" s="594"/>
      <c r="BY55" s="594"/>
      <c r="BZ55" s="594"/>
      <c r="CA55" s="594"/>
      <c r="CB55" s="594"/>
      <c r="CC55" s="594"/>
      <c r="CD55" s="594"/>
      <c r="CE55" s="594"/>
      <c r="CF55" s="594"/>
      <c r="CG55" s="594"/>
      <c r="CH55" s="594"/>
      <c r="CI55" s="594"/>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594"/>
      <c r="DF55" s="594"/>
      <c r="DG55" s="594"/>
      <c r="DH55" s="594"/>
      <c r="DI55" s="594"/>
      <c r="DJ55" s="594"/>
      <c r="DK55" s="594"/>
      <c r="DL55" s="594"/>
      <c r="DM55" s="594"/>
      <c r="DN55" s="594"/>
      <c r="DO55" s="594"/>
      <c r="DP55" s="594"/>
      <c r="DQ55" s="594"/>
      <c r="DR55" s="594"/>
      <c r="DS55" s="594"/>
      <c r="DT55" s="594"/>
      <c r="DU55" s="594"/>
      <c r="DV55" s="594"/>
      <c r="DW55" s="594"/>
      <c r="DX55" s="594"/>
      <c r="DY55" s="594"/>
      <c r="DZ55" s="594"/>
      <c r="EA55" s="594"/>
      <c r="EB55" s="594"/>
      <c r="EC55" s="594"/>
      <c r="ED55" s="594"/>
      <c r="EE55" s="594"/>
      <c r="EF55" s="594"/>
      <c r="EG55" s="594"/>
      <c r="EH55" s="594"/>
      <c r="EI55" s="594"/>
      <c r="EJ55" s="594"/>
      <c r="EK55" s="594"/>
      <c r="EL55" s="594"/>
      <c r="EM55" s="594"/>
      <c r="EN55" s="594"/>
      <c r="EO55" s="594"/>
      <c r="EP55" s="594"/>
      <c r="EQ55" s="594"/>
      <c r="ER55" s="594"/>
      <c r="ES55" s="594"/>
      <c r="ET55" s="594"/>
      <c r="EU55" s="594"/>
      <c r="EV55" s="594"/>
      <c r="EW55" s="594"/>
      <c r="EX55" s="594"/>
      <c r="EY55" s="594"/>
      <c r="EZ55" s="594"/>
      <c r="FA55" s="594"/>
      <c r="FB55" s="594"/>
      <c r="FC55" s="594"/>
      <c r="FD55" s="594"/>
      <c r="FE55" s="594"/>
      <c r="FF55" s="594"/>
      <c r="FG55" s="594"/>
      <c r="FH55" s="594"/>
      <c r="FI55" s="594"/>
      <c r="FJ55" s="594"/>
      <c r="FK55" s="594"/>
      <c r="FL55" s="594"/>
      <c r="FM55" s="594"/>
      <c r="FN55" s="594"/>
      <c r="FO55" s="594"/>
      <c r="FP55" s="594"/>
      <c r="FQ55" s="594"/>
      <c r="FR55" s="594"/>
      <c r="FS55" s="594"/>
      <c r="FT55" s="594"/>
      <c r="FU55" s="594"/>
      <c r="FV55" s="594"/>
      <c r="FW55" s="594"/>
      <c r="FX55" s="594"/>
      <c r="FY55" s="594"/>
      <c r="FZ55" s="594"/>
      <c r="GA55" s="594"/>
      <c r="GB55" s="594"/>
      <c r="GC55" s="594"/>
      <c r="GD55" s="594"/>
      <c r="GE55" s="594"/>
      <c r="GF55" s="594"/>
      <c r="GG55" s="594"/>
      <c r="GH55" s="594"/>
      <c r="GI55" s="594"/>
      <c r="GJ55" s="594"/>
      <c r="GK55" s="594"/>
      <c r="GL55" s="594"/>
      <c r="GM55" s="594"/>
      <c r="GN55" s="594"/>
      <c r="GO55" s="594"/>
      <c r="GP55" s="594"/>
      <c r="GQ55" s="594"/>
      <c r="GR55" s="594"/>
      <c r="GS55" s="594"/>
      <c r="GT55" s="594"/>
      <c r="GU55" s="594"/>
      <c r="GV55" s="594"/>
      <c r="GW55" s="594"/>
    </row>
    <row r="56" spans="1:206" ht="23.1" customHeight="1" x14ac:dyDescent="0.25">
      <c r="A56" s="576">
        <v>46</v>
      </c>
      <c r="B56" s="577"/>
      <c r="C56" s="578">
        <v>504</v>
      </c>
      <c r="D56" s="701" t="s">
        <v>16</v>
      </c>
      <c r="E56" s="702" t="s">
        <v>910</v>
      </c>
      <c r="F56" s="702" t="s">
        <v>911</v>
      </c>
      <c r="G56" s="579">
        <v>3120</v>
      </c>
      <c r="H56" s="580">
        <v>202</v>
      </c>
      <c r="I56" s="579">
        <v>532</v>
      </c>
      <c r="J56" s="581">
        <v>4</v>
      </c>
      <c r="K56" s="582" t="s">
        <v>14</v>
      </c>
      <c r="L56" s="583" t="s">
        <v>913</v>
      </c>
      <c r="M56" s="584" t="s">
        <v>15</v>
      </c>
      <c r="N56" s="585" t="s">
        <v>17</v>
      </c>
      <c r="O56" s="586" t="s">
        <v>909</v>
      </c>
      <c r="P56" s="587" t="s">
        <v>792</v>
      </c>
      <c r="Q56" s="587" t="s">
        <v>789</v>
      </c>
      <c r="R56" s="586" t="s">
        <v>18</v>
      </c>
      <c r="S56" s="586" t="s">
        <v>19</v>
      </c>
      <c r="T56" s="586" t="s">
        <v>20</v>
      </c>
      <c r="U56" s="586" t="s">
        <v>21</v>
      </c>
      <c r="V56" s="586" t="s">
        <v>22</v>
      </c>
      <c r="W56" s="586" t="s">
        <v>22</v>
      </c>
      <c r="X56" s="663">
        <v>2</v>
      </c>
      <c r="Y56" s="814">
        <v>2.5</v>
      </c>
      <c r="Z56" s="588">
        <v>41091</v>
      </c>
      <c r="AA56" s="589">
        <v>41426</v>
      </c>
      <c r="AB56" s="812">
        <v>25</v>
      </c>
      <c r="AC56" s="590"/>
      <c r="AD56" s="591">
        <v>600000</v>
      </c>
      <c r="AE56" s="610">
        <v>600000</v>
      </c>
      <c r="AF56" s="592"/>
      <c r="AG56" s="592"/>
      <c r="AH56" s="592"/>
      <c r="AI56" s="592">
        <v>500000</v>
      </c>
      <c r="AJ56" s="592">
        <v>100000</v>
      </c>
      <c r="AK56" s="592"/>
      <c r="AL56" s="592"/>
      <c r="AM56" s="592"/>
      <c r="AN56" s="592"/>
      <c r="AO56" s="592"/>
      <c r="AP56" s="592"/>
      <c r="AQ56" s="592"/>
      <c r="AR56" s="592">
        <f t="shared" ref="AR56:AR87" si="6">SUM(AF56:AQ56)</f>
        <v>600000</v>
      </c>
      <c r="AS56" s="592">
        <f t="shared" ref="AS56:AS87" si="7">AR56-(AD56+AC56)</f>
        <v>0</v>
      </c>
      <c r="AT56" s="591">
        <v>0</v>
      </c>
      <c r="AU56" s="591">
        <v>0</v>
      </c>
    </row>
    <row r="57" spans="1:206" ht="23.1" customHeight="1" x14ac:dyDescent="0.25">
      <c r="A57" s="576">
        <v>47</v>
      </c>
      <c r="B57" s="577"/>
      <c r="C57" s="578">
        <v>504</v>
      </c>
      <c r="D57" s="701" t="s">
        <v>16</v>
      </c>
      <c r="E57" s="702" t="s">
        <v>910</v>
      </c>
      <c r="F57" s="702" t="s">
        <v>911</v>
      </c>
      <c r="G57" s="579">
        <v>3120</v>
      </c>
      <c r="H57" s="580">
        <v>202</v>
      </c>
      <c r="I57" s="579">
        <v>532</v>
      </c>
      <c r="J57" s="581">
        <v>5</v>
      </c>
      <c r="K57" s="582" t="s">
        <v>14</v>
      </c>
      <c r="L57" s="583" t="s">
        <v>912</v>
      </c>
      <c r="M57" s="584" t="s">
        <v>15</v>
      </c>
      <c r="N57" s="585" t="s">
        <v>17</v>
      </c>
      <c r="O57" s="586" t="s">
        <v>909</v>
      </c>
      <c r="P57" s="587" t="s">
        <v>792</v>
      </c>
      <c r="Q57" s="587" t="s">
        <v>789</v>
      </c>
      <c r="R57" s="586" t="s">
        <v>18</v>
      </c>
      <c r="S57" s="586" t="s">
        <v>19</v>
      </c>
      <c r="T57" s="586" t="s">
        <v>20</v>
      </c>
      <c r="U57" s="586" t="s">
        <v>21</v>
      </c>
      <c r="V57" s="586" t="s">
        <v>22</v>
      </c>
      <c r="W57" s="586" t="s">
        <v>22</v>
      </c>
      <c r="X57" s="663">
        <v>2</v>
      </c>
      <c r="Y57" s="814">
        <v>2.5</v>
      </c>
      <c r="Z57" s="588">
        <v>41091</v>
      </c>
      <c r="AA57" s="589">
        <v>41426</v>
      </c>
      <c r="AB57" s="812">
        <v>25</v>
      </c>
      <c r="AC57" s="590"/>
      <c r="AD57" s="591">
        <v>300000</v>
      </c>
      <c r="AE57" s="610">
        <v>300000</v>
      </c>
      <c r="AF57" s="592"/>
      <c r="AG57" s="592"/>
      <c r="AH57" s="592"/>
      <c r="AI57" s="592"/>
      <c r="AJ57" s="592">
        <v>200000</v>
      </c>
      <c r="AK57" s="592">
        <v>100000</v>
      </c>
      <c r="AL57" s="592"/>
      <c r="AM57" s="592"/>
      <c r="AN57" s="592"/>
      <c r="AO57" s="592"/>
      <c r="AP57" s="592"/>
      <c r="AQ57" s="592"/>
      <c r="AR57" s="592">
        <f t="shared" si="6"/>
        <v>300000</v>
      </c>
      <c r="AS57" s="592">
        <f t="shared" si="7"/>
        <v>0</v>
      </c>
      <c r="AT57" s="591">
        <v>0</v>
      </c>
      <c r="AU57" s="591">
        <v>0</v>
      </c>
    </row>
    <row r="58" spans="1:206" ht="23.1" customHeight="1" x14ac:dyDescent="0.25">
      <c r="A58" s="576">
        <v>48</v>
      </c>
      <c r="B58" s="577"/>
      <c r="C58" s="578">
        <v>504</v>
      </c>
      <c r="D58" s="701" t="s">
        <v>16</v>
      </c>
      <c r="E58" s="702" t="s">
        <v>910</v>
      </c>
      <c r="F58" s="702" t="s">
        <v>911</v>
      </c>
      <c r="G58" s="579">
        <v>3120</v>
      </c>
      <c r="H58" s="580">
        <v>202</v>
      </c>
      <c r="I58" s="579">
        <v>632</v>
      </c>
      <c r="J58" s="581">
        <v>2</v>
      </c>
      <c r="K58" s="582" t="s">
        <v>14</v>
      </c>
      <c r="L58" s="583" t="s">
        <v>913</v>
      </c>
      <c r="M58" s="584" t="s">
        <v>31</v>
      </c>
      <c r="N58" s="585" t="s">
        <v>17</v>
      </c>
      <c r="O58" s="586" t="s">
        <v>909</v>
      </c>
      <c r="P58" s="587" t="s">
        <v>792</v>
      </c>
      <c r="Q58" s="587" t="s">
        <v>789</v>
      </c>
      <c r="R58" s="586" t="s">
        <v>18</v>
      </c>
      <c r="S58" s="586" t="s">
        <v>19</v>
      </c>
      <c r="T58" s="586" t="s">
        <v>20</v>
      </c>
      <c r="U58" s="586" t="s">
        <v>21</v>
      </c>
      <c r="V58" s="586" t="s">
        <v>22</v>
      </c>
      <c r="W58" s="586" t="s">
        <v>22</v>
      </c>
      <c r="X58" s="663">
        <v>2</v>
      </c>
      <c r="Y58" s="814">
        <v>2.5</v>
      </c>
      <c r="Z58" s="588">
        <v>41456</v>
      </c>
      <c r="AA58" s="589">
        <v>42156</v>
      </c>
      <c r="AB58" s="812">
        <v>25</v>
      </c>
      <c r="AC58" s="590"/>
      <c r="AD58" s="591">
        <v>0</v>
      </c>
      <c r="AE58" s="610">
        <v>0</v>
      </c>
      <c r="AF58" s="592"/>
      <c r="AG58" s="592"/>
      <c r="AH58" s="592"/>
      <c r="AI58" s="592"/>
      <c r="AJ58" s="592"/>
      <c r="AK58" s="592"/>
      <c r="AL58" s="592"/>
      <c r="AM58" s="592"/>
      <c r="AN58" s="592"/>
      <c r="AO58" s="592"/>
      <c r="AP58" s="592"/>
      <c r="AQ58" s="592"/>
      <c r="AR58" s="592">
        <f t="shared" si="6"/>
        <v>0</v>
      </c>
      <c r="AS58" s="592">
        <f t="shared" si="7"/>
        <v>0</v>
      </c>
      <c r="AT58" s="591">
        <v>1000000</v>
      </c>
      <c r="AU58" s="591">
        <v>1500000</v>
      </c>
    </row>
    <row r="59" spans="1:206" ht="23.1" customHeight="1" x14ac:dyDescent="0.25">
      <c r="A59" s="576">
        <v>49</v>
      </c>
      <c r="B59" s="577"/>
      <c r="C59" s="578">
        <v>504</v>
      </c>
      <c r="D59" s="701" t="s">
        <v>16</v>
      </c>
      <c r="E59" s="702" t="s">
        <v>910</v>
      </c>
      <c r="F59" s="702" t="s">
        <v>911</v>
      </c>
      <c r="G59" s="579">
        <v>3120</v>
      </c>
      <c r="H59" s="580">
        <v>202</v>
      </c>
      <c r="I59" s="579">
        <v>632</v>
      </c>
      <c r="J59" s="581">
        <v>3</v>
      </c>
      <c r="K59" s="582" t="s">
        <v>14</v>
      </c>
      <c r="L59" s="583" t="s">
        <v>912</v>
      </c>
      <c r="M59" s="584" t="s">
        <v>31</v>
      </c>
      <c r="N59" s="585" t="s">
        <v>17</v>
      </c>
      <c r="O59" s="586" t="s">
        <v>909</v>
      </c>
      <c r="P59" s="587" t="s">
        <v>792</v>
      </c>
      <c r="Q59" s="587" t="s">
        <v>789</v>
      </c>
      <c r="R59" s="586" t="s">
        <v>18</v>
      </c>
      <c r="S59" s="586" t="s">
        <v>19</v>
      </c>
      <c r="T59" s="586" t="s">
        <v>20</v>
      </c>
      <c r="U59" s="586" t="s">
        <v>21</v>
      </c>
      <c r="V59" s="586" t="s">
        <v>22</v>
      </c>
      <c r="W59" s="586" t="s">
        <v>22</v>
      </c>
      <c r="X59" s="663">
        <v>2</v>
      </c>
      <c r="Y59" s="814">
        <v>2.5</v>
      </c>
      <c r="Z59" s="588">
        <v>41456</v>
      </c>
      <c r="AA59" s="589">
        <v>42156</v>
      </c>
      <c r="AB59" s="812">
        <v>25</v>
      </c>
      <c r="AC59" s="590"/>
      <c r="AD59" s="591">
        <v>0</v>
      </c>
      <c r="AE59" s="610">
        <v>0</v>
      </c>
      <c r="AF59" s="592"/>
      <c r="AG59" s="592"/>
      <c r="AH59" s="592"/>
      <c r="AI59" s="592"/>
      <c r="AJ59" s="592"/>
      <c r="AK59" s="592"/>
      <c r="AL59" s="592"/>
      <c r="AM59" s="592"/>
      <c r="AN59" s="592"/>
      <c r="AO59" s="592"/>
      <c r="AP59" s="592"/>
      <c r="AQ59" s="592"/>
      <c r="AR59" s="592">
        <f t="shared" si="6"/>
        <v>0</v>
      </c>
      <c r="AS59" s="592">
        <f t="shared" si="7"/>
        <v>0</v>
      </c>
      <c r="AT59" s="591">
        <v>700000</v>
      </c>
      <c r="AU59" s="591">
        <v>1000000</v>
      </c>
    </row>
    <row r="60" spans="1:206" ht="23.1" customHeight="1" x14ac:dyDescent="0.25">
      <c r="A60" s="576">
        <v>50</v>
      </c>
      <c r="B60" s="577"/>
      <c r="C60" s="578">
        <v>504</v>
      </c>
      <c r="D60" s="701" t="s">
        <v>16</v>
      </c>
      <c r="E60" s="702" t="s">
        <v>910</v>
      </c>
      <c r="F60" s="702" t="s">
        <v>911</v>
      </c>
      <c r="G60" s="579">
        <v>2600</v>
      </c>
      <c r="H60" s="580">
        <v>202</v>
      </c>
      <c r="I60" s="579">
        <v>636</v>
      </c>
      <c r="J60" s="581">
        <v>3</v>
      </c>
      <c r="K60" s="582" t="s">
        <v>907</v>
      </c>
      <c r="L60" s="583" t="s">
        <v>908</v>
      </c>
      <c r="M60" s="584" t="s">
        <v>31</v>
      </c>
      <c r="N60" s="585" t="s">
        <v>17</v>
      </c>
      <c r="O60" s="586" t="s">
        <v>909</v>
      </c>
      <c r="P60" s="587" t="s">
        <v>792</v>
      </c>
      <c r="Q60" s="587" t="s">
        <v>805</v>
      </c>
      <c r="R60" s="586" t="s">
        <v>18</v>
      </c>
      <c r="S60" s="586" t="s">
        <v>19</v>
      </c>
      <c r="T60" s="586" t="s">
        <v>19</v>
      </c>
      <c r="U60" s="586" t="s">
        <v>23</v>
      </c>
      <c r="V60" s="586" t="s">
        <v>22</v>
      </c>
      <c r="W60" s="586" t="s">
        <v>22</v>
      </c>
      <c r="X60" s="663">
        <v>2</v>
      </c>
      <c r="Y60" s="814">
        <v>2.5</v>
      </c>
      <c r="Z60" s="588">
        <v>41091</v>
      </c>
      <c r="AA60" s="589">
        <v>41426</v>
      </c>
      <c r="AB60" s="812">
        <v>5</v>
      </c>
      <c r="AC60" s="590">
        <v>3000</v>
      </c>
      <c r="AD60" s="591"/>
      <c r="AE60" s="610">
        <v>3000</v>
      </c>
      <c r="AF60" s="592"/>
      <c r="AG60" s="592">
        <v>0</v>
      </c>
      <c r="AH60" s="592">
        <v>3000</v>
      </c>
      <c r="AI60" s="592"/>
      <c r="AJ60" s="592"/>
      <c r="AK60" s="592"/>
      <c r="AL60" s="592"/>
      <c r="AM60" s="592"/>
      <c r="AN60" s="592"/>
      <c r="AO60" s="592"/>
      <c r="AP60" s="592"/>
      <c r="AQ60" s="592"/>
      <c r="AR60" s="592">
        <f t="shared" si="6"/>
        <v>3000</v>
      </c>
      <c r="AS60" s="592">
        <f t="shared" si="7"/>
        <v>0</v>
      </c>
      <c r="AT60" s="591"/>
      <c r="AU60" s="591"/>
    </row>
    <row r="61" spans="1:206" ht="23.1" customHeight="1" x14ac:dyDescent="0.2">
      <c r="A61" s="576">
        <v>51</v>
      </c>
      <c r="B61" s="577"/>
      <c r="C61" s="706">
        <v>501</v>
      </c>
      <c r="D61" s="707" t="s">
        <v>1244</v>
      </c>
      <c r="E61" s="703" t="s">
        <v>910</v>
      </c>
      <c r="F61" s="703" t="s">
        <v>1245</v>
      </c>
      <c r="G61" s="579"/>
      <c r="H61" s="580">
        <v>204</v>
      </c>
      <c r="I61" s="579">
        <v>532</v>
      </c>
      <c r="J61" s="581">
        <v>19</v>
      </c>
      <c r="K61" s="582" t="s">
        <v>14</v>
      </c>
      <c r="L61" s="583" t="s">
        <v>933</v>
      </c>
      <c r="M61" s="584" t="s">
        <v>15</v>
      </c>
      <c r="N61" s="585" t="s">
        <v>17</v>
      </c>
      <c r="O61" s="586" t="s">
        <v>909</v>
      </c>
      <c r="P61" s="587" t="s">
        <v>792</v>
      </c>
      <c r="Q61" s="587" t="s">
        <v>805</v>
      </c>
      <c r="R61" s="586" t="s">
        <v>18</v>
      </c>
      <c r="S61" s="586" t="s">
        <v>19</v>
      </c>
      <c r="T61" s="586" t="s">
        <v>20</v>
      </c>
      <c r="U61" s="586" t="s">
        <v>21</v>
      </c>
      <c r="V61" s="586" t="s">
        <v>22</v>
      </c>
      <c r="W61" s="586" t="s">
        <v>22</v>
      </c>
      <c r="X61" s="663">
        <v>2</v>
      </c>
      <c r="Y61" s="818">
        <v>2.11</v>
      </c>
      <c r="Z61" s="588">
        <v>41091</v>
      </c>
      <c r="AA61" s="589">
        <v>41426</v>
      </c>
      <c r="AB61" s="812">
        <v>25</v>
      </c>
      <c r="AC61" s="590"/>
      <c r="AD61" s="591">
        <v>40000</v>
      </c>
      <c r="AE61" s="610">
        <v>40000</v>
      </c>
      <c r="AF61" s="592"/>
      <c r="AG61" s="592">
        <v>0</v>
      </c>
      <c r="AH61" s="592">
        <v>40000</v>
      </c>
      <c r="AI61" s="592"/>
      <c r="AJ61" s="592"/>
      <c r="AK61" s="592"/>
      <c r="AL61" s="592"/>
      <c r="AM61" s="592"/>
      <c r="AN61" s="592"/>
      <c r="AO61" s="592"/>
      <c r="AP61" s="592"/>
      <c r="AQ61" s="592"/>
      <c r="AR61" s="592">
        <f t="shared" si="6"/>
        <v>40000</v>
      </c>
      <c r="AS61" s="592">
        <f t="shared" si="7"/>
        <v>0</v>
      </c>
      <c r="AT61" s="591"/>
      <c r="AU61" s="591"/>
    </row>
    <row r="62" spans="1:206" ht="23.1" customHeight="1" x14ac:dyDescent="0.2">
      <c r="A62" s="576">
        <v>52</v>
      </c>
      <c r="B62" s="577"/>
      <c r="C62" s="706">
        <v>501</v>
      </c>
      <c r="D62" s="707" t="s">
        <v>1244</v>
      </c>
      <c r="E62" s="703" t="s">
        <v>910</v>
      </c>
      <c r="F62" s="703" t="s">
        <v>1245</v>
      </c>
      <c r="G62" s="579"/>
      <c r="H62" s="580">
        <v>204</v>
      </c>
      <c r="I62" s="579">
        <v>532</v>
      </c>
      <c r="J62" s="581">
        <v>20</v>
      </c>
      <c r="K62" s="582" t="s">
        <v>14</v>
      </c>
      <c r="L62" s="583" t="s">
        <v>936</v>
      </c>
      <c r="M62" s="584" t="s">
        <v>15</v>
      </c>
      <c r="N62" s="585" t="s">
        <v>17</v>
      </c>
      <c r="O62" s="586" t="s">
        <v>909</v>
      </c>
      <c r="P62" s="587" t="s">
        <v>792</v>
      </c>
      <c r="Q62" s="587" t="s">
        <v>805</v>
      </c>
      <c r="R62" s="586" t="s">
        <v>18</v>
      </c>
      <c r="S62" s="586" t="s">
        <v>19</v>
      </c>
      <c r="T62" s="586" t="s">
        <v>20</v>
      </c>
      <c r="U62" s="586" t="s">
        <v>21</v>
      </c>
      <c r="V62" s="586" t="s">
        <v>22</v>
      </c>
      <c r="W62" s="586" t="s">
        <v>22</v>
      </c>
      <c r="X62" s="663">
        <v>2</v>
      </c>
      <c r="Y62" s="818">
        <v>2.11</v>
      </c>
      <c r="Z62" s="588">
        <v>41091</v>
      </c>
      <c r="AA62" s="589">
        <v>41426</v>
      </c>
      <c r="AB62" s="812">
        <v>3</v>
      </c>
      <c r="AC62" s="590"/>
      <c r="AD62" s="591">
        <v>60000</v>
      </c>
      <c r="AE62" s="610">
        <v>60000</v>
      </c>
      <c r="AF62" s="592"/>
      <c r="AG62" s="592"/>
      <c r="AH62" s="592">
        <v>60000</v>
      </c>
      <c r="AI62" s="592"/>
      <c r="AJ62" s="592"/>
      <c r="AK62" s="592"/>
      <c r="AL62" s="592"/>
      <c r="AM62" s="592"/>
      <c r="AN62" s="592"/>
      <c r="AO62" s="592"/>
      <c r="AP62" s="592"/>
      <c r="AQ62" s="592"/>
      <c r="AR62" s="592">
        <f t="shared" si="6"/>
        <v>60000</v>
      </c>
      <c r="AS62" s="592">
        <f t="shared" si="7"/>
        <v>0</v>
      </c>
      <c r="AT62" s="591"/>
      <c r="AU62" s="591"/>
    </row>
    <row r="63" spans="1:206" ht="23.1" customHeight="1" x14ac:dyDescent="0.2">
      <c r="A63" s="576">
        <v>53</v>
      </c>
      <c r="B63" s="577"/>
      <c r="C63" s="706">
        <v>501</v>
      </c>
      <c r="D63" s="707" t="s">
        <v>1244</v>
      </c>
      <c r="E63" s="703" t="s">
        <v>910</v>
      </c>
      <c r="F63" s="703" t="s">
        <v>1245</v>
      </c>
      <c r="G63" s="579"/>
      <c r="H63" s="580">
        <v>204</v>
      </c>
      <c r="I63" s="580">
        <v>532</v>
      </c>
      <c r="J63" s="581">
        <v>21</v>
      </c>
      <c r="K63" s="582" t="s">
        <v>14</v>
      </c>
      <c r="L63" s="583" t="s">
        <v>924</v>
      </c>
      <c r="M63" s="584" t="s">
        <v>15</v>
      </c>
      <c r="N63" s="585" t="s">
        <v>17</v>
      </c>
      <c r="O63" s="586" t="s">
        <v>909</v>
      </c>
      <c r="P63" s="587" t="s">
        <v>792</v>
      </c>
      <c r="Q63" s="587" t="s">
        <v>805</v>
      </c>
      <c r="R63" s="586" t="s">
        <v>18</v>
      </c>
      <c r="S63" s="586" t="s">
        <v>19</v>
      </c>
      <c r="T63" s="586" t="s">
        <v>20</v>
      </c>
      <c r="U63" s="586" t="s">
        <v>21</v>
      </c>
      <c r="V63" s="586" t="s">
        <v>22</v>
      </c>
      <c r="W63" s="586" t="s">
        <v>22</v>
      </c>
      <c r="X63" s="663">
        <v>2</v>
      </c>
      <c r="Y63" s="818">
        <v>2.11</v>
      </c>
      <c r="Z63" s="588">
        <v>41091</v>
      </c>
      <c r="AA63" s="589">
        <v>41426</v>
      </c>
      <c r="AB63" s="812">
        <v>3</v>
      </c>
      <c r="AC63" s="590"/>
      <c r="AD63" s="591">
        <v>127500</v>
      </c>
      <c r="AE63" s="610">
        <v>127500</v>
      </c>
      <c r="AF63" s="592"/>
      <c r="AG63" s="592"/>
      <c r="AH63" s="592"/>
      <c r="AI63" s="592"/>
      <c r="AJ63" s="592"/>
      <c r="AK63" s="592">
        <v>127500</v>
      </c>
      <c r="AL63" s="592"/>
      <c r="AM63" s="592"/>
      <c r="AN63" s="592"/>
      <c r="AO63" s="592"/>
      <c r="AP63" s="592"/>
      <c r="AQ63" s="592"/>
      <c r="AR63" s="592">
        <f t="shared" si="6"/>
        <v>127500</v>
      </c>
      <c r="AS63" s="592">
        <f t="shared" si="7"/>
        <v>0</v>
      </c>
      <c r="AT63" s="591"/>
      <c r="AU63" s="591"/>
    </row>
    <row r="64" spans="1:206" ht="23.1" customHeight="1" x14ac:dyDescent="0.2">
      <c r="A64" s="576">
        <v>54</v>
      </c>
      <c r="B64" s="577"/>
      <c r="C64" s="706">
        <v>501</v>
      </c>
      <c r="D64" s="707" t="s">
        <v>1244</v>
      </c>
      <c r="E64" s="703" t="s">
        <v>910</v>
      </c>
      <c r="F64" s="703" t="s">
        <v>1245</v>
      </c>
      <c r="G64" s="579"/>
      <c r="H64" s="580">
        <v>204</v>
      </c>
      <c r="I64" s="580">
        <v>532</v>
      </c>
      <c r="J64" s="581">
        <v>22</v>
      </c>
      <c r="K64" s="582" t="s">
        <v>14</v>
      </c>
      <c r="L64" s="583" t="s">
        <v>921</v>
      </c>
      <c r="M64" s="584" t="s">
        <v>15</v>
      </c>
      <c r="N64" s="585" t="s">
        <v>17</v>
      </c>
      <c r="O64" s="586" t="s">
        <v>909</v>
      </c>
      <c r="P64" s="587" t="s">
        <v>792</v>
      </c>
      <c r="Q64" s="587" t="s">
        <v>805</v>
      </c>
      <c r="R64" s="586" t="s">
        <v>18</v>
      </c>
      <c r="S64" s="586" t="s">
        <v>19</v>
      </c>
      <c r="T64" s="586" t="s">
        <v>20</v>
      </c>
      <c r="U64" s="586" t="s">
        <v>21</v>
      </c>
      <c r="V64" s="586" t="s">
        <v>22</v>
      </c>
      <c r="W64" s="586" t="s">
        <v>22</v>
      </c>
      <c r="X64" s="663">
        <v>2</v>
      </c>
      <c r="Y64" s="818">
        <v>2.11</v>
      </c>
      <c r="Z64" s="588">
        <v>41091</v>
      </c>
      <c r="AA64" s="589">
        <v>41791</v>
      </c>
      <c r="AB64" s="812">
        <v>3</v>
      </c>
      <c r="AC64" s="590"/>
      <c r="AD64" s="591">
        <v>150000</v>
      </c>
      <c r="AE64" s="610">
        <v>150000</v>
      </c>
      <c r="AF64" s="592"/>
      <c r="AG64" s="592"/>
      <c r="AH64" s="592"/>
      <c r="AI64" s="592"/>
      <c r="AJ64" s="592"/>
      <c r="AK64" s="592"/>
      <c r="AL64" s="592">
        <v>150000</v>
      </c>
      <c r="AM64" s="592"/>
      <c r="AN64" s="592"/>
      <c r="AO64" s="592"/>
      <c r="AP64" s="592"/>
      <c r="AQ64" s="592"/>
      <c r="AR64" s="592">
        <f t="shared" si="6"/>
        <v>150000</v>
      </c>
      <c r="AS64" s="592">
        <f t="shared" si="7"/>
        <v>0</v>
      </c>
      <c r="AT64" s="591">
        <v>150000</v>
      </c>
      <c r="AU64" s="591"/>
    </row>
    <row r="65" spans="1:47" ht="23.1" customHeight="1" x14ac:dyDescent="0.2">
      <c r="A65" s="576">
        <v>55</v>
      </c>
      <c r="B65" s="577"/>
      <c r="C65" s="706">
        <v>501</v>
      </c>
      <c r="D65" s="707" t="s">
        <v>1244</v>
      </c>
      <c r="E65" s="703" t="s">
        <v>910</v>
      </c>
      <c r="F65" s="703" t="s">
        <v>1245</v>
      </c>
      <c r="G65" s="579"/>
      <c r="H65" s="580">
        <v>204</v>
      </c>
      <c r="I65" s="579">
        <v>532</v>
      </c>
      <c r="J65" s="581">
        <v>23</v>
      </c>
      <c r="K65" s="582" t="s">
        <v>14</v>
      </c>
      <c r="L65" s="583" t="s">
        <v>923</v>
      </c>
      <c r="M65" s="584" t="s">
        <v>15</v>
      </c>
      <c r="N65" s="585" t="s">
        <v>17</v>
      </c>
      <c r="O65" s="586" t="s">
        <v>909</v>
      </c>
      <c r="P65" s="587" t="s">
        <v>792</v>
      </c>
      <c r="Q65" s="587" t="s">
        <v>789</v>
      </c>
      <c r="R65" s="586" t="s">
        <v>18</v>
      </c>
      <c r="S65" s="586" t="s">
        <v>19</v>
      </c>
      <c r="T65" s="586" t="s">
        <v>20</v>
      </c>
      <c r="U65" s="586" t="s">
        <v>21</v>
      </c>
      <c r="V65" s="586" t="s">
        <v>22</v>
      </c>
      <c r="W65" s="586" t="s">
        <v>22</v>
      </c>
      <c r="X65" s="663">
        <v>2</v>
      </c>
      <c r="Y65" s="818">
        <v>2.11</v>
      </c>
      <c r="Z65" s="588">
        <v>41091</v>
      </c>
      <c r="AA65" s="589">
        <v>41426</v>
      </c>
      <c r="AB65" s="812">
        <v>25</v>
      </c>
      <c r="AC65" s="590"/>
      <c r="AD65" s="591">
        <v>150000</v>
      </c>
      <c r="AE65" s="610">
        <v>150000</v>
      </c>
      <c r="AF65" s="592"/>
      <c r="AG65" s="592"/>
      <c r="AH65" s="592"/>
      <c r="AI65" s="592"/>
      <c r="AJ65" s="592"/>
      <c r="AK65" s="592">
        <v>150000</v>
      </c>
      <c r="AL65" s="592"/>
      <c r="AM65" s="592"/>
      <c r="AN65" s="592"/>
      <c r="AO65" s="592"/>
      <c r="AP65" s="592"/>
      <c r="AQ65" s="592"/>
      <c r="AR65" s="592">
        <f t="shared" si="6"/>
        <v>150000</v>
      </c>
      <c r="AS65" s="592">
        <f t="shared" si="7"/>
        <v>0</v>
      </c>
      <c r="AT65" s="591"/>
      <c r="AU65" s="591">
        <v>200000</v>
      </c>
    </row>
    <row r="66" spans="1:47" ht="23.1" customHeight="1" x14ac:dyDescent="0.2">
      <c r="A66" s="576">
        <v>56</v>
      </c>
      <c r="B66" s="577"/>
      <c r="C66" s="706">
        <v>501</v>
      </c>
      <c r="D66" s="707" t="s">
        <v>1244</v>
      </c>
      <c r="E66" s="703" t="s">
        <v>910</v>
      </c>
      <c r="F66" s="703" t="s">
        <v>1245</v>
      </c>
      <c r="G66" s="579"/>
      <c r="H66" s="580">
        <v>204</v>
      </c>
      <c r="I66" s="580">
        <v>532</v>
      </c>
      <c r="J66" s="581">
        <v>24</v>
      </c>
      <c r="K66" s="582" t="s">
        <v>14</v>
      </c>
      <c r="L66" s="583" t="s">
        <v>935</v>
      </c>
      <c r="M66" s="584" t="s">
        <v>15</v>
      </c>
      <c r="N66" s="585" t="s">
        <v>17</v>
      </c>
      <c r="O66" s="586" t="s">
        <v>909</v>
      </c>
      <c r="P66" s="587" t="s">
        <v>792</v>
      </c>
      <c r="Q66" s="587" t="s">
        <v>789</v>
      </c>
      <c r="R66" s="586" t="s">
        <v>18</v>
      </c>
      <c r="S66" s="586" t="s">
        <v>19</v>
      </c>
      <c r="T66" s="586" t="s">
        <v>20</v>
      </c>
      <c r="U66" s="586" t="s">
        <v>21</v>
      </c>
      <c r="V66" s="586" t="s">
        <v>22</v>
      </c>
      <c r="W66" s="586" t="s">
        <v>22</v>
      </c>
      <c r="X66" s="663">
        <v>2</v>
      </c>
      <c r="Y66" s="818">
        <v>2.11</v>
      </c>
      <c r="Z66" s="588">
        <v>41091</v>
      </c>
      <c r="AA66" s="589">
        <v>42156</v>
      </c>
      <c r="AB66" s="812">
        <v>25</v>
      </c>
      <c r="AC66" s="590"/>
      <c r="AD66" s="591">
        <v>127500</v>
      </c>
      <c r="AE66" s="610">
        <v>127500</v>
      </c>
      <c r="AF66" s="592"/>
      <c r="AG66" s="592"/>
      <c r="AH66" s="592"/>
      <c r="AI66" s="592"/>
      <c r="AJ66" s="592">
        <v>127500</v>
      </c>
      <c r="AK66" s="592"/>
      <c r="AL66" s="592"/>
      <c r="AM66" s="592"/>
      <c r="AN66" s="592"/>
      <c r="AO66" s="592"/>
      <c r="AP66" s="592"/>
      <c r="AQ66" s="592"/>
      <c r="AR66" s="592">
        <f t="shared" si="6"/>
        <v>127500</v>
      </c>
      <c r="AS66" s="592">
        <f t="shared" si="7"/>
        <v>0</v>
      </c>
      <c r="AT66" s="591">
        <v>150000</v>
      </c>
      <c r="AU66" s="591">
        <v>450000</v>
      </c>
    </row>
    <row r="67" spans="1:47" ht="23.1" customHeight="1" x14ac:dyDescent="0.2">
      <c r="A67" s="576">
        <v>57</v>
      </c>
      <c r="B67" s="577"/>
      <c r="C67" s="706">
        <v>501</v>
      </c>
      <c r="D67" s="707" t="s">
        <v>1244</v>
      </c>
      <c r="E67" s="703" t="s">
        <v>910</v>
      </c>
      <c r="F67" s="703" t="s">
        <v>1245</v>
      </c>
      <c r="G67" s="579"/>
      <c r="H67" s="580">
        <v>204</v>
      </c>
      <c r="I67" s="580">
        <v>532</v>
      </c>
      <c r="J67" s="581" t="s">
        <v>25</v>
      </c>
      <c r="K67" s="582" t="s">
        <v>14</v>
      </c>
      <c r="L67" s="583" t="s">
        <v>917</v>
      </c>
      <c r="M67" s="584" t="s">
        <v>15</v>
      </c>
      <c r="N67" s="585" t="s">
        <v>17</v>
      </c>
      <c r="O67" s="586" t="s">
        <v>909</v>
      </c>
      <c r="P67" s="587" t="s">
        <v>792</v>
      </c>
      <c r="Q67" s="587" t="s">
        <v>805</v>
      </c>
      <c r="R67" s="586" t="s">
        <v>18</v>
      </c>
      <c r="S67" s="586" t="s">
        <v>19</v>
      </c>
      <c r="T67" s="586" t="s">
        <v>19</v>
      </c>
      <c r="U67" s="587" t="s">
        <v>916</v>
      </c>
      <c r="V67" s="586" t="s">
        <v>22</v>
      </c>
      <c r="W67" s="586" t="s">
        <v>22</v>
      </c>
      <c r="X67" s="663">
        <v>2</v>
      </c>
      <c r="Y67" s="818">
        <v>2.11</v>
      </c>
      <c r="Z67" s="588">
        <v>41821</v>
      </c>
      <c r="AA67" s="589">
        <v>42156</v>
      </c>
      <c r="AB67" s="812">
        <v>25</v>
      </c>
      <c r="AC67" s="590"/>
      <c r="AD67" s="591"/>
      <c r="AE67" s="610">
        <v>0</v>
      </c>
      <c r="AF67" s="592"/>
      <c r="AG67" s="592"/>
      <c r="AH67" s="592"/>
      <c r="AI67" s="592"/>
      <c r="AJ67" s="592"/>
      <c r="AK67" s="592"/>
      <c r="AL67" s="592"/>
      <c r="AM67" s="592"/>
      <c r="AN67" s="592"/>
      <c r="AO67" s="592"/>
      <c r="AP67" s="592"/>
      <c r="AQ67" s="592"/>
      <c r="AR67" s="592">
        <f t="shared" si="6"/>
        <v>0</v>
      </c>
      <c r="AS67" s="592">
        <f t="shared" si="7"/>
        <v>0</v>
      </c>
      <c r="AT67" s="591"/>
      <c r="AU67" s="591">
        <v>656000</v>
      </c>
    </row>
    <row r="68" spans="1:47" ht="23.1" customHeight="1" x14ac:dyDescent="0.2">
      <c r="A68" s="576">
        <v>58</v>
      </c>
      <c r="B68" s="577"/>
      <c r="C68" s="706">
        <v>501</v>
      </c>
      <c r="D68" s="707" t="s">
        <v>1244</v>
      </c>
      <c r="E68" s="703" t="s">
        <v>910</v>
      </c>
      <c r="F68" s="703" t="s">
        <v>1245</v>
      </c>
      <c r="G68" s="579"/>
      <c r="H68" s="580">
        <v>204</v>
      </c>
      <c r="I68" s="580">
        <v>532</v>
      </c>
      <c r="J68" s="581" t="s">
        <v>25</v>
      </c>
      <c r="K68" s="582" t="s">
        <v>14</v>
      </c>
      <c r="L68" s="583" t="s">
        <v>919</v>
      </c>
      <c r="M68" s="584" t="s">
        <v>15</v>
      </c>
      <c r="N68" s="585" t="s">
        <v>17</v>
      </c>
      <c r="O68" s="586" t="s">
        <v>909</v>
      </c>
      <c r="P68" s="587" t="s">
        <v>792</v>
      </c>
      <c r="Q68" s="587" t="s">
        <v>805</v>
      </c>
      <c r="R68" s="586" t="s">
        <v>18</v>
      </c>
      <c r="S68" s="586" t="s">
        <v>19</v>
      </c>
      <c r="T68" s="586" t="s">
        <v>20</v>
      </c>
      <c r="U68" s="586" t="s">
        <v>21</v>
      </c>
      <c r="V68" s="586" t="s">
        <v>22</v>
      </c>
      <c r="W68" s="586" t="s">
        <v>22</v>
      </c>
      <c r="X68" s="663">
        <v>2</v>
      </c>
      <c r="Y68" s="818">
        <v>2.11</v>
      </c>
      <c r="Z68" s="588">
        <v>41821</v>
      </c>
      <c r="AA68" s="589">
        <v>42156</v>
      </c>
      <c r="AB68" s="812">
        <v>25</v>
      </c>
      <c r="AC68" s="590"/>
      <c r="AD68" s="591"/>
      <c r="AE68" s="610">
        <v>0</v>
      </c>
      <c r="AF68" s="592"/>
      <c r="AG68" s="592"/>
      <c r="AH68" s="592"/>
      <c r="AI68" s="592"/>
      <c r="AJ68" s="592"/>
      <c r="AK68" s="592"/>
      <c r="AL68" s="592"/>
      <c r="AM68" s="592"/>
      <c r="AN68" s="592"/>
      <c r="AO68" s="592"/>
      <c r="AP68" s="592"/>
      <c r="AQ68" s="592"/>
      <c r="AR68" s="592">
        <f t="shared" si="6"/>
        <v>0</v>
      </c>
      <c r="AS68" s="592">
        <f t="shared" si="7"/>
        <v>0</v>
      </c>
      <c r="AT68" s="591"/>
      <c r="AU68" s="591">
        <v>90000</v>
      </c>
    </row>
    <row r="69" spans="1:47" ht="23.1" customHeight="1" x14ac:dyDescent="0.2">
      <c r="A69" s="576">
        <v>59</v>
      </c>
      <c r="B69" s="577"/>
      <c r="C69" s="706">
        <v>501</v>
      </c>
      <c r="D69" s="707" t="s">
        <v>1244</v>
      </c>
      <c r="E69" s="703" t="s">
        <v>910</v>
      </c>
      <c r="F69" s="703" t="s">
        <v>1245</v>
      </c>
      <c r="G69" s="579"/>
      <c r="H69" s="580">
        <v>204</v>
      </c>
      <c r="I69" s="580">
        <v>532</v>
      </c>
      <c r="J69" s="581" t="s">
        <v>25</v>
      </c>
      <c r="K69" s="582" t="s">
        <v>14</v>
      </c>
      <c r="L69" s="583" t="s">
        <v>925</v>
      </c>
      <c r="M69" s="584" t="s">
        <v>15</v>
      </c>
      <c r="N69" s="585" t="s">
        <v>17</v>
      </c>
      <c r="O69" s="586" t="s">
        <v>909</v>
      </c>
      <c r="P69" s="587" t="s">
        <v>792</v>
      </c>
      <c r="Q69" s="587" t="s">
        <v>805</v>
      </c>
      <c r="R69" s="586" t="s">
        <v>18</v>
      </c>
      <c r="S69" s="586" t="s">
        <v>19</v>
      </c>
      <c r="T69" s="586" t="s">
        <v>20</v>
      </c>
      <c r="U69" s="586" t="s">
        <v>21</v>
      </c>
      <c r="V69" s="586" t="s">
        <v>22</v>
      </c>
      <c r="W69" s="586" t="s">
        <v>22</v>
      </c>
      <c r="X69" s="663">
        <v>2</v>
      </c>
      <c r="Y69" s="818">
        <v>2.11</v>
      </c>
      <c r="Z69" s="588">
        <v>41821</v>
      </c>
      <c r="AA69" s="589">
        <v>42156</v>
      </c>
      <c r="AB69" s="812">
        <v>25</v>
      </c>
      <c r="AC69" s="590"/>
      <c r="AD69" s="591"/>
      <c r="AE69" s="610">
        <v>0</v>
      </c>
      <c r="AF69" s="592"/>
      <c r="AG69" s="592"/>
      <c r="AH69" s="592"/>
      <c r="AI69" s="592"/>
      <c r="AJ69" s="592"/>
      <c r="AK69" s="592"/>
      <c r="AL69" s="592"/>
      <c r="AM69" s="592"/>
      <c r="AN69" s="592"/>
      <c r="AO69" s="592"/>
      <c r="AP69" s="592"/>
      <c r="AQ69" s="592"/>
      <c r="AR69" s="592">
        <f t="shared" si="6"/>
        <v>0</v>
      </c>
      <c r="AS69" s="592">
        <f t="shared" si="7"/>
        <v>0</v>
      </c>
      <c r="AT69" s="591"/>
      <c r="AU69" s="591">
        <v>120000</v>
      </c>
    </row>
    <row r="70" spans="1:47" ht="23.1" customHeight="1" x14ac:dyDescent="0.2">
      <c r="A70" s="576">
        <v>60</v>
      </c>
      <c r="B70" s="577"/>
      <c r="C70" s="706">
        <v>501</v>
      </c>
      <c r="D70" s="707" t="s">
        <v>1244</v>
      </c>
      <c r="E70" s="703" t="s">
        <v>910</v>
      </c>
      <c r="F70" s="703" t="s">
        <v>1245</v>
      </c>
      <c r="G70" s="579"/>
      <c r="H70" s="580">
        <v>204</v>
      </c>
      <c r="I70" s="580">
        <v>532</v>
      </c>
      <c r="J70" s="581" t="s">
        <v>25</v>
      </c>
      <c r="K70" s="582" t="s">
        <v>14</v>
      </c>
      <c r="L70" s="583" t="s">
        <v>928</v>
      </c>
      <c r="M70" s="584" t="s">
        <v>15</v>
      </c>
      <c r="N70" s="585" t="s">
        <v>17</v>
      </c>
      <c r="O70" s="586" t="s">
        <v>909</v>
      </c>
      <c r="P70" s="587" t="s">
        <v>792</v>
      </c>
      <c r="Q70" s="587" t="s">
        <v>805</v>
      </c>
      <c r="R70" s="586" t="s">
        <v>18</v>
      </c>
      <c r="S70" s="586" t="s">
        <v>19</v>
      </c>
      <c r="T70" s="586" t="s">
        <v>20</v>
      </c>
      <c r="U70" s="586" t="s">
        <v>21</v>
      </c>
      <c r="V70" s="586" t="s">
        <v>22</v>
      </c>
      <c r="W70" s="586" t="s">
        <v>22</v>
      </c>
      <c r="X70" s="663">
        <v>2</v>
      </c>
      <c r="Y70" s="818">
        <v>2.11</v>
      </c>
      <c r="Z70" s="588">
        <v>41821</v>
      </c>
      <c r="AA70" s="589">
        <v>42156</v>
      </c>
      <c r="AB70" s="812">
        <v>3</v>
      </c>
      <c r="AC70" s="590"/>
      <c r="AD70" s="591"/>
      <c r="AE70" s="610">
        <v>0</v>
      </c>
      <c r="AF70" s="592"/>
      <c r="AG70" s="592"/>
      <c r="AH70" s="592"/>
      <c r="AI70" s="592"/>
      <c r="AJ70" s="592"/>
      <c r="AK70" s="592"/>
      <c r="AL70" s="592"/>
      <c r="AM70" s="592"/>
      <c r="AN70" s="592"/>
      <c r="AO70" s="592"/>
      <c r="AP70" s="592"/>
      <c r="AQ70" s="592"/>
      <c r="AR70" s="592">
        <f t="shared" si="6"/>
        <v>0</v>
      </c>
      <c r="AS70" s="592">
        <f t="shared" si="7"/>
        <v>0</v>
      </c>
      <c r="AT70" s="591"/>
      <c r="AU70" s="591">
        <v>90000</v>
      </c>
    </row>
    <row r="71" spans="1:47" ht="23.1" customHeight="1" x14ac:dyDescent="0.2">
      <c r="A71" s="576">
        <v>61</v>
      </c>
      <c r="B71" s="577"/>
      <c r="C71" s="706">
        <v>501</v>
      </c>
      <c r="D71" s="707" t="s">
        <v>1244</v>
      </c>
      <c r="E71" s="703" t="s">
        <v>910</v>
      </c>
      <c r="F71" s="703" t="s">
        <v>1245</v>
      </c>
      <c r="G71" s="579"/>
      <c r="H71" s="580">
        <v>204</v>
      </c>
      <c r="I71" s="580">
        <v>532</v>
      </c>
      <c r="J71" s="581" t="s">
        <v>25</v>
      </c>
      <c r="K71" s="582" t="s">
        <v>14</v>
      </c>
      <c r="L71" s="583" t="s">
        <v>930</v>
      </c>
      <c r="M71" s="584" t="s">
        <v>15</v>
      </c>
      <c r="N71" s="585" t="s">
        <v>17</v>
      </c>
      <c r="O71" s="586" t="s">
        <v>909</v>
      </c>
      <c r="P71" s="587" t="s">
        <v>792</v>
      </c>
      <c r="Q71" s="587" t="s">
        <v>805</v>
      </c>
      <c r="R71" s="586" t="s">
        <v>18</v>
      </c>
      <c r="S71" s="586" t="s">
        <v>19</v>
      </c>
      <c r="T71" s="586" t="s">
        <v>20</v>
      </c>
      <c r="U71" s="586" t="s">
        <v>21</v>
      </c>
      <c r="V71" s="586" t="s">
        <v>22</v>
      </c>
      <c r="W71" s="586" t="s">
        <v>22</v>
      </c>
      <c r="X71" s="663">
        <v>2</v>
      </c>
      <c r="Y71" s="818">
        <v>2.11</v>
      </c>
      <c r="Z71" s="588">
        <v>41821</v>
      </c>
      <c r="AA71" s="589">
        <v>42156</v>
      </c>
      <c r="AB71" s="812">
        <v>25</v>
      </c>
      <c r="AC71" s="590"/>
      <c r="AD71" s="591"/>
      <c r="AE71" s="610">
        <v>0</v>
      </c>
      <c r="AF71" s="592"/>
      <c r="AG71" s="592"/>
      <c r="AH71" s="592"/>
      <c r="AI71" s="592"/>
      <c r="AJ71" s="592"/>
      <c r="AK71" s="592"/>
      <c r="AL71" s="592"/>
      <c r="AM71" s="592"/>
      <c r="AN71" s="592"/>
      <c r="AO71" s="592"/>
      <c r="AP71" s="592"/>
      <c r="AQ71" s="592"/>
      <c r="AR71" s="592">
        <f t="shared" si="6"/>
        <v>0</v>
      </c>
      <c r="AS71" s="592">
        <f t="shared" si="7"/>
        <v>0</v>
      </c>
      <c r="AT71" s="591"/>
      <c r="AU71" s="591">
        <v>230000</v>
      </c>
    </row>
    <row r="72" spans="1:47" ht="23.1" customHeight="1" x14ac:dyDescent="0.2">
      <c r="A72" s="576">
        <v>62</v>
      </c>
      <c r="B72" s="577"/>
      <c r="C72" s="706">
        <v>501</v>
      </c>
      <c r="D72" s="707" t="s">
        <v>1244</v>
      </c>
      <c r="E72" s="703" t="s">
        <v>910</v>
      </c>
      <c r="F72" s="703" t="s">
        <v>1245</v>
      </c>
      <c r="G72" s="579"/>
      <c r="H72" s="580">
        <v>204</v>
      </c>
      <c r="I72" s="580">
        <v>532</v>
      </c>
      <c r="J72" s="581" t="s">
        <v>25</v>
      </c>
      <c r="K72" s="582" t="s">
        <v>14</v>
      </c>
      <c r="L72" s="583" t="s">
        <v>931</v>
      </c>
      <c r="M72" s="584" t="s">
        <v>15</v>
      </c>
      <c r="N72" s="585" t="s">
        <v>17</v>
      </c>
      <c r="O72" s="586" t="s">
        <v>909</v>
      </c>
      <c r="P72" s="587" t="s">
        <v>792</v>
      </c>
      <c r="Q72" s="587" t="s">
        <v>805</v>
      </c>
      <c r="R72" s="586" t="s">
        <v>18</v>
      </c>
      <c r="S72" s="586" t="s">
        <v>19</v>
      </c>
      <c r="T72" s="586" t="s">
        <v>20</v>
      </c>
      <c r="U72" s="586" t="s">
        <v>21</v>
      </c>
      <c r="V72" s="586" t="s">
        <v>22</v>
      </c>
      <c r="W72" s="586" t="s">
        <v>22</v>
      </c>
      <c r="X72" s="663">
        <v>2</v>
      </c>
      <c r="Y72" s="818">
        <v>2.11</v>
      </c>
      <c r="Z72" s="588">
        <v>41821</v>
      </c>
      <c r="AA72" s="589">
        <v>42156</v>
      </c>
      <c r="AB72" s="812">
        <v>3</v>
      </c>
      <c r="AC72" s="590"/>
      <c r="AD72" s="591"/>
      <c r="AE72" s="610">
        <v>0</v>
      </c>
      <c r="AF72" s="592"/>
      <c r="AG72" s="592"/>
      <c r="AH72" s="592"/>
      <c r="AI72" s="592"/>
      <c r="AJ72" s="592"/>
      <c r="AK72" s="592"/>
      <c r="AL72" s="592"/>
      <c r="AM72" s="592"/>
      <c r="AN72" s="592"/>
      <c r="AO72" s="592"/>
      <c r="AP72" s="592"/>
      <c r="AQ72" s="592"/>
      <c r="AR72" s="592">
        <f t="shared" si="6"/>
        <v>0</v>
      </c>
      <c r="AS72" s="592">
        <f t="shared" si="7"/>
        <v>0</v>
      </c>
      <c r="AT72" s="591"/>
      <c r="AU72" s="591">
        <v>400000</v>
      </c>
    </row>
    <row r="73" spans="1:47" ht="23.1" customHeight="1" x14ac:dyDescent="0.2">
      <c r="A73" s="576">
        <v>63</v>
      </c>
      <c r="B73" s="577"/>
      <c r="C73" s="706">
        <v>501</v>
      </c>
      <c r="D73" s="707" t="s">
        <v>1244</v>
      </c>
      <c r="E73" s="703" t="s">
        <v>910</v>
      </c>
      <c r="F73" s="703" t="s">
        <v>1245</v>
      </c>
      <c r="G73" s="579"/>
      <c r="H73" s="580">
        <v>204</v>
      </c>
      <c r="I73" s="579">
        <v>536</v>
      </c>
      <c r="J73" s="581" t="s">
        <v>25</v>
      </c>
      <c r="K73" s="582" t="s">
        <v>14</v>
      </c>
      <c r="L73" s="583" t="s">
        <v>918</v>
      </c>
      <c r="M73" s="584" t="s">
        <v>15</v>
      </c>
      <c r="N73" s="585" t="s">
        <v>17</v>
      </c>
      <c r="O73" s="586" t="s">
        <v>909</v>
      </c>
      <c r="P73" s="587" t="s">
        <v>792</v>
      </c>
      <c r="Q73" s="587" t="s">
        <v>805</v>
      </c>
      <c r="R73" s="586" t="s">
        <v>18</v>
      </c>
      <c r="S73" s="586" t="s">
        <v>19</v>
      </c>
      <c r="T73" s="586" t="s">
        <v>20</v>
      </c>
      <c r="U73" s="586" t="s">
        <v>21</v>
      </c>
      <c r="V73" s="586" t="s">
        <v>22</v>
      </c>
      <c r="W73" s="586" t="s">
        <v>22</v>
      </c>
      <c r="X73" s="663">
        <v>2</v>
      </c>
      <c r="Y73" s="818">
        <v>2.11</v>
      </c>
      <c r="Z73" s="588">
        <v>41456</v>
      </c>
      <c r="AA73" s="589">
        <v>41791</v>
      </c>
      <c r="AB73" s="812">
        <v>5</v>
      </c>
      <c r="AC73" s="590"/>
      <c r="AD73" s="591"/>
      <c r="AE73" s="610">
        <v>0</v>
      </c>
      <c r="AF73" s="592"/>
      <c r="AG73" s="592"/>
      <c r="AH73" s="592"/>
      <c r="AI73" s="592"/>
      <c r="AJ73" s="592"/>
      <c r="AK73" s="592"/>
      <c r="AL73" s="592"/>
      <c r="AM73" s="592"/>
      <c r="AN73" s="592"/>
      <c r="AO73" s="592"/>
      <c r="AP73" s="592"/>
      <c r="AQ73" s="592"/>
      <c r="AR73" s="592">
        <f t="shared" si="6"/>
        <v>0</v>
      </c>
      <c r="AS73" s="592">
        <f t="shared" si="7"/>
        <v>0</v>
      </c>
      <c r="AT73" s="591">
        <v>280000</v>
      </c>
      <c r="AU73" s="591"/>
    </row>
    <row r="74" spans="1:47" ht="23.1" customHeight="1" x14ac:dyDescent="0.2">
      <c r="A74" s="576">
        <v>64</v>
      </c>
      <c r="B74" s="577"/>
      <c r="C74" s="706">
        <v>501</v>
      </c>
      <c r="D74" s="707" t="s">
        <v>1244</v>
      </c>
      <c r="E74" s="703" t="s">
        <v>910</v>
      </c>
      <c r="F74" s="703" t="s">
        <v>1245</v>
      </c>
      <c r="G74" s="579"/>
      <c r="H74" s="580">
        <v>204</v>
      </c>
      <c r="I74" s="580">
        <v>544</v>
      </c>
      <c r="J74" s="581">
        <v>5</v>
      </c>
      <c r="K74" s="582" t="s">
        <v>914</v>
      </c>
      <c r="L74" s="583" t="s">
        <v>927</v>
      </c>
      <c r="M74" s="584" t="s">
        <v>15</v>
      </c>
      <c r="N74" s="585" t="s">
        <v>17</v>
      </c>
      <c r="O74" s="586" t="s">
        <v>909</v>
      </c>
      <c r="P74" s="587" t="s">
        <v>792</v>
      </c>
      <c r="Q74" s="587" t="s">
        <v>789</v>
      </c>
      <c r="R74" s="586" t="s">
        <v>18</v>
      </c>
      <c r="S74" s="586" t="s">
        <v>19</v>
      </c>
      <c r="T74" s="586" t="s">
        <v>19</v>
      </c>
      <c r="U74" s="587" t="s">
        <v>916</v>
      </c>
      <c r="V74" s="586" t="s">
        <v>22</v>
      </c>
      <c r="W74" s="586" t="s">
        <v>22</v>
      </c>
      <c r="X74" s="663">
        <v>2</v>
      </c>
      <c r="Y74" s="818">
        <v>2.11</v>
      </c>
      <c r="Z74" s="588">
        <v>41091</v>
      </c>
      <c r="AA74" s="589">
        <v>41426</v>
      </c>
      <c r="AB74" s="812">
        <v>7</v>
      </c>
      <c r="AC74" s="590"/>
      <c r="AD74" s="591">
        <v>7500</v>
      </c>
      <c r="AE74" s="610">
        <v>7500</v>
      </c>
      <c r="AF74" s="592"/>
      <c r="AG74" s="592"/>
      <c r="AH74" s="592"/>
      <c r="AI74" s="592"/>
      <c r="AJ74" s="592">
        <v>7500</v>
      </c>
      <c r="AK74" s="592"/>
      <c r="AL74" s="592"/>
      <c r="AM74" s="592"/>
      <c r="AN74" s="592"/>
      <c r="AO74" s="592"/>
      <c r="AP74" s="592"/>
      <c r="AQ74" s="592"/>
      <c r="AR74" s="592">
        <f t="shared" si="6"/>
        <v>7500</v>
      </c>
      <c r="AS74" s="592">
        <f t="shared" si="7"/>
        <v>0</v>
      </c>
      <c r="AT74" s="591"/>
      <c r="AU74" s="591">
        <v>17000</v>
      </c>
    </row>
    <row r="75" spans="1:47" ht="23.1" customHeight="1" x14ac:dyDescent="0.2">
      <c r="A75" s="576">
        <v>65</v>
      </c>
      <c r="B75" s="577"/>
      <c r="C75" s="706">
        <v>501</v>
      </c>
      <c r="D75" s="707" t="s">
        <v>1244</v>
      </c>
      <c r="E75" s="703" t="s">
        <v>910</v>
      </c>
      <c r="F75" s="703" t="s">
        <v>1245</v>
      </c>
      <c r="G75" s="579"/>
      <c r="H75" s="580">
        <v>204</v>
      </c>
      <c r="I75" s="580">
        <v>544</v>
      </c>
      <c r="J75" s="581">
        <v>6</v>
      </c>
      <c r="K75" s="582" t="s">
        <v>914</v>
      </c>
      <c r="L75" s="583" t="s">
        <v>934</v>
      </c>
      <c r="M75" s="584" t="s">
        <v>15</v>
      </c>
      <c r="N75" s="585" t="s">
        <v>17</v>
      </c>
      <c r="O75" s="586" t="s">
        <v>909</v>
      </c>
      <c r="P75" s="587" t="s">
        <v>792</v>
      </c>
      <c r="Q75" s="587" t="s">
        <v>789</v>
      </c>
      <c r="R75" s="586" t="s">
        <v>18</v>
      </c>
      <c r="S75" s="586" t="s">
        <v>19</v>
      </c>
      <c r="T75" s="586" t="s">
        <v>19</v>
      </c>
      <c r="U75" s="587" t="s">
        <v>916</v>
      </c>
      <c r="V75" s="586" t="s">
        <v>22</v>
      </c>
      <c r="W75" s="586" t="s">
        <v>22</v>
      </c>
      <c r="X75" s="663">
        <v>2</v>
      </c>
      <c r="Y75" s="818">
        <v>2.11</v>
      </c>
      <c r="Z75" s="588">
        <v>41091</v>
      </c>
      <c r="AA75" s="589">
        <v>42156</v>
      </c>
      <c r="AB75" s="812">
        <v>7</v>
      </c>
      <c r="AC75" s="590"/>
      <c r="AD75" s="591">
        <v>27000</v>
      </c>
      <c r="AE75" s="610">
        <v>27000</v>
      </c>
      <c r="AF75" s="592"/>
      <c r="AG75" s="592"/>
      <c r="AH75" s="592"/>
      <c r="AI75" s="592"/>
      <c r="AJ75" s="592"/>
      <c r="AK75" s="592">
        <v>27000</v>
      </c>
      <c r="AL75" s="592"/>
      <c r="AM75" s="592"/>
      <c r="AN75" s="592"/>
      <c r="AO75" s="592"/>
      <c r="AP75" s="592"/>
      <c r="AQ75" s="592"/>
      <c r="AR75" s="592">
        <f t="shared" si="6"/>
        <v>27000</v>
      </c>
      <c r="AS75" s="592">
        <f t="shared" si="7"/>
        <v>0</v>
      </c>
      <c r="AT75" s="591">
        <v>27000</v>
      </c>
      <c r="AU75" s="591">
        <v>16000</v>
      </c>
    </row>
    <row r="76" spans="1:47" ht="23.1" customHeight="1" x14ac:dyDescent="0.2">
      <c r="A76" s="576">
        <v>66</v>
      </c>
      <c r="B76" s="577"/>
      <c r="C76" s="706">
        <v>501</v>
      </c>
      <c r="D76" s="707" t="s">
        <v>1244</v>
      </c>
      <c r="E76" s="703" t="s">
        <v>910</v>
      </c>
      <c r="F76" s="703" t="s">
        <v>1245</v>
      </c>
      <c r="G76" s="579"/>
      <c r="H76" s="580">
        <v>204</v>
      </c>
      <c r="I76" s="580">
        <v>544</v>
      </c>
      <c r="J76" s="581">
        <v>7</v>
      </c>
      <c r="K76" s="582" t="s">
        <v>914</v>
      </c>
      <c r="L76" s="583" t="s">
        <v>922</v>
      </c>
      <c r="M76" s="584" t="s">
        <v>15</v>
      </c>
      <c r="N76" s="585" t="s">
        <v>17</v>
      </c>
      <c r="O76" s="586" t="s">
        <v>909</v>
      </c>
      <c r="P76" s="587" t="s">
        <v>792</v>
      </c>
      <c r="Q76" s="587" t="s">
        <v>805</v>
      </c>
      <c r="R76" s="586" t="s">
        <v>18</v>
      </c>
      <c r="S76" s="586" t="s">
        <v>19</v>
      </c>
      <c r="T76" s="586" t="s">
        <v>19</v>
      </c>
      <c r="U76" s="587" t="s">
        <v>916</v>
      </c>
      <c r="V76" s="586" t="s">
        <v>22</v>
      </c>
      <c r="W76" s="586" t="s">
        <v>22</v>
      </c>
      <c r="X76" s="663">
        <v>2</v>
      </c>
      <c r="Y76" s="818">
        <v>2.11</v>
      </c>
      <c r="Z76" s="588">
        <v>41091</v>
      </c>
      <c r="AA76" s="589">
        <v>41426</v>
      </c>
      <c r="AB76" s="812">
        <v>7</v>
      </c>
      <c r="AC76" s="590"/>
      <c r="AD76" s="591">
        <v>310500</v>
      </c>
      <c r="AE76" s="610">
        <v>310500</v>
      </c>
      <c r="AF76" s="592"/>
      <c r="AG76" s="592"/>
      <c r="AH76" s="592"/>
      <c r="AI76" s="592"/>
      <c r="AJ76" s="592"/>
      <c r="AK76" s="592"/>
      <c r="AL76" s="592">
        <v>310500</v>
      </c>
      <c r="AM76" s="592"/>
      <c r="AN76" s="592"/>
      <c r="AO76" s="592"/>
      <c r="AP76" s="592"/>
      <c r="AQ76" s="592"/>
      <c r="AR76" s="592">
        <f t="shared" si="6"/>
        <v>310500</v>
      </c>
      <c r="AS76" s="592">
        <f t="shared" si="7"/>
        <v>0</v>
      </c>
      <c r="AT76" s="591"/>
      <c r="AU76" s="591">
        <v>3000</v>
      </c>
    </row>
    <row r="77" spans="1:47" ht="23.1" customHeight="1" x14ac:dyDescent="0.2">
      <c r="A77" s="576">
        <v>67</v>
      </c>
      <c r="B77" s="577"/>
      <c r="C77" s="706">
        <v>501</v>
      </c>
      <c r="D77" s="707" t="s">
        <v>1244</v>
      </c>
      <c r="E77" s="703" t="s">
        <v>910</v>
      </c>
      <c r="F77" s="703" t="s">
        <v>1245</v>
      </c>
      <c r="G77" s="579"/>
      <c r="H77" s="580">
        <v>204</v>
      </c>
      <c r="I77" s="580">
        <v>544</v>
      </c>
      <c r="J77" s="581" t="s">
        <v>25</v>
      </c>
      <c r="K77" s="582" t="s">
        <v>914</v>
      </c>
      <c r="L77" s="583" t="s">
        <v>915</v>
      </c>
      <c r="M77" s="584" t="s">
        <v>15</v>
      </c>
      <c r="N77" s="585" t="s">
        <v>17</v>
      </c>
      <c r="O77" s="586" t="s">
        <v>909</v>
      </c>
      <c r="P77" s="587" t="s">
        <v>792</v>
      </c>
      <c r="Q77" s="587" t="s">
        <v>805</v>
      </c>
      <c r="R77" s="586" t="s">
        <v>18</v>
      </c>
      <c r="S77" s="586" t="s">
        <v>19</v>
      </c>
      <c r="T77" s="586" t="s">
        <v>19</v>
      </c>
      <c r="U77" s="587" t="s">
        <v>916</v>
      </c>
      <c r="V77" s="586" t="s">
        <v>22</v>
      </c>
      <c r="W77" s="586" t="s">
        <v>22</v>
      </c>
      <c r="X77" s="663">
        <v>2</v>
      </c>
      <c r="Y77" s="818">
        <v>2.11</v>
      </c>
      <c r="Z77" s="588">
        <v>41821</v>
      </c>
      <c r="AA77" s="589">
        <v>42156</v>
      </c>
      <c r="AB77" s="812">
        <v>7</v>
      </c>
      <c r="AC77" s="590"/>
      <c r="AD77" s="591"/>
      <c r="AE77" s="610">
        <v>0</v>
      </c>
      <c r="AF77" s="592"/>
      <c r="AG77" s="592"/>
      <c r="AH77" s="592"/>
      <c r="AI77" s="592"/>
      <c r="AJ77" s="592"/>
      <c r="AK77" s="592"/>
      <c r="AL77" s="592"/>
      <c r="AM77" s="592"/>
      <c r="AN77" s="592"/>
      <c r="AO77" s="592"/>
      <c r="AP77" s="592"/>
      <c r="AQ77" s="592"/>
      <c r="AR77" s="592">
        <f t="shared" si="6"/>
        <v>0</v>
      </c>
      <c r="AS77" s="592">
        <f t="shared" si="7"/>
        <v>0</v>
      </c>
      <c r="AT77" s="591"/>
      <c r="AU77" s="591">
        <v>60000</v>
      </c>
    </row>
    <row r="78" spans="1:47" ht="23.1" customHeight="1" x14ac:dyDescent="0.2">
      <c r="A78" s="576">
        <v>68</v>
      </c>
      <c r="B78" s="577"/>
      <c r="C78" s="706">
        <v>501</v>
      </c>
      <c r="D78" s="707" t="s">
        <v>1244</v>
      </c>
      <c r="E78" s="703" t="s">
        <v>910</v>
      </c>
      <c r="F78" s="703" t="s">
        <v>1245</v>
      </c>
      <c r="G78" s="579"/>
      <c r="H78" s="580">
        <v>204</v>
      </c>
      <c r="I78" s="580">
        <v>544</v>
      </c>
      <c r="J78" s="581" t="s">
        <v>25</v>
      </c>
      <c r="K78" s="582" t="s">
        <v>914</v>
      </c>
      <c r="L78" s="583" t="s">
        <v>920</v>
      </c>
      <c r="M78" s="584" t="s">
        <v>15</v>
      </c>
      <c r="N78" s="585" t="s">
        <v>17</v>
      </c>
      <c r="O78" s="586" t="s">
        <v>909</v>
      </c>
      <c r="P78" s="587" t="s">
        <v>792</v>
      </c>
      <c r="Q78" s="587" t="s">
        <v>805</v>
      </c>
      <c r="R78" s="586" t="s">
        <v>18</v>
      </c>
      <c r="S78" s="586" t="s">
        <v>19</v>
      </c>
      <c r="T78" s="586" t="s">
        <v>20</v>
      </c>
      <c r="U78" s="586" t="s">
        <v>21</v>
      </c>
      <c r="V78" s="586" t="s">
        <v>22</v>
      </c>
      <c r="W78" s="586" t="s">
        <v>22</v>
      </c>
      <c r="X78" s="663">
        <v>2</v>
      </c>
      <c r="Y78" s="818">
        <v>2.11</v>
      </c>
      <c r="Z78" s="588">
        <v>41821</v>
      </c>
      <c r="AA78" s="589">
        <v>42156</v>
      </c>
      <c r="AB78" s="812">
        <v>7</v>
      </c>
      <c r="AC78" s="590"/>
      <c r="AD78" s="591"/>
      <c r="AE78" s="610">
        <v>0</v>
      </c>
      <c r="AF78" s="592"/>
      <c r="AG78" s="592"/>
      <c r="AH78" s="592"/>
      <c r="AI78" s="592"/>
      <c r="AJ78" s="592"/>
      <c r="AK78" s="592"/>
      <c r="AL78" s="592"/>
      <c r="AM78" s="592"/>
      <c r="AN78" s="592"/>
      <c r="AO78" s="592"/>
      <c r="AP78" s="592"/>
      <c r="AQ78" s="592"/>
      <c r="AR78" s="592">
        <f t="shared" si="6"/>
        <v>0</v>
      </c>
      <c r="AS78" s="592">
        <f t="shared" si="7"/>
        <v>0</v>
      </c>
      <c r="AT78" s="591"/>
      <c r="AU78" s="591">
        <v>6000</v>
      </c>
    </row>
    <row r="79" spans="1:47" ht="23.1" customHeight="1" x14ac:dyDescent="0.2">
      <c r="A79" s="576">
        <v>69</v>
      </c>
      <c r="B79" s="577"/>
      <c r="C79" s="706">
        <v>501</v>
      </c>
      <c r="D79" s="707" t="s">
        <v>1244</v>
      </c>
      <c r="E79" s="703" t="s">
        <v>910</v>
      </c>
      <c r="F79" s="703" t="s">
        <v>1245</v>
      </c>
      <c r="G79" s="579"/>
      <c r="H79" s="580">
        <v>204</v>
      </c>
      <c r="I79" s="580">
        <v>632</v>
      </c>
      <c r="J79" s="581" t="s">
        <v>25</v>
      </c>
      <c r="K79" s="582" t="s">
        <v>14</v>
      </c>
      <c r="L79" s="583" t="s">
        <v>926</v>
      </c>
      <c r="M79" s="584" t="s">
        <v>31</v>
      </c>
      <c r="N79" s="585" t="s">
        <v>17</v>
      </c>
      <c r="O79" s="586" t="s">
        <v>909</v>
      </c>
      <c r="P79" s="587" t="s">
        <v>792</v>
      </c>
      <c r="Q79" s="587" t="s">
        <v>805</v>
      </c>
      <c r="R79" s="586" t="s">
        <v>18</v>
      </c>
      <c r="S79" s="586" t="s">
        <v>19</v>
      </c>
      <c r="T79" s="586" t="s">
        <v>20</v>
      </c>
      <c r="U79" s="586" t="s">
        <v>21</v>
      </c>
      <c r="V79" s="586" t="s">
        <v>22</v>
      </c>
      <c r="W79" s="586" t="s">
        <v>22</v>
      </c>
      <c r="X79" s="663">
        <v>2</v>
      </c>
      <c r="Y79" s="818">
        <v>2.11</v>
      </c>
      <c r="Z79" s="588">
        <v>41456</v>
      </c>
      <c r="AA79" s="589">
        <v>41791</v>
      </c>
      <c r="AB79" s="812">
        <v>25</v>
      </c>
      <c r="AC79" s="590"/>
      <c r="AD79" s="591"/>
      <c r="AE79" s="610">
        <v>0</v>
      </c>
      <c r="AF79" s="592"/>
      <c r="AG79" s="592"/>
      <c r="AH79" s="592"/>
      <c r="AI79" s="592"/>
      <c r="AJ79" s="592"/>
      <c r="AK79" s="592"/>
      <c r="AL79" s="592"/>
      <c r="AM79" s="592"/>
      <c r="AN79" s="592"/>
      <c r="AO79" s="592"/>
      <c r="AP79" s="592"/>
      <c r="AQ79" s="592"/>
      <c r="AR79" s="592">
        <f t="shared" si="6"/>
        <v>0</v>
      </c>
      <c r="AS79" s="592">
        <f t="shared" si="7"/>
        <v>0</v>
      </c>
      <c r="AT79" s="591">
        <v>1100000</v>
      </c>
      <c r="AU79" s="591"/>
    </row>
    <row r="80" spans="1:47" ht="23.1" customHeight="1" x14ac:dyDescent="0.2">
      <c r="A80" s="576">
        <v>70</v>
      </c>
      <c r="B80" s="577"/>
      <c r="C80" s="706">
        <v>501</v>
      </c>
      <c r="D80" s="707" t="s">
        <v>1244</v>
      </c>
      <c r="E80" s="703" t="s">
        <v>910</v>
      </c>
      <c r="F80" s="703" t="s">
        <v>1245</v>
      </c>
      <c r="G80" s="579"/>
      <c r="H80" s="580">
        <v>204</v>
      </c>
      <c r="I80" s="580">
        <v>632</v>
      </c>
      <c r="J80" s="581" t="s">
        <v>25</v>
      </c>
      <c r="K80" s="582" t="s">
        <v>14</v>
      </c>
      <c r="L80" s="583" t="s">
        <v>932</v>
      </c>
      <c r="M80" s="584" t="s">
        <v>31</v>
      </c>
      <c r="N80" s="585" t="s">
        <v>17</v>
      </c>
      <c r="O80" s="586" t="s">
        <v>909</v>
      </c>
      <c r="P80" s="587" t="s">
        <v>792</v>
      </c>
      <c r="Q80" s="587" t="s">
        <v>789</v>
      </c>
      <c r="R80" s="586" t="s">
        <v>18</v>
      </c>
      <c r="S80" s="586" t="s">
        <v>19</v>
      </c>
      <c r="T80" s="586" t="s">
        <v>20</v>
      </c>
      <c r="U80" s="586" t="s">
        <v>21</v>
      </c>
      <c r="V80" s="586" t="s">
        <v>22</v>
      </c>
      <c r="W80" s="586" t="s">
        <v>22</v>
      </c>
      <c r="X80" s="663">
        <v>2</v>
      </c>
      <c r="Y80" s="818">
        <v>2.11</v>
      </c>
      <c r="Z80" s="588">
        <v>41456</v>
      </c>
      <c r="AA80" s="589">
        <v>41791</v>
      </c>
      <c r="AB80" s="812">
        <v>25</v>
      </c>
      <c r="AC80" s="590"/>
      <c r="AD80" s="591"/>
      <c r="AE80" s="610">
        <v>0</v>
      </c>
      <c r="AF80" s="592"/>
      <c r="AG80" s="592"/>
      <c r="AH80" s="592"/>
      <c r="AI80" s="592"/>
      <c r="AJ80" s="592"/>
      <c r="AK80" s="592"/>
      <c r="AL80" s="592"/>
      <c r="AM80" s="592"/>
      <c r="AN80" s="592"/>
      <c r="AO80" s="592"/>
      <c r="AP80" s="592"/>
      <c r="AQ80" s="592"/>
      <c r="AR80" s="592">
        <f t="shared" si="6"/>
        <v>0</v>
      </c>
      <c r="AS80" s="592">
        <f t="shared" si="7"/>
        <v>0</v>
      </c>
      <c r="AT80" s="591">
        <v>3000000</v>
      </c>
      <c r="AU80" s="591"/>
    </row>
    <row r="81" spans="1:218" ht="23.1" customHeight="1" x14ac:dyDescent="0.2">
      <c r="A81" s="576">
        <v>71</v>
      </c>
      <c r="B81" s="577"/>
      <c r="C81" s="706">
        <v>501</v>
      </c>
      <c r="D81" s="707" t="s">
        <v>1244</v>
      </c>
      <c r="E81" s="703" t="s">
        <v>910</v>
      </c>
      <c r="F81" s="703" t="s">
        <v>1245</v>
      </c>
      <c r="G81" s="579"/>
      <c r="H81" s="580">
        <v>204</v>
      </c>
      <c r="I81" s="579">
        <v>636</v>
      </c>
      <c r="J81" s="581" t="s">
        <v>25</v>
      </c>
      <c r="K81" s="582" t="s">
        <v>907</v>
      </c>
      <c r="L81" s="583" t="s">
        <v>929</v>
      </c>
      <c r="M81" s="584" t="s">
        <v>31</v>
      </c>
      <c r="N81" s="585" t="s">
        <v>17</v>
      </c>
      <c r="O81" s="586" t="s">
        <v>909</v>
      </c>
      <c r="P81" s="587" t="s">
        <v>792</v>
      </c>
      <c r="Q81" s="587" t="s">
        <v>805</v>
      </c>
      <c r="R81" s="586" t="s">
        <v>18</v>
      </c>
      <c r="S81" s="586" t="s">
        <v>19</v>
      </c>
      <c r="T81" s="586" t="s">
        <v>19</v>
      </c>
      <c r="U81" s="586" t="s">
        <v>916</v>
      </c>
      <c r="V81" s="586" t="s">
        <v>22</v>
      </c>
      <c r="W81" s="586" t="s">
        <v>22</v>
      </c>
      <c r="X81" s="663">
        <v>2</v>
      </c>
      <c r="Y81" s="818">
        <v>2.11</v>
      </c>
      <c r="Z81" s="588">
        <v>41456</v>
      </c>
      <c r="AA81" s="589">
        <v>41791</v>
      </c>
      <c r="AB81" s="812">
        <v>7</v>
      </c>
      <c r="AC81" s="590"/>
      <c r="AD81" s="591"/>
      <c r="AE81" s="610">
        <v>0</v>
      </c>
      <c r="AF81" s="592"/>
      <c r="AG81" s="592"/>
      <c r="AH81" s="592"/>
      <c r="AI81" s="592"/>
      <c r="AJ81" s="592"/>
      <c r="AK81" s="592"/>
      <c r="AL81" s="592"/>
      <c r="AM81" s="592"/>
      <c r="AN81" s="592"/>
      <c r="AO81" s="592"/>
      <c r="AP81" s="592"/>
      <c r="AQ81" s="592"/>
      <c r="AR81" s="592">
        <f t="shared" si="6"/>
        <v>0</v>
      </c>
      <c r="AS81" s="592">
        <f t="shared" si="7"/>
        <v>0</v>
      </c>
      <c r="AT81" s="591">
        <v>2000000</v>
      </c>
      <c r="AU81" s="591"/>
    </row>
    <row r="82" spans="1:218" ht="23.1" customHeight="1" x14ac:dyDescent="0.25">
      <c r="A82" s="576">
        <v>72</v>
      </c>
      <c r="B82" s="577" t="s">
        <v>976</v>
      </c>
      <c r="C82" s="604">
        <v>503</v>
      </c>
      <c r="D82" s="701" t="s">
        <v>16</v>
      </c>
      <c r="E82" s="702" t="s">
        <v>910</v>
      </c>
      <c r="F82" s="702" t="s">
        <v>967</v>
      </c>
      <c r="G82" s="605">
        <v>3120</v>
      </c>
      <c r="H82" s="606">
        <v>216</v>
      </c>
      <c r="I82" s="607">
        <v>532</v>
      </c>
      <c r="J82" s="581">
        <v>28</v>
      </c>
      <c r="K82" s="582" t="s">
        <v>14</v>
      </c>
      <c r="L82" s="583" t="s">
        <v>977</v>
      </c>
      <c r="M82" s="621" t="s">
        <v>15</v>
      </c>
      <c r="N82" s="585" t="s">
        <v>17</v>
      </c>
      <c r="O82" s="586" t="s">
        <v>909</v>
      </c>
      <c r="P82" s="587" t="s">
        <v>792</v>
      </c>
      <c r="Q82" s="587" t="s">
        <v>789</v>
      </c>
      <c r="R82" s="586" t="s">
        <v>18</v>
      </c>
      <c r="S82" s="586" t="s">
        <v>19</v>
      </c>
      <c r="T82" s="586" t="s">
        <v>20</v>
      </c>
      <c r="U82" s="586" t="s">
        <v>21</v>
      </c>
      <c r="V82" s="587">
        <v>21</v>
      </c>
      <c r="W82" s="587" t="s">
        <v>978</v>
      </c>
      <c r="X82" s="663">
        <v>2</v>
      </c>
      <c r="Y82" s="818">
        <v>2.11</v>
      </c>
      <c r="Z82" s="588">
        <v>41091</v>
      </c>
      <c r="AA82" s="589">
        <v>41426</v>
      </c>
      <c r="AB82" s="812">
        <v>25</v>
      </c>
      <c r="AC82" s="590"/>
      <c r="AD82" s="591">
        <v>400000</v>
      </c>
      <c r="AE82" s="610">
        <v>400000</v>
      </c>
      <c r="AF82" s="592"/>
      <c r="AG82" s="592"/>
      <c r="AH82" s="592"/>
      <c r="AI82" s="592"/>
      <c r="AJ82" s="592">
        <v>100000</v>
      </c>
      <c r="AK82" s="592">
        <v>150000</v>
      </c>
      <c r="AL82" s="592">
        <v>150000</v>
      </c>
      <c r="AM82" s="592"/>
      <c r="AN82" s="592"/>
      <c r="AO82" s="592"/>
      <c r="AP82" s="592"/>
      <c r="AQ82" s="592"/>
      <c r="AR82" s="592">
        <f t="shared" si="6"/>
        <v>400000</v>
      </c>
      <c r="AS82" s="592">
        <f t="shared" si="7"/>
        <v>0</v>
      </c>
      <c r="AT82" s="591"/>
      <c r="AU82" s="591"/>
    </row>
    <row r="83" spans="1:218" ht="23.1" customHeight="1" x14ac:dyDescent="0.25">
      <c r="A83" s="576">
        <v>73</v>
      </c>
      <c r="B83" s="577" t="s">
        <v>992</v>
      </c>
      <c r="C83" s="604">
        <v>503</v>
      </c>
      <c r="D83" s="701" t="s">
        <v>16</v>
      </c>
      <c r="E83" s="702" t="s">
        <v>910</v>
      </c>
      <c r="F83" s="702" t="s">
        <v>967</v>
      </c>
      <c r="G83" s="605">
        <v>3120</v>
      </c>
      <c r="H83" s="606">
        <v>216</v>
      </c>
      <c r="I83" s="607">
        <v>532</v>
      </c>
      <c r="J83" s="581">
        <v>29</v>
      </c>
      <c r="K83" s="582" t="s">
        <v>14</v>
      </c>
      <c r="L83" s="583" t="s">
        <v>993</v>
      </c>
      <c r="M83" s="621" t="s">
        <v>15</v>
      </c>
      <c r="N83" s="585" t="s">
        <v>17</v>
      </c>
      <c r="O83" s="586" t="s">
        <v>909</v>
      </c>
      <c r="P83" s="587" t="s">
        <v>792</v>
      </c>
      <c r="Q83" s="587" t="s">
        <v>789</v>
      </c>
      <c r="R83" s="586" t="s">
        <v>18</v>
      </c>
      <c r="S83" s="586" t="s">
        <v>19</v>
      </c>
      <c r="T83" s="586" t="s">
        <v>20</v>
      </c>
      <c r="U83" s="586" t="s">
        <v>21</v>
      </c>
      <c r="V83" s="587">
        <v>11</v>
      </c>
      <c r="W83" s="587" t="s">
        <v>991</v>
      </c>
      <c r="X83" s="663">
        <v>2</v>
      </c>
      <c r="Y83" s="818">
        <v>2.11</v>
      </c>
      <c r="Z83" s="588">
        <v>41091</v>
      </c>
      <c r="AA83" s="589">
        <v>41426</v>
      </c>
      <c r="AB83" s="812">
        <v>25</v>
      </c>
      <c r="AC83" s="590"/>
      <c r="AD83" s="591">
        <v>500000</v>
      </c>
      <c r="AE83" s="610">
        <v>500000</v>
      </c>
      <c r="AF83" s="592"/>
      <c r="AG83" s="592"/>
      <c r="AH83" s="592"/>
      <c r="AI83" s="592"/>
      <c r="AJ83" s="592">
        <v>150000</v>
      </c>
      <c r="AK83" s="592">
        <f t="shared" ref="AK83" si="8">250000-50000</f>
        <v>200000</v>
      </c>
      <c r="AL83" s="592">
        <f>250000-100000</f>
        <v>150000</v>
      </c>
      <c r="AM83" s="592"/>
      <c r="AN83" s="592"/>
      <c r="AO83" s="592"/>
      <c r="AP83" s="592"/>
      <c r="AQ83" s="592"/>
      <c r="AR83" s="592">
        <f t="shared" si="6"/>
        <v>500000</v>
      </c>
      <c r="AS83" s="592">
        <f t="shared" si="7"/>
        <v>0</v>
      </c>
      <c r="AT83" s="591"/>
      <c r="AU83" s="591"/>
    </row>
    <row r="84" spans="1:218" ht="23.1" customHeight="1" x14ac:dyDescent="0.25">
      <c r="A84" s="576">
        <v>74</v>
      </c>
      <c r="B84" s="577" t="s">
        <v>970</v>
      </c>
      <c r="C84" s="604">
        <v>503</v>
      </c>
      <c r="D84" s="701" t="s">
        <v>16</v>
      </c>
      <c r="E84" s="702" t="s">
        <v>910</v>
      </c>
      <c r="F84" s="702" t="s">
        <v>967</v>
      </c>
      <c r="G84" s="605">
        <v>3120</v>
      </c>
      <c r="H84" s="606">
        <v>216</v>
      </c>
      <c r="I84" s="607">
        <v>532</v>
      </c>
      <c r="J84" s="581">
        <v>30</v>
      </c>
      <c r="K84" s="582" t="s">
        <v>14</v>
      </c>
      <c r="L84" s="583" t="s">
        <v>971</v>
      </c>
      <c r="M84" s="621" t="s">
        <v>15</v>
      </c>
      <c r="N84" s="585" t="s">
        <v>17</v>
      </c>
      <c r="O84" s="586" t="s">
        <v>909</v>
      </c>
      <c r="P84" s="587" t="s">
        <v>792</v>
      </c>
      <c r="Q84" s="587" t="s">
        <v>789</v>
      </c>
      <c r="R84" s="586" t="s">
        <v>18</v>
      </c>
      <c r="S84" s="586" t="s">
        <v>19</v>
      </c>
      <c r="T84" s="586" t="s">
        <v>20</v>
      </c>
      <c r="U84" s="586" t="s">
        <v>21</v>
      </c>
      <c r="V84" s="587">
        <v>9</v>
      </c>
      <c r="W84" s="587" t="s">
        <v>972</v>
      </c>
      <c r="X84" s="663">
        <v>2</v>
      </c>
      <c r="Y84" s="818">
        <v>2.11</v>
      </c>
      <c r="Z84" s="588">
        <v>41091</v>
      </c>
      <c r="AA84" s="589">
        <v>41426</v>
      </c>
      <c r="AB84" s="812">
        <v>25</v>
      </c>
      <c r="AC84" s="590"/>
      <c r="AD84" s="591">
        <v>1200000</v>
      </c>
      <c r="AE84" s="610">
        <v>1200000</v>
      </c>
      <c r="AF84" s="592"/>
      <c r="AG84" s="592"/>
      <c r="AH84" s="592"/>
      <c r="AI84" s="592">
        <v>300000</v>
      </c>
      <c r="AJ84" s="592">
        <v>300000</v>
      </c>
      <c r="AK84" s="592">
        <v>300000</v>
      </c>
      <c r="AL84" s="592">
        <v>300000</v>
      </c>
      <c r="AM84" s="592"/>
      <c r="AN84" s="592"/>
      <c r="AO84" s="592"/>
      <c r="AP84" s="592"/>
      <c r="AQ84" s="592"/>
      <c r="AR84" s="592">
        <f t="shared" si="6"/>
        <v>1200000</v>
      </c>
      <c r="AS84" s="592">
        <f t="shared" si="7"/>
        <v>0</v>
      </c>
      <c r="AT84" s="591"/>
      <c r="AU84" s="591"/>
    </row>
    <row r="85" spans="1:218" ht="23.1" customHeight="1" x14ac:dyDescent="0.25">
      <c r="A85" s="576">
        <v>75</v>
      </c>
      <c r="B85" s="577" t="s">
        <v>973</v>
      </c>
      <c r="C85" s="604">
        <v>503</v>
      </c>
      <c r="D85" s="701" t="s">
        <v>16</v>
      </c>
      <c r="E85" s="702" t="s">
        <v>910</v>
      </c>
      <c r="F85" s="702" t="s">
        <v>967</v>
      </c>
      <c r="G85" s="605">
        <v>3120</v>
      </c>
      <c r="H85" s="606">
        <v>216</v>
      </c>
      <c r="I85" s="607">
        <v>532</v>
      </c>
      <c r="J85" s="581" t="s">
        <v>25</v>
      </c>
      <c r="K85" s="582" t="s">
        <v>14</v>
      </c>
      <c r="L85" s="583" t="s">
        <v>974</v>
      </c>
      <c r="M85" s="621" t="s">
        <v>15</v>
      </c>
      <c r="N85" s="585" t="s">
        <v>17</v>
      </c>
      <c r="O85" s="586" t="s">
        <v>909</v>
      </c>
      <c r="P85" s="587" t="s">
        <v>792</v>
      </c>
      <c r="Q85" s="587" t="s">
        <v>789</v>
      </c>
      <c r="R85" s="586" t="s">
        <v>18</v>
      </c>
      <c r="S85" s="586" t="s">
        <v>19</v>
      </c>
      <c r="T85" s="586" t="s">
        <v>20</v>
      </c>
      <c r="U85" s="586" t="s">
        <v>21</v>
      </c>
      <c r="V85" s="587">
        <v>8</v>
      </c>
      <c r="W85" s="587" t="s">
        <v>975</v>
      </c>
      <c r="X85" s="663">
        <v>2</v>
      </c>
      <c r="Y85" s="818">
        <v>2.11</v>
      </c>
      <c r="Z85" s="589">
        <v>41091</v>
      </c>
      <c r="AA85" s="589">
        <v>42156</v>
      </c>
      <c r="AB85" s="812">
        <v>25</v>
      </c>
      <c r="AC85" s="590"/>
      <c r="AD85" s="591"/>
      <c r="AE85" s="610">
        <v>0</v>
      </c>
      <c r="AF85" s="592"/>
      <c r="AG85" s="592"/>
      <c r="AH85" s="592"/>
      <c r="AI85" s="592"/>
      <c r="AJ85" s="592"/>
      <c r="AK85" s="592"/>
      <c r="AL85" s="592"/>
      <c r="AM85" s="592"/>
      <c r="AN85" s="592"/>
      <c r="AO85" s="592"/>
      <c r="AP85" s="592"/>
      <c r="AQ85" s="592"/>
      <c r="AR85" s="592">
        <f t="shared" si="6"/>
        <v>0</v>
      </c>
      <c r="AS85" s="592">
        <f t="shared" si="7"/>
        <v>0</v>
      </c>
      <c r="AT85" s="591"/>
      <c r="AU85" s="591">
        <v>900000</v>
      </c>
      <c r="GX85" s="619"/>
    </row>
    <row r="86" spans="1:218" ht="23.1" customHeight="1" x14ac:dyDescent="0.25">
      <c r="A86" s="576">
        <v>76</v>
      </c>
      <c r="B86" s="603" t="s">
        <v>979</v>
      </c>
      <c r="C86" s="604">
        <v>503</v>
      </c>
      <c r="D86" s="701" t="s">
        <v>16</v>
      </c>
      <c r="E86" s="702" t="s">
        <v>910</v>
      </c>
      <c r="F86" s="702" t="s">
        <v>967</v>
      </c>
      <c r="G86" s="605">
        <v>3120</v>
      </c>
      <c r="H86" s="606">
        <v>216</v>
      </c>
      <c r="I86" s="607">
        <v>532</v>
      </c>
      <c r="J86" s="581" t="s">
        <v>25</v>
      </c>
      <c r="K86" s="582" t="s">
        <v>14</v>
      </c>
      <c r="L86" s="582" t="s">
        <v>980</v>
      </c>
      <c r="M86" s="584" t="s">
        <v>15</v>
      </c>
      <c r="N86" s="585" t="s">
        <v>17</v>
      </c>
      <c r="O86" s="586" t="s">
        <v>909</v>
      </c>
      <c r="P86" s="586" t="s">
        <v>792</v>
      </c>
      <c r="Q86" s="586" t="s">
        <v>789</v>
      </c>
      <c r="R86" s="586" t="s">
        <v>18</v>
      </c>
      <c r="S86" s="586" t="s">
        <v>19</v>
      </c>
      <c r="T86" s="586" t="s">
        <v>20</v>
      </c>
      <c r="U86" s="586" t="s">
        <v>21</v>
      </c>
      <c r="V86" s="796" t="s">
        <v>981</v>
      </c>
      <c r="W86" s="586">
        <v>19</v>
      </c>
      <c r="X86" s="663">
        <v>2</v>
      </c>
      <c r="Y86" s="818">
        <v>2.11</v>
      </c>
      <c r="Z86" s="622">
        <v>41821</v>
      </c>
      <c r="AA86" s="622">
        <v>42156</v>
      </c>
      <c r="AB86" s="798">
        <v>25</v>
      </c>
      <c r="AC86" s="613"/>
      <c r="AD86" s="600"/>
      <c r="AE86" s="610">
        <v>0</v>
      </c>
      <c r="AF86" s="623"/>
      <c r="AG86" s="623"/>
      <c r="AH86" s="623"/>
      <c r="AI86" s="623"/>
      <c r="AJ86" s="623">
        <v>0</v>
      </c>
      <c r="AK86" s="623">
        <v>0</v>
      </c>
      <c r="AL86" s="623">
        <v>0</v>
      </c>
      <c r="AM86" s="623">
        <v>0</v>
      </c>
      <c r="AN86" s="623">
        <v>0</v>
      </c>
      <c r="AO86" s="623">
        <v>0</v>
      </c>
      <c r="AP86" s="623">
        <v>0</v>
      </c>
      <c r="AQ86" s="623">
        <v>0</v>
      </c>
      <c r="AR86" s="592">
        <f t="shared" si="6"/>
        <v>0</v>
      </c>
      <c r="AS86" s="592">
        <f t="shared" si="7"/>
        <v>0</v>
      </c>
      <c r="AT86" s="600"/>
      <c r="AU86" s="600">
        <v>1400000</v>
      </c>
    </row>
    <row r="87" spans="1:218" ht="23.1" customHeight="1" x14ac:dyDescent="0.25">
      <c r="A87" s="576">
        <v>77</v>
      </c>
      <c r="B87" s="577" t="s">
        <v>983</v>
      </c>
      <c r="C87" s="604">
        <v>503</v>
      </c>
      <c r="D87" s="701" t="s">
        <v>16</v>
      </c>
      <c r="E87" s="702" t="s">
        <v>910</v>
      </c>
      <c r="F87" s="702" t="s">
        <v>967</v>
      </c>
      <c r="G87" s="605">
        <v>3120</v>
      </c>
      <c r="H87" s="606">
        <v>216</v>
      </c>
      <c r="I87" s="607">
        <v>532</v>
      </c>
      <c r="J87" s="581" t="s">
        <v>25</v>
      </c>
      <c r="K87" s="582" t="s">
        <v>14</v>
      </c>
      <c r="L87" s="583" t="s">
        <v>984</v>
      </c>
      <c r="M87" s="621" t="s">
        <v>15</v>
      </c>
      <c r="N87" s="585" t="s">
        <v>17</v>
      </c>
      <c r="O87" s="586" t="s">
        <v>909</v>
      </c>
      <c r="P87" s="587" t="s">
        <v>792</v>
      </c>
      <c r="Q87" s="587" t="s">
        <v>789</v>
      </c>
      <c r="R87" s="586" t="s">
        <v>18</v>
      </c>
      <c r="S87" s="586" t="s">
        <v>19</v>
      </c>
      <c r="T87" s="586" t="s">
        <v>20</v>
      </c>
      <c r="U87" s="586" t="s">
        <v>21</v>
      </c>
      <c r="V87" s="587">
        <v>4</v>
      </c>
      <c r="W87" s="587" t="s">
        <v>985</v>
      </c>
      <c r="X87" s="663">
        <v>2</v>
      </c>
      <c r="Y87" s="818">
        <v>2.11</v>
      </c>
      <c r="Z87" s="589">
        <v>41091</v>
      </c>
      <c r="AA87" s="589">
        <v>42156</v>
      </c>
      <c r="AB87" s="812">
        <v>25</v>
      </c>
      <c r="AC87" s="590"/>
      <c r="AD87" s="591"/>
      <c r="AE87" s="610">
        <v>0</v>
      </c>
      <c r="AF87" s="592"/>
      <c r="AG87" s="592"/>
      <c r="AH87" s="592"/>
      <c r="AI87" s="592"/>
      <c r="AJ87" s="592"/>
      <c r="AK87" s="592"/>
      <c r="AL87" s="592"/>
      <c r="AM87" s="592"/>
      <c r="AN87" s="592"/>
      <c r="AO87" s="592"/>
      <c r="AP87" s="592"/>
      <c r="AQ87" s="592"/>
      <c r="AR87" s="592">
        <f t="shared" si="6"/>
        <v>0</v>
      </c>
      <c r="AS87" s="592">
        <f t="shared" si="7"/>
        <v>0</v>
      </c>
      <c r="AT87" s="591">
        <v>600000</v>
      </c>
      <c r="AU87" s="591">
        <v>500000</v>
      </c>
    </row>
    <row r="88" spans="1:218" ht="23.1" customHeight="1" x14ac:dyDescent="0.25">
      <c r="A88" s="576">
        <v>78</v>
      </c>
      <c r="B88" s="577" t="s">
        <v>986</v>
      </c>
      <c r="C88" s="604">
        <v>503</v>
      </c>
      <c r="D88" s="701" t="s">
        <v>16</v>
      </c>
      <c r="E88" s="702" t="s">
        <v>910</v>
      </c>
      <c r="F88" s="702" t="s">
        <v>967</v>
      </c>
      <c r="G88" s="605">
        <v>3120</v>
      </c>
      <c r="H88" s="606">
        <v>216</v>
      </c>
      <c r="I88" s="607">
        <v>532</v>
      </c>
      <c r="J88" s="581" t="s">
        <v>25</v>
      </c>
      <c r="K88" s="582" t="s">
        <v>14</v>
      </c>
      <c r="L88" s="583" t="s">
        <v>987</v>
      </c>
      <c r="M88" s="621" t="s">
        <v>15</v>
      </c>
      <c r="N88" s="585" t="s">
        <v>17</v>
      </c>
      <c r="O88" s="586" t="s">
        <v>909</v>
      </c>
      <c r="P88" s="587" t="s">
        <v>792</v>
      </c>
      <c r="Q88" s="587" t="s">
        <v>789</v>
      </c>
      <c r="R88" s="586" t="s">
        <v>18</v>
      </c>
      <c r="S88" s="586" t="s">
        <v>19</v>
      </c>
      <c r="T88" s="586" t="s">
        <v>20</v>
      </c>
      <c r="U88" s="586" t="s">
        <v>21</v>
      </c>
      <c r="V88" s="587">
        <v>28</v>
      </c>
      <c r="W88" s="587" t="s">
        <v>988</v>
      </c>
      <c r="X88" s="663">
        <v>2</v>
      </c>
      <c r="Y88" s="818">
        <v>2.11</v>
      </c>
      <c r="Z88" s="589">
        <v>41091</v>
      </c>
      <c r="AA88" s="589">
        <v>42156</v>
      </c>
      <c r="AB88" s="812">
        <v>25</v>
      </c>
      <c r="AC88" s="590"/>
      <c r="AD88" s="591"/>
      <c r="AE88" s="610">
        <v>0</v>
      </c>
      <c r="AF88" s="592"/>
      <c r="AG88" s="592"/>
      <c r="AH88" s="592"/>
      <c r="AI88" s="592"/>
      <c r="AJ88" s="592"/>
      <c r="AK88" s="592"/>
      <c r="AL88" s="592"/>
      <c r="AM88" s="592"/>
      <c r="AN88" s="592"/>
      <c r="AO88" s="592"/>
      <c r="AP88" s="592"/>
      <c r="AQ88" s="592"/>
      <c r="AR88" s="592">
        <f t="shared" ref="AR88:AR120" si="9">SUM(AF88:AQ88)</f>
        <v>0</v>
      </c>
      <c r="AS88" s="592">
        <f t="shared" ref="AS88:AS120" si="10">AR88-(AD88+AC88)</f>
        <v>0</v>
      </c>
      <c r="AT88" s="591">
        <v>400000</v>
      </c>
      <c r="AU88" s="591">
        <v>1000000</v>
      </c>
    </row>
    <row r="89" spans="1:218" ht="23.1" customHeight="1" x14ac:dyDescent="0.25">
      <c r="A89" s="576">
        <v>79</v>
      </c>
      <c r="B89" s="577" t="s">
        <v>997</v>
      </c>
      <c r="C89" s="604">
        <v>503</v>
      </c>
      <c r="D89" s="701" t="s">
        <v>16</v>
      </c>
      <c r="E89" s="702" t="s">
        <v>910</v>
      </c>
      <c r="F89" s="702" t="s">
        <v>967</v>
      </c>
      <c r="G89" s="605">
        <v>3120</v>
      </c>
      <c r="H89" s="606">
        <v>216</v>
      </c>
      <c r="I89" s="607">
        <v>532</v>
      </c>
      <c r="J89" s="581" t="s">
        <v>25</v>
      </c>
      <c r="K89" s="582" t="s">
        <v>14</v>
      </c>
      <c r="L89" s="583" t="s">
        <v>998</v>
      </c>
      <c r="M89" s="621" t="s">
        <v>15</v>
      </c>
      <c r="N89" s="585" t="s">
        <v>17</v>
      </c>
      <c r="O89" s="586" t="s">
        <v>909</v>
      </c>
      <c r="P89" s="587" t="s">
        <v>792</v>
      </c>
      <c r="Q89" s="587" t="s">
        <v>789</v>
      </c>
      <c r="R89" s="586" t="s">
        <v>18</v>
      </c>
      <c r="S89" s="586" t="s">
        <v>19</v>
      </c>
      <c r="T89" s="586" t="s">
        <v>20</v>
      </c>
      <c r="U89" s="586" t="s">
        <v>21</v>
      </c>
      <c r="V89" s="587">
        <v>30</v>
      </c>
      <c r="W89" s="587" t="s">
        <v>999</v>
      </c>
      <c r="X89" s="663">
        <v>2</v>
      </c>
      <c r="Y89" s="818">
        <v>2.11</v>
      </c>
      <c r="Z89" s="589">
        <v>41091</v>
      </c>
      <c r="AA89" s="589">
        <v>42156</v>
      </c>
      <c r="AB89" s="812">
        <v>25</v>
      </c>
      <c r="AC89" s="590"/>
      <c r="AD89" s="591"/>
      <c r="AE89" s="610">
        <v>0</v>
      </c>
      <c r="AF89" s="592"/>
      <c r="AG89" s="592"/>
      <c r="AH89" s="592"/>
      <c r="AI89" s="592"/>
      <c r="AJ89" s="592"/>
      <c r="AK89" s="592"/>
      <c r="AL89" s="592"/>
      <c r="AM89" s="592"/>
      <c r="AN89" s="592"/>
      <c r="AO89" s="592"/>
      <c r="AP89" s="592"/>
      <c r="AQ89" s="592"/>
      <c r="AR89" s="592">
        <f t="shared" si="9"/>
        <v>0</v>
      </c>
      <c r="AS89" s="592">
        <f t="shared" si="10"/>
        <v>0</v>
      </c>
      <c r="AT89" s="591"/>
      <c r="AU89" s="591">
        <v>1000000</v>
      </c>
    </row>
    <row r="90" spans="1:218" ht="23.1" customHeight="1" x14ac:dyDescent="0.25">
      <c r="A90" s="576">
        <v>80</v>
      </c>
      <c r="B90" s="577" t="s">
        <v>966</v>
      </c>
      <c r="C90" s="604">
        <v>503</v>
      </c>
      <c r="D90" s="701" t="s">
        <v>16</v>
      </c>
      <c r="E90" s="702" t="s">
        <v>910</v>
      </c>
      <c r="F90" s="702" t="s">
        <v>967</v>
      </c>
      <c r="G90" s="605">
        <v>3120</v>
      </c>
      <c r="H90" s="606">
        <v>216</v>
      </c>
      <c r="I90" s="607">
        <v>632</v>
      </c>
      <c r="J90" s="581" t="s">
        <v>25</v>
      </c>
      <c r="K90" s="582" t="s">
        <v>14</v>
      </c>
      <c r="L90" s="583" t="s">
        <v>968</v>
      </c>
      <c r="M90" s="621" t="s">
        <v>31</v>
      </c>
      <c r="N90" s="585" t="s">
        <v>17</v>
      </c>
      <c r="O90" s="586" t="s">
        <v>909</v>
      </c>
      <c r="P90" s="587" t="s">
        <v>792</v>
      </c>
      <c r="Q90" s="587" t="s">
        <v>789</v>
      </c>
      <c r="R90" s="586" t="s">
        <v>18</v>
      </c>
      <c r="S90" s="586" t="s">
        <v>19</v>
      </c>
      <c r="T90" s="586" t="s">
        <v>20</v>
      </c>
      <c r="U90" s="586" t="s">
        <v>21</v>
      </c>
      <c r="V90" s="587">
        <v>24</v>
      </c>
      <c r="W90" s="587" t="s">
        <v>969</v>
      </c>
      <c r="X90" s="663">
        <v>2</v>
      </c>
      <c r="Y90" s="818">
        <v>2.11</v>
      </c>
      <c r="Z90" s="622">
        <v>41456</v>
      </c>
      <c r="AA90" s="622">
        <v>41791</v>
      </c>
      <c r="AB90" s="812">
        <v>25</v>
      </c>
      <c r="AC90" s="590"/>
      <c r="AD90" s="591"/>
      <c r="AE90" s="610">
        <v>0</v>
      </c>
      <c r="AF90" s="592"/>
      <c r="AG90" s="592"/>
      <c r="AH90" s="592"/>
      <c r="AI90" s="592"/>
      <c r="AJ90" s="592"/>
      <c r="AK90" s="592"/>
      <c r="AL90" s="592"/>
      <c r="AM90" s="592"/>
      <c r="AN90" s="592"/>
      <c r="AO90" s="592"/>
      <c r="AP90" s="592"/>
      <c r="AQ90" s="592"/>
      <c r="AR90" s="592">
        <f t="shared" si="9"/>
        <v>0</v>
      </c>
      <c r="AS90" s="592">
        <f t="shared" si="10"/>
        <v>0</v>
      </c>
      <c r="AT90" s="591">
        <v>1000000</v>
      </c>
      <c r="AU90" s="591"/>
      <c r="GY90" s="619"/>
      <c r="GZ90" s="619"/>
      <c r="HA90" s="619"/>
      <c r="HB90" s="619"/>
      <c r="HC90" s="619"/>
      <c r="HD90" s="619"/>
      <c r="HE90" s="619"/>
      <c r="HF90" s="619"/>
      <c r="HG90" s="619"/>
      <c r="HH90" s="619"/>
      <c r="HI90" s="619"/>
      <c r="HJ90" s="619"/>
    </row>
    <row r="91" spans="1:218" ht="23.1" customHeight="1" x14ac:dyDescent="0.25">
      <c r="A91" s="576">
        <v>81</v>
      </c>
      <c r="B91" s="603"/>
      <c r="C91" s="604">
        <v>503</v>
      </c>
      <c r="D91" s="701" t="s">
        <v>16</v>
      </c>
      <c r="E91" s="702" t="s">
        <v>910</v>
      </c>
      <c r="F91" s="702" t="s">
        <v>967</v>
      </c>
      <c r="G91" s="605"/>
      <c r="H91" s="606">
        <v>216</v>
      </c>
      <c r="I91" s="607">
        <v>632</v>
      </c>
      <c r="J91" s="581" t="s">
        <v>25</v>
      </c>
      <c r="K91" s="582" t="s">
        <v>14</v>
      </c>
      <c r="L91" s="583" t="s">
        <v>982</v>
      </c>
      <c r="M91" s="584" t="s">
        <v>31</v>
      </c>
      <c r="N91" s="585" t="s">
        <v>17</v>
      </c>
      <c r="O91" s="586" t="s">
        <v>909</v>
      </c>
      <c r="P91" s="587" t="s">
        <v>792</v>
      </c>
      <c r="Q91" s="587" t="s">
        <v>789</v>
      </c>
      <c r="R91" s="586" t="s">
        <v>18</v>
      </c>
      <c r="S91" s="586" t="s">
        <v>19</v>
      </c>
      <c r="T91" s="586" t="s">
        <v>20</v>
      </c>
      <c r="U91" s="586" t="s">
        <v>21</v>
      </c>
      <c r="V91" s="586" t="s">
        <v>22</v>
      </c>
      <c r="W91" s="586" t="s">
        <v>22</v>
      </c>
      <c r="X91" s="663">
        <v>2</v>
      </c>
      <c r="Y91" s="818">
        <v>2.11</v>
      </c>
      <c r="Z91" s="622">
        <v>41456</v>
      </c>
      <c r="AA91" s="622">
        <v>41791</v>
      </c>
      <c r="AB91" s="798">
        <v>25</v>
      </c>
      <c r="AC91" s="613"/>
      <c r="AD91" s="613">
        <v>0</v>
      </c>
      <c r="AE91" s="610">
        <v>0</v>
      </c>
      <c r="AF91" s="613"/>
      <c r="AG91" s="613"/>
      <c r="AH91" s="613"/>
      <c r="AI91" s="613"/>
      <c r="AJ91" s="613"/>
      <c r="AK91" s="613"/>
      <c r="AL91" s="613"/>
      <c r="AM91" s="613"/>
      <c r="AN91" s="613"/>
      <c r="AO91" s="613"/>
      <c r="AP91" s="613"/>
      <c r="AQ91" s="613"/>
      <c r="AR91" s="592">
        <f t="shared" si="9"/>
        <v>0</v>
      </c>
      <c r="AS91" s="592">
        <f t="shared" si="10"/>
        <v>0</v>
      </c>
      <c r="AT91" s="613">
        <v>800000</v>
      </c>
      <c r="AU91" s="613"/>
    </row>
    <row r="92" spans="1:218" ht="23.1" customHeight="1" x14ac:dyDescent="0.25">
      <c r="A92" s="576">
        <v>81</v>
      </c>
      <c r="B92" s="603"/>
      <c r="C92" s="604">
        <v>503</v>
      </c>
      <c r="D92" s="701" t="s">
        <v>16</v>
      </c>
      <c r="E92" s="702" t="s">
        <v>910</v>
      </c>
      <c r="F92" s="702" t="s">
        <v>967</v>
      </c>
      <c r="G92" s="605"/>
      <c r="H92" s="606">
        <v>216</v>
      </c>
      <c r="I92" s="607">
        <v>532</v>
      </c>
      <c r="J92" s="581" t="s">
        <v>25</v>
      </c>
      <c r="K92" s="582" t="s">
        <v>14</v>
      </c>
      <c r="L92" s="583" t="s">
        <v>982</v>
      </c>
      <c r="M92" s="584" t="s">
        <v>15</v>
      </c>
      <c r="N92" s="585" t="s">
        <v>17</v>
      </c>
      <c r="O92" s="586" t="s">
        <v>909</v>
      </c>
      <c r="P92" s="587" t="s">
        <v>792</v>
      </c>
      <c r="Q92" s="587" t="s">
        <v>789</v>
      </c>
      <c r="R92" s="586" t="s">
        <v>18</v>
      </c>
      <c r="S92" s="586" t="s">
        <v>19</v>
      </c>
      <c r="T92" s="586" t="s">
        <v>20</v>
      </c>
      <c r="U92" s="586" t="s">
        <v>21</v>
      </c>
      <c r="V92" s="586" t="s">
        <v>22</v>
      </c>
      <c r="W92" s="586" t="s">
        <v>22</v>
      </c>
      <c r="X92" s="663">
        <v>2</v>
      </c>
      <c r="Y92" s="818">
        <v>2.11</v>
      </c>
      <c r="Z92" s="622">
        <v>41456</v>
      </c>
      <c r="AA92" s="622">
        <v>41791</v>
      </c>
      <c r="AB92" s="798">
        <v>25</v>
      </c>
      <c r="AC92" s="613"/>
      <c r="AD92" s="613">
        <v>400000</v>
      </c>
      <c r="AE92" s="610">
        <v>400000</v>
      </c>
      <c r="AF92" s="613"/>
      <c r="AG92" s="613"/>
      <c r="AH92" s="613"/>
      <c r="AI92" s="613">
        <v>300000</v>
      </c>
      <c r="AJ92" s="613">
        <v>100000</v>
      </c>
      <c r="AK92" s="613"/>
      <c r="AL92" s="613"/>
      <c r="AM92" s="613"/>
      <c r="AN92" s="613"/>
      <c r="AO92" s="613"/>
      <c r="AP92" s="613"/>
      <c r="AQ92" s="613"/>
      <c r="AR92" s="592">
        <f t="shared" ref="AR92" si="11">SUM(AF92:AQ92)</f>
        <v>400000</v>
      </c>
      <c r="AS92" s="592">
        <f t="shared" ref="AS92" si="12">AR92-(AD92+AC92)</f>
        <v>0</v>
      </c>
      <c r="AT92" s="613">
        <v>0</v>
      </c>
      <c r="AU92" s="613"/>
    </row>
    <row r="93" spans="1:218" ht="23.1" customHeight="1" x14ac:dyDescent="0.25">
      <c r="A93" s="576">
        <v>82</v>
      </c>
      <c r="B93" s="577" t="s">
        <v>989</v>
      </c>
      <c r="C93" s="604">
        <v>503</v>
      </c>
      <c r="D93" s="701" t="s">
        <v>16</v>
      </c>
      <c r="E93" s="702" t="s">
        <v>910</v>
      </c>
      <c r="F93" s="702" t="s">
        <v>967</v>
      </c>
      <c r="G93" s="605">
        <v>3120</v>
      </c>
      <c r="H93" s="606">
        <v>216</v>
      </c>
      <c r="I93" s="607">
        <v>632</v>
      </c>
      <c r="J93" s="581" t="s">
        <v>25</v>
      </c>
      <c r="K93" s="582" t="s">
        <v>14</v>
      </c>
      <c r="L93" s="583" t="s">
        <v>990</v>
      </c>
      <c r="M93" s="621" t="s">
        <v>31</v>
      </c>
      <c r="N93" s="585" t="s">
        <v>17</v>
      </c>
      <c r="O93" s="586" t="s">
        <v>909</v>
      </c>
      <c r="P93" s="587" t="s">
        <v>792</v>
      </c>
      <c r="Q93" s="587" t="s">
        <v>789</v>
      </c>
      <c r="R93" s="586" t="s">
        <v>18</v>
      </c>
      <c r="S93" s="586" t="s">
        <v>19</v>
      </c>
      <c r="T93" s="586" t="s">
        <v>20</v>
      </c>
      <c r="U93" s="586" t="s">
        <v>21</v>
      </c>
      <c r="V93" s="587">
        <v>11</v>
      </c>
      <c r="W93" s="587" t="s">
        <v>991</v>
      </c>
      <c r="X93" s="663">
        <v>2</v>
      </c>
      <c r="Y93" s="818">
        <v>2.11</v>
      </c>
      <c r="Z93" s="622">
        <v>41456</v>
      </c>
      <c r="AA93" s="622">
        <v>41791</v>
      </c>
      <c r="AB93" s="812">
        <v>25</v>
      </c>
      <c r="AC93" s="590"/>
      <c r="AD93" s="591"/>
      <c r="AE93" s="610">
        <v>0</v>
      </c>
      <c r="AF93" s="592"/>
      <c r="AG93" s="592"/>
      <c r="AH93" s="592"/>
      <c r="AI93" s="592"/>
      <c r="AJ93" s="592"/>
      <c r="AK93" s="592"/>
      <c r="AL93" s="592"/>
      <c r="AM93" s="592"/>
      <c r="AN93" s="592"/>
      <c r="AO93" s="592"/>
      <c r="AP93" s="592"/>
      <c r="AQ93" s="592"/>
      <c r="AR93" s="592">
        <f t="shared" si="9"/>
        <v>0</v>
      </c>
      <c r="AS93" s="592">
        <f t="shared" si="10"/>
        <v>0</v>
      </c>
      <c r="AT93" s="591">
        <v>800000</v>
      </c>
      <c r="AU93" s="591"/>
    </row>
    <row r="94" spans="1:218" ht="23.1" customHeight="1" x14ac:dyDescent="0.25">
      <c r="A94" s="576">
        <v>83</v>
      </c>
      <c r="B94" s="603"/>
      <c r="C94" s="604">
        <v>503</v>
      </c>
      <c r="D94" s="701" t="s">
        <v>16</v>
      </c>
      <c r="E94" s="702" t="s">
        <v>910</v>
      </c>
      <c r="F94" s="702" t="s">
        <v>967</v>
      </c>
      <c r="G94" s="605"/>
      <c r="H94" s="606">
        <v>216</v>
      </c>
      <c r="I94" s="607">
        <v>632</v>
      </c>
      <c r="J94" s="581" t="s">
        <v>25</v>
      </c>
      <c r="K94" s="582" t="s">
        <v>14</v>
      </c>
      <c r="L94" s="583" t="s">
        <v>994</v>
      </c>
      <c r="M94" s="621" t="s">
        <v>31</v>
      </c>
      <c r="N94" s="585" t="s">
        <v>17</v>
      </c>
      <c r="O94" s="586" t="s">
        <v>909</v>
      </c>
      <c r="P94" s="587" t="s">
        <v>792</v>
      </c>
      <c r="Q94" s="587" t="s">
        <v>789</v>
      </c>
      <c r="R94" s="586" t="s">
        <v>18</v>
      </c>
      <c r="S94" s="586" t="s">
        <v>19</v>
      </c>
      <c r="T94" s="586" t="s">
        <v>20</v>
      </c>
      <c r="U94" s="586" t="s">
        <v>21</v>
      </c>
      <c r="V94" s="586" t="s">
        <v>22</v>
      </c>
      <c r="W94" s="586" t="s">
        <v>22</v>
      </c>
      <c r="X94" s="663">
        <v>2</v>
      </c>
      <c r="Y94" s="818">
        <v>2.11</v>
      </c>
      <c r="Z94" s="622">
        <v>41456</v>
      </c>
      <c r="AA94" s="622">
        <v>41791</v>
      </c>
      <c r="AB94" s="798">
        <v>25</v>
      </c>
      <c r="AC94" s="613"/>
      <c r="AD94" s="613">
        <v>0</v>
      </c>
      <c r="AE94" s="610">
        <v>0</v>
      </c>
      <c r="AF94" s="613"/>
      <c r="AG94" s="613"/>
      <c r="AH94" s="613"/>
      <c r="AI94" s="613"/>
      <c r="AJ94" s="613"/>
      <c r="AK94" s="613"/>
      <c r="AL94" s="613"/>
      <c r="AM94" s="613"/>
      <c r="AN94" s="613"/>
      <c r="AO94" s="613"/>
      <c r="AP94" s="613"/>
      <c r="AQ94" s="613"/>
      <c r="AR94" s="592">
        <f t="shared" si="9"/>
        <v>0</v>
      </c>
      <c r="AS94" s="592">
        <f t="shared" si="10"/>
        <v>0</v>
      </c>
      <c r="AT94" s="613">
        <v>2000000</v>
      </c>
      <c r="AU94" s="613"/>
    </row>
    <row r="95" spans="1:218" ht="23.1" customHeight="1" x14ac:dyDescent="0.25">
      <c r="A95" s="576">
        <v>84</v>
      </c>
      <c r="B95" s="603"/>
      <c r="C95" s="604">
        <v>503</v>
      </c>
      <c r="D95" s="701" t="s">
        <v>16</v>
      </c>
      <c r="E95" s="702" t="s">
        <v>910</v>
      </c>
      <c r="F95" s="702" t="s">
        <v>967</v>
      </c>
      <c r="G95" s="605"/>
      <c r="H95" s="606">
        <v>216</v>
      </c>
      <c r="I95" s="607">
        <v>632</v>
      </c>
      <c r="J95" s="581" t="s">
        <v>25</v>
      </c>
      <c r="K95" s="582" t="s">
        <v>14</v>
      </c>
      <c r="L95" s="583" t="s">
        <v>995</v>
      </c>
      <c r="M95" s="621" t="s">
        <v>31</v>
      </c>
      <c r="N95" s="585" t="s">
        <v>17</v>
      </c>
      <c r="O95" s="586" t="s">
        <v>909</v>
      </c>
      <c r="P95" s="587" t="s">
        <v>792</v>
      </c>
      <c r="Q95" s="587" t="s">
        <v>789</v>
      </c>
      <c r="R95" s="586" t="s">
        <v>18</v>
      </c>
      <c r="S95" s="586" t="s">
        <v>19</v>
      </c>
      <c r="T95" s="586" t="s">
        <v>20</v>
      </c>
      <c r="U95" s="586" t="s">
        <v>21</v>
      </c>
      <c r="V95" s="586" t="s">
        <v>22</v>
      </c>
      <c r="W95" s="586" t="s">
        <v>22</v>
      </c>
      <c r="X95" s="663">
        <v>2</v>
      </c>
      <c r="Y95" s="818">
        <v>2.11</v>
      </c>
      <c r="Z95" s="622">
        <v>41456</v>
      </c>
      <c r="AA95" s="622">
        <v>41791</v>
      </c>
      <c r="AB95" s="798">
        <v>25</v>
      </c>
      <c r="AC95" s="613"/>
      <c r="AD95" s="613"/>
      <c r="AE95" s="610">
        <v>0</v>
      </c>
      <c r="AF95" s="613"/>
      <c r="AG95" s="613"/>
      <c r="AH95" s="613"/>
      <c r="AI95" s="613"/>
      <c r="AJ95" s="613"/>
      <c r="AK95" s="613"/>
      <c r="AL95" s="613"/>
      <c r="AM95" s="613"/>
      <c r="AN95" s="613"/>
      <c r="AO95" s="613"/>
      <c r="AP95" s="613"/>
      <c r="AQ95" s="613"/>
      <c r="AR95" s="592">
        <f t="shared" si="9"/>
        <v>0</v>
      </c>
      <c r="AS95" s="592">
        <f t="shared" si="10"/>
        <v>0</v>
      </c>
      <c r="AT95" s="613">
        <v>400000</v>
      </c>
      <c r="AU95" s="613"/>
    </row>
    <row r="96" spans="1:218" s="619" customFormat="1" ht="23.1" customHeight="1" x14ac:dyDescent="0.25">
      <c r="A96" s="576">
        <v>85</v>
      </c>
      <c r="B96" s="603"/>
      <c r="C96" s="604">
        <v>503</v>
      </c>
      <c r="D96" s="701" t="s">
        <v>16</v>
      </c>
      <c r="E96" s="702" t="s">
        <v>910</v>
      </c>
      <c r="F96" s="702" t="s">
        <v>967</v>
      </c>
      <c r="G96" s="605"/>
      <c r="H96" s="606">
        <v>216</v>
      </c>
      <c r="I96" s="607">
        <v>632</v>
      </c>
      <c r="J96" s="581" t="s">
        <v>25</v>
      </c>
      <c r="K96" s="582" t="s">
        <v>14</v>
      </c>
      <c r="L96" s="583" t="s">
        <v>996</v>
      </c>
      <c r="M96" s="621" t="s">
        <v>31</v>
      </c>
      <c r="N96" s="585" t="s">
        <v>17</v>
      </c>
      <c r="O96" s="586" t="s">
        <v>909</v>
      </c>
      <c r="P96" s="587" t="s">
        <v>792</v>
      </c>
      <c r="Q96" s="587" t="s">
        <v>789</v>
      </c>
      <c r="R96" s="586" t="s">
        <v>18</v>
      </c>
      <c r="S96" s="586" t="s">
        <v>19</v>
      </c>
      <c r="T96" s="586" t="s">
        <v>20</v>
      </c>
      <c r="U96" s="586" t="s">
        <v>21</v>
      </c>
      <c r="V96" s="586" t="s">
        <v>22</v>
      </c>
      <c r="W96" s="586" t="s">
        <v>22</v>
      </c>
      <c r="X96" s="663">
        <v>2</v>
      </c>
      <c r="Y96" s="818">
        <v>2.11</v>
      </c>
      <c r="Z96" s="622">
        <v>41456</v>
      </c>
      <c r="AA96" s="622">
        <v>41791</v>
      </c>
      <c r="AB96" s="798">
        <v>25</v>
      </c>
      <c r="AC96" s="613"/>
      <c r="AD96" s="613">
        <v>0</v>
      </c>
      <c r="AE96" s="610">
        <v>0</v>
      </c>
      <c r="AF96" s="613"/>
      <c r="AG96" s="613"/>
      <c r="AH96" s="613"/>
      <c r="AI96" s="613"/>
      <c r="AJ96" s="613"/>
      <c r="AK96" s="613"/>
      <c r="AL96" s="613"/>
      <c r="AM96" s="613"/>
      <c r="AN96" s="613"/>
      <c r="AO96" s="613"/>
      <c r="AP96" s="613"/>
      <c r="AQ96" s="613"/>
      <c r="AR96" s="592">
        <f t="shared" si="9"/>
        <v>0</v>
      </c>
      <c r="AS96" s="592">
        <f t="shared" si="10"/>
        <v>0</v>
      </c>
      <c r="AT96" s="613">
        <v>800000</v>
      </c>
      <c r="AU96" s="613"/>
      <c r="AV96" s="594"/>
      <c r="AW96" s="594"/>
      <c r="AX96" s="594"/>
      <c r="AY96" s="594"/>
      <c r="AZ96" s="594"/>
      <c r="BA96" s="594"/>
      <c r="BB96" s="594"/>
      <c r="BC96" s="594"/>
      <c r="BD96" s="594"/>
      <c r="BE96" s="594"/>
      <c r="BF96" s="594"/>
      <c r="BG96" s="594"/>
      <c r="BH96" s="594"/>
      <c r="BI96" s="594"/>
      <c r="BJ96" s="594"/>
      <c r="BK96" s="594"/>
      <c r="BL96" s="594"/>
      <c r="BM96" s="594"/>
      <c r="BN96" s="594"/>
      <c r="BO96" s="594"/>
      <c r="BP96" s="594"/>
      <c r="BQ96" s="594"/>
      <c r="BR96" s="594"/>
      <c r="BS96" s="594"/>
      <c r="BT96" s="594"/>
      <c r="BU96" s="594"/>
      <c r="BV96" s="594"/>
      <c r="BW96" s="594"/>
      <c r="BX96" s="594"/>
      <c r="BY96" s="594"/>
      <c r="BZ96" s="594"/>
      <c r="CA96" s="594"/>
      <c r="CB96" s="594"/>
      <c r="CC96" s="594"/>
      <c r="CD96" s="594"/>
      <c r="CE96" s="594"/>
      <c r="CF96" s="594"/>
      <c r="CG96" s="594"/>
      <c r="CH96" s="594"/>
      <c r="CI96" s="594"/>
      <c r="CJ96" s="594"/>
      <c r="CK96" s="594"/>
      <c r="CL96" s="594"/>
      <c r="CM96" s="594"/>
      <c r="CN96" s="594"/>
      <c r="CO96" s="594"/>
      <c r="CP96" s="594"/>
      <c r="CQ96" s="594"/>
      <c r="CR96" s="594"/>
      <c r="CS96" s="594"/>
      <c r="CT96" s="594"/>
      <c r="CU96" s="594"/>
      <c r="CV96" s="594"/>
      <c r="CW96" s="594"/>
      <c r="CX96" s="594"/>
      <c r="CY96" s="594"/>
      <c r="CZ96" s="594"/>
      <c r="DA96" s="594"/>
      <c r="DB96" s="594"/>
      <c r="DC96" s="594"/>
      <c r="DD96" s="594"/>
      <c r="DE96" s="594"/>
      <c r="DF96" s="594"/>
      <c r="DG96" s="594"/>
      <c r="DH96" s="594"/>
      <c r="DI96" s="594"/>
      <c r="DJ96" s="594"/>
      <c r="DK96" s="594"/>
      <c r="DL96" s="594"/>
      <c r="DM96" s="594"/>
      <c r="DN96" s="594"/>
      <c r="DO96" s="594"/>
      <c r="DP96" s="594"/>
      <c r="DQ96" s="594"/>
      <c r="DR96" s="594"/>
      <c r="DS96" s="594"/>
      <c r="DT96" s="594"/>
      <c r="DU96" s="594"/>
      <c r="DV96" s="594"/>
      <c r="DW96" s="594"/>
      <c r="DX96" s="594"/>
      <c r="DY96" s="594"/>
      <c r="DZ96" s="594"/>
      <c r="EA96" s="594"/>
      <c r="EB96" s="594"/>
      <c r="EC96" s="594"/>
      <c r="ED96" s="594"/>
      <c r="EE96" s="594"/>
      <c r="EF96" s="594"/>
      <c r="EG96" s="594"/>
      <c r="EH96" s="594"/>
      <c r="EI96" s="594"/>
      <c r="EJ96" s="594"/>
      <c r="EK96" s="594"/>
      <c r="EL96" s="594"/>
      <c r="EM96" s="594"/>
      <c r="EN96" s="594"/>
      <c r="EO96" s="594"/>
      <c r="EP96" s="594"/>
      <c r="EQ96" s="594"/>
      <c r="ER96" s="594"/>
      <c r="ES96" s="594"/>
      <c r="ET96" s="594"/>
      <c r="EU96" s="594"/>
      <c r="EV96" s="594"/>
      <c r="EW96" s="594"/>
      <c r="EX96" s="594"/>
      <c r="EY96" s="594"/>
      <c r="EZ96" s="594"/>
      <c r="FA96" s="594"/>
      <c r="FB96" s="594"/>
      <c r="FC96" s="594"/>
      <c r="FD96" s="594"/>
      <c r="FE96" s="594"/>
      <c r="FF96" s="594"/>
      <c r="FG96" s="594"/>
      <c r="FH96" s="594"/>
      <c r="FI96" s="594"/>
      <c r="FJ96" s="594"/>
      <c r="FK96" s="594"/>
      <c r="FL96" s="594"/>
      <c r="FM96" s="594"/>
      <c r="FN96" s="594"/>
      <c r="FO96" s="594"/>
      <c r="FP96" s="594"/>
      <c r="FQ96" s="594"/>
      <c r="FR96" s="594"/>
      <c r="FS96" s="594"/>
      <c r="FT96" s="594"/>
      <c r="FU96" s="594"/>
      <c r="FV96" s="594"/>
      <c r="FW96" s="594"/>
      <c r="FX96" s="594"/>
      <c r="FY96" s="594"/>
      <c r="FZ96" s="594"/>
      <c r="GA96" s="594"/>
      <c r="GB96" s="594"/>
      <c r="GC96" s="594"/>
      <c r="GD96" s="594"/>
      <c r="GE96" s="594"/>
      <c r="GF96" s="594"/>
      <c r="GG96" s="594"/>
      <c r="GH96" s="594"/>
      <c r="GI96" s="594"/>
      <c r="GJ96" s="594"/>
      <c r="GK96" s="594"/>
      <c r="GL96" s="594"/>
      <c r="GM96" s="594"/>
      <c r="GN96" s="594"/>
      <c r="GO96" s="594"/>
      <c r="GP96" s="594"/>
      <c r="GQ96" s="594"/>
      <c r="GR96" s="594"/>
      <c r="GS96" s="594"/>
      <c r="GT96" s="594"/>
      <c r="GU96" s="594"/>
      <c r="GV96" s="594"/>
      <c r="GW96" s="594"/>
      <c r="GX96" s="594"/>
      <c r="GY96" s="594"/>
      <c r="GZ96" s="594"/>
      <c r="HA96" s="594"/>
      <c r="HB96" s="594"/>
      <c r="HC96" s="594"/>
      <c r="HD96" s="594"/>
      <c r="HE96" s="594"/>
      <c r="HF96" s="594"/>
      <c r="HG96" s="594"/>
      <c r="HH96" s="594"/>
      <c r="HI96" s="594"/>
      <c r="HJ96" s="594"/>
    </row>
    <row r="97" spans="1:206" s="593" customFormat="1" ht="23.1" customHeight="1" x14ac:dyDescent="0.25">
      <c r="A97" s="576">
        <v>86</v>
      </c>
      <c r="B97" s="596"/>
      <c r="C97" s="637">
        <v>801</v>
      </c>
      <c r="D97" s="701" t="s">
        <v>16</v>
      </c>
      <c r="E97" s="702" t="s">
        <v>1045</v>
      </c>
      <c r="F97" s="702" t="s">
        <v>1045</v>
      </c>
      <c r="G97" s="597">
        <v>3120</v>
      </c>
      <c r="H97" s="596">
        <v>223</v>
      </c>
      <c r="I97" s="597">
        <v>532</v>
      </c>
      <c r="J97" s="581">
        <v>3</v>
      </c>
      <c r="K97" s="582" t="s">
        <v>1046</v>
      </c>
      <c r="L97" s="598" t="s">
        <v>1047</v>
      </c>
      <c r="M97" s="627" t="s">
        <v>15</v>
      </c>
      <c r="N97" s="585" t="s">
        <v>17</v>
      </c>
      <c r="O97" s="638" t="s">
        <v>909</v>
      </c>
      <c r="P97" s="586" t="s">
        <v>792</v>
      </c>
      <c r="Q97" s="625" t="s">
        <v>789</v>
      </c>
      <c r="R97" s="586" t="s">
        <v>18</v>
      </c>
      <c r="S97" s="586" t="s">
        <v>19</v>
      </c>
      <c r="T97" s="586" t="s">
        <v>19</v>
      </c>
      <c r="U97" s="586" t="s">
        <v>23</v>
      </c>
      <c r="V97" s="586" t="s">
        <v>22</v>
      </c>
      <c r="W97" s="586" t="s">
        <v>22</v>
      </c>
      <c r="X97" s="663">
        <v>2</v>
      </c>
      <c r="Y97" s="813">
        <v>2.11</v>
      </c>
      <c r="Z97" s="639">
        <v>41091</v>
      </c>
      <c r="AA97" s="622">
        <v>42156</v>
      </c>
      <c r="AB97" s="801">
        <v>25</v>
      </c>
      <c r="AC97" s="601"/>
      <c r="AD97" s="601">
        <v>100000</v>
      </c>
      <c r="AE97" s="610">
        <v>100000</v>
      </c>
      <c r="AF97" s="708"/>
      <c r="AG97" s="631"/>
      <c r="AH97" s="631">
        <v>100000</v>
      </c>
      <c r="AI97" s="631"/>
      <c r="AJ97" s="631"/>
      <c r="AK97" s="631"/>
      <c r="AL97" s="631"/>
      <c r="AM97" s="631"/>
      <c r="AN97" s="631"/>
      <c r="AO97" s="631"/>
      <c r="AP97" s="631"/>
      <c r="AQ97" s="631"/>
      <c r="AR97" s="592">
        <f t="shared" si="9"/>
        <v>100000</v>
      </c>
      <c r="AS97" s="592">
        <f t="shared" si="10"/>
        <v>0</v>
      </c>
      <c r="AT97" s="601">
        <v>800000</v>
      </c>
      <c r="AU97" s="601">
        <v>1500000</v>
      </c>
      <c r="AV97" s="594"/>
      <c r="AW97" s="594"/>
      <c r="AX97" s="594"/>
      <c r="AY97" s="594"/>
      <c r="AZ97" s="594"/>
      <c r="BA97" s="594"/>
      <c r="BB97" s="594"/>
      <c r="BC97" s="594"/>
      <c r="BD97" s="594"/>
      <c r="BE97" s="594"/>
      <c r="BF97" s="594"/>
      <c r="BG97" s="594"/>
      <c r="BH97" s="594"/>
      <c r="BI97" s="594"/>
      <c r="BJ97" s="594"/>
      <c r="BK97" s="594"/>
      <c r="BL97" s="594"/>
      <c r="BM97" s="594"/>
      <c r="BN97" s="594"/>
      <c r="BO97" s="594"/>
      <c r="BP97" s="594"/>
      <c r="BQ97" s="594"/>
      <c r="BR97" s="594"/>
      <c r="BS97" s="594"/>
      <c r="BT97" s="594"/>
      <c r="BU97" s="594"/>
      <c r="BV97" s="594"/>
      <c r="BW97" s="594"/>
      <c r="BX97" s="594"/>
      <c r="BY97" s="594"/>
      <c r="BZ97" s="594"/>
      <c r="CA97" s="594"/>
      <c r="CB97" s="594"/>
      <c r="CC97" s="594"/>
      <c r="CD97" s="594"/>
      <c r="CE97" s="594"/>
      <c r="CF97" s="594"/>
      <c r="CG97" s="594"/>
      <c r="CH97" s="594"/>
      <c r="CI97" s="594"/>
      <c r="CJ97" s="594"/>
      <c r="CK97" s="594"/>
      <c r="CL97" s="594"/>
      <c r="CM97" s="594"/>
      <c r="CN97" s="594"/>
      <c r="CO97" s="594"/>
      <c r="CP97" s="594"/>
      <c r="CQ97" s="594"/>
      <c r="CR97" s="594"/>
      <c r="CS97" s="594"/>
      <c r="CT97" s="594"/>
      <c r="CU97" s="594"/>
      <c r="CV97" s="594"/>
      <c r="CW97" s="594"/>
      <c r="CX97" s="594"/>
      <c r="CY97" s="594"/>
      <c r="CZ97" s="594"/>
      <c r="DA97" s="594"/>
      <c r="DB97" s="594"/>
      <c r="DC97" s="594"/>
      <c r="DD97" s="594"/>
      <c r="DE97" s="594"/>
      <c r="DF97" s="594"/>
      <c r="DG97" s="594"/>
      <c r="DH97" s="594"/>
      <c r="DI97" s="594"/>
      <c r="DJ97" s="594"/>
      <c r="DK97" s="594"/>
      <c r="DL97" s="594"/>
      <c r="DM97" s="594"/>
      <c r="DN97" s="594"/>
      <c r="DO97" s="594"/>
      <c r="DP97" s="594"/>
      <c r="DQ97" s="594"/>
      <c r="DR97" s="594"/>
      <c r="DS97" s="594"/>
      <c r="DT97" s="594"/>
      <c r="DU97" s="594"/>
      <c r="DV97" s="594"/>
      <c r="DW97" s="594"/>
      <c r="DX97" s="594"/>
      <c r="DY97" s="594"/>
      <c r="DZ97" s="594"/>
      <c r="EA97" s="594"/>
      <c r="EB97" s="594"/>
      <c r="EC97" s="594"/>
      <c r="ED97" s="594"/>
      <c r="EE97" s="594"/>
      <c r="EF97" s="594"/>
      <c r="EG97" s="594"/>
      <c r="EH97" s="594"/>
      <c r="EI97" s="594"/>
      <c r="EJ97" s="594"/>
      <c r="EK97" s="594"/>
      <c r="EL97" s="594"/>
      <c r="EM97" s="594"/>
      <c r="EN97" s="594"/>
      <c r="EO97" s="594"/>
      <c r="EP97" s="594"/>
      <c r="EQ97" s="594"/>
      <c r="ER97" s="594"/>
      <c r="ES97" s="594"/>
      <c r="ET97" s="594"/>
      <c r="EU97" s="594"/>
      <c r="EV97" s="594"/>
      <c r="EW97" s="594"/>
      <c r="EX97" s="594"/>
      <c r="EY97" s="594"/>
      <c r="EZ97" s="594"/>
      <c r="FA97" s="594"/>
      <c r="FB97" s="594"/>
      <c r="FC97" s="594"/>
      <c r="FD97" s="594"/>
      <c r="FE97" s="594"/>
      <c r="FF97" s="594"/>
      <c r="FG97" s="594"/>
      <c r="FH97" s="594"/>
      <c r="FI97" s="594"/>
      <c r="FJ97" s="594"/>
      <c r="FK97" s="594"/>
      <c r="FL97" s="594"/>
      <c r="FM97" s="594"/>
      <c r="FN97" s="594"/>
      <c r="FO97" s="594"/>
      <c r="FP97" s="594"/>
      <c r="FQ97" s="594"/>
      <c r="FR97" s="594"/>
      <c r="FS97" s="594"/>
      <c r="FT97" s="594"/>
      <c r="FU97" s="594"/>
      <c r="FV97" s="594"/>
      <c r="FW97" s="594"/>
      <c r="FX97" s="594"/>
      <c r="FY97" s="594"/>
      <c r="FZ97" s="594"/>
      <c r="GA97" s="594"/>
      <c r="GB97" s="594"/>
      <c r="GC97" s="594"/>
      <c r="GD97" s="594"/>
      <c r="GE97" s="594"/>
      <c r="GF97" s="594"/>
      <c r="GG97" s="594"/>
      <c r="GH97" s="594"/>
      <c r="GI97" s="594"/>
      <c r="GJ97" s="594"/>
      <c r="GK97" s="594"/>
      <c r="GL97" s="594"/>
      <c r="GM97" s="594"/>
      <c r="GN97" s="594"/>
      <c r="GO97" s="594"/>
      <c r="GP97" s="594"/>
      <c r="GQ97" s="594"/>
      <c r="GR97" s="594"/>
      <c r="GS97" s="594"/>
      <c r="GT97" s="594"/>
      <c r="GU97" s="594"/>
      <c r="GV97" s="594"/>
      <c r="GW97" s="594"/>
      <c r="GX97" s="594"/>
    </row>
    <row r="98" spans="1:206" s="593" customFormat="1" ht="23.1" customHeight="1" x14ac:dyDescent="0.25">
      <c r="A98" s="576">
        <v>87</v>
      </c>
      <c r="B98" s="603"/>
      <c r="C98" s="637">
        <v>801</v>
      </c>
      <c r="D98" s="701" t="s">
        <v>16</v>
      </c>
      <c r="E98" s="702" t="s">
        <v>1045</v>
      </c>
      <c r="F98" s="702" t="s">
        <v>1045</v>
      </c>
      <c r="G98" s="605">
        <v>3120</v>
      </c>
      <c r="H98" s="606">
        <v>224</v>
      </c>
      <c r="I98" s="607">
        <v>532</v>
      </c>
      <c r="J98" s="581">
        <v>16</v>
      </c>
      <c r="K98" s="582" t="s">
        <v>1046</v>
      </c>
      <c r="L98" s="582" t="s">
        <v>1056</v>
      </c>
      <c r="M98" s="624" t="s">
        <v>15</v>
      </c>
      <c r="N98" s="585" t="s">
        <v>17</v>
      </c>
      <c r="O98" s="638" t="s">
        <v>909</v>
      </c>
      <c r="P98" s="638" t="s">
        <v>792</v>
      </c>
      <c r="Q98" s="638" t="s">
        <v>789</v>
      </c>
      <c r="R98" s="586" t="s">
        <v>18</v>
      </c>
      <c r="S98" s="586" t="s">
        <v>19</v>
      </c>
      <c r="T98" s="586" t="s">
        <v>19</v>
      </c>
      <c r="U98" s="586" t="s">
        <v>26</v>
      </c>
      <c r="V98" s="586" t="s">
        <v>22</v>
      </c>
      <c r="W98" s="586" t="s">
        <v>22</v>
      </c>
      <c r="X98" s="663">
        <v>2</v>
      </c>
      <c r="Y98" s="813">
        <v>2.11</v>
      </c>
      <c r="Z98" s="639">
        <v>41091</v>
      </c>
      <c r="AA98" s="622">
        <v>41426</v>
      </c>
      <c r="AB98" s="798">
        <v>15</v>
      </c>
      <c r="AC98" s="613">
        <v>770000</v>
      </c>
      <c r="AD98" s="610"/>
      <c r="AE98" s="610">
        <v>770000</v>
      </c>
      <c r="AF98" s="626"/>
      <c r="AG98" s="626"/>
      <c r="AH98" s="626">
        <v>770000</v>
      </c>
      <c r="AI98" s="626"/>
      <c r="AJ98" s="626"/>
      <c r="AK98" s="626"/>
      <c r="AL98" s="626"/>
      <c r="AM98" s="626"/>
      <c r="AN98" s="626"/>
      <c r="AO98" s="626"/>
      <c r="AP98" s="626"/>
      <c r="AQ98" s="626"/>
      <c r="AR98" s="592">
        <f t="shared" si="9"/>
        <v>770000</v>
      </c>
      <c r="AS98" s="592">
        <f t="shared" si="10"/>
        <v>0</v>
      </c>
      <c r="AT98" s="610"/>
      <c r="AU98" s="610"/>
      <c r="AV98" s="594"/>
      <c r="AW98" s="594"/>
      <c r="AX98" s="594"/>
      <c r="AY98" s="594"/>
      <c r="AZ98" s="594"/>
      <c r="BA98" s="594"/>
      <c r="BB98" s="594"/>
      <c r="BC98" s="594"/>
      <c r="BD98" s="594"/>
      <c r="BE98" s="594"/>
      <c r="BF98" s="594"/>
      <c r="BG98" s="594"/>
      <c r="BH98" s="594"/>
      <c r="BI98" s="594"/>
      <c r="BJ98" s="594"/>
      <c r="BK98" s="594"/>
      <c r="BL98" s="594"/>
      <c r="BM98" s="594"/>
      <c r="BN98" s="594"/>
      <c r="BO98" s="594"/>
      <c r="BP98" s="594"/>
      <c r="BQ98" s="594"/>
      <c r="BR98" s="594"/>
      <c r="BS98" s="594"/>
      <c r="BT98" s="594"/>
      <c r="BU98" s="594"/>
      <c r="BV98" s="594"/>
      <c r="BW98" s="594"/>
      <c r="BX98" s="594"/>
      <c r="BY98" s="594"/>
      <c r="BZ98" s="594"/>
      <c r="CA98" s="594"/>
      <c r="CB98" s="594"/>
      <c r="CC98" s="594"/>
      <c r="CD98" s="594"/>
      <c r="CE98" s="594"/>
      <c r="CF98" s="594"/>
      <c r="CG98" s="594"/>
      <c r="CH98" s="594"/>
      <c r="CI98" s="594"/>
      <c r="CJ98" s="594"/>
      <c r="CK98" s="594"/>
      <c r="CL98" s="594"/>
      <c r="CM98" s="594"/>
      <c r="CN98" s="594"/>
      <c r="CO98" s="594"/>
      <c r="CP98" s="594"/>
      <c r="CQ98" s="594"/>
      <c r="CR98" s="594"/>
      <c r="CS98" s="594"/>
      <c r="CT98" s="594"/>
      <c r="CU98" s="594"/>
      <c r="CV98" s="594"/>
      <c r="CW98" s="594"/>
      <c r="CX98" s="594"/>
      <c r="CY98" s="594"/>
      <c r="CZ98" s="594"/>
      <c r="DA98" s="594"/>
      <c r="DB98" s="594"/>
      <c r="DC98" s="594"/>
      <c r="DD98" s="594"/>
      <c r="DE98" s="594"/>
      <c r="DF98" s="594"/>
      <c r="DG98" s="594"/>
      <c r="DH98" s="594"/>
      <c r="DI98" s="594"/>
      <c r="DJ98" s="594"/>
      <c r="DK98" s="594"/>
      <c r="DL98" s="594"/>
      <c r="DM98" s="594"/>
      <c r="DN98" s="594"/>
      <c r="DO98" s="594"/>
      <c r="DP98" s="594"/>
      <c r="DQ98" s="594"/>
      <c r="DR98" s="594"/>
      <c r="DS98" s="594"/>
      <c r="DT98" s="594"/>
      <c r="DU98" s="594"/>
      <c r="DV98" s="594"/>
      <c r="DW98" s="594"/>
      <c r="DX98" s="594"/>
      <c r="DY98" s="594"/>
      <c r="DZ98" s="594"/>
      <c r="EA98" s="594"/>
      <c r="EB98" s="594"/>
      <c r="EC98" s="594"/>
      <c r="ED98" s="594"/>
      <c r="EE98" s="594"/>
      <c r="EF98" s="594"/>
      <c r="EG98" s="594"/>
      <c r="EH98" s="594"/>
      <c r="EI98" s="594"/>
      <c r="EJ98" s="594"/>
      <c r="EK98" s="594"/>
      <c r="EL98" s="594"/>
      <c r="EM98" s="594"/>
      <c r="EN98" s="594"/>
      <c r="EO98" s="594"/>
      <c r="EP98" s="594"/>
      <c r="EQ98" s="594"/>
      <c r="ER98" s="594"/>
      <c r="ES98" s="594"/>
      <c r="ET98" s="594"/>
      <c r="EU98" s="594"/>
      <c r="EV98" s="594"/>
      <c r="EW98" s="594"/>
      <c r="EX98" s="594"/>
      <c r="EY98" s="594"/>
      <c r="EZ98" s="594"/>
      <c r="FA98" s="594"/>
      <c r="FB98" s="594"/>
      <c r="FC98" s="594"/>
      <c r="FD98" s="594"/>
      <c r="FE98" s="594"/>
      <c r="FF98" s="594"/>
      <c r="FG98" s="594"/>
      <c r="FH98" s="594"/>
      <c r="FI98" s="594"/>
      <c r="FJ98" s="594"/>
      <c r="FK98" s="594"/>
      <c r="FL98" s="594"/>
      <c r="FM98" s="594"/>
      <c r="FN98" s="594"/>
      <c r="FO98" s="594"/>
      <c r="FP98" s="594"/>
      <c r="FQ98" s="594"/>
      <c r="FR98" s="594"/>
      <c r="FS98" s="594"/>
      <c r="FT98" s="594"/>
      <c r="FU98" s="594"/>
      <c r="FV98" s="594"/>
      <c r="FW98" s="594"/>
      <c r="FX98" s="594"/>
      <c r="FY98" s="594"/>
      <c r="FZ98" s="594"/>
      <c r="GA98" s="594"/>
      <c r="GB98" s="594"/>
      <c r="GC98" s="594"/>
      <c r="GD98" s="594"/>
      <c r="GE98" s="594"/>
      <c r="GF98" s="594"/>
      <c r="GG98" s="594"/>
      <c r="GH98" s="594"/>
      <c r="GI98" s="594"/>
      <c r="GJ98" s="594"/>
      <c r="GK98" s="594"/>
      <c r="GL98" s="594"/>
      <c r="GM98" s="594"/>
      <c r="GN98" s="594"/>
      <c r="GO98" s="594"/>
      <c r="GP98" s="594"/>
      <c r="GQ98" s="594"/>
      <c r="GR98" s="594"/>
      <c r="GS98" s="594"/>
      <c r="GT98" s="594"/>
      <c r="GU98" s="594"/>
      <c r="GV98" s="594"/>
      <c r="GW98" s="594"/>
      <c r="GX98" s="594"/>
    </row>
    <row r="99" spans="1:206" s="593" customFormat="1" ht="23.1" customHeight="1" x14ac:dyDescent="0.25">
      <c r="A99" s="576">
        <v>88</v>
      </c>
      <c r="B99" s="603" t="s">
        <v>1054</v>
      </c>
      <c r="C99" s="637">
        <v>801</v>
      </c>
      <c r="D99" s="701" t="s">
        <v>16</v>
      </c>
      <c r="E99" s="702" t="s">
        <v>1045</v>
      </c>
      <c r="F99" s="702" t="s">
        <v>1045</v>
      </c>
      <c r="G99" s="605">
        <v>3120</v>
      </c>
      <c r="H99" s="606">
        <v>224</v>
      </c>
      <c r="I99" s="607">
        <v>532</v>
      </c>
      <c r="J99" s="595">
        <v>17</v>
      </c>
      <c r="K99" s="582" t="s">
        <v>14</v>
      </c>
      <c r="L99" s="582" t="s">
        <v>1055</v>
      </c>
      <c r="M99" s="584" t="s">
        <v>15</v>
      </c>
      <c r="N99" s="585" t="s">
        <v>17</v>
      </c>
      <c r="O99" s="638" t="s">
        <v>909</v>
      </c>
      <c r="P99" s="638" t="s">
        <v>803</v>
      </c>
      <c r="Q99" s="638" t="s">
        <v>789</v>
      </c>
      <c r="R99" s="586" t="s">
        <v>18</v>
      </c>
      <c r="S99" s="586" t="s">
        <v>19</v>
      </c>
      <c r="T99" s="586" t="s">
        <v>19</v>
      </c>
      <c r="U99" s="586" t="s">
        <v>26</v>
      </c>
      <c r="V99" s="586" t="s">
        <v>22</v>
      </c>
      <c r="W99" s="586" t="s">
        <v>22</v>
      </c>
      <c r="X99" s="663">
        <v>2</v>
      </c>
      <c r="Y99" s="813">
        <v>2.11</v>
      </c>
      <c r="Z99" s="639">
        <v>41091</v>
      </c>
      <c r="AA99" s="622">
        <v>42156</v>
      </c>
      <c r="AB99" s="798">
        <v>15</v>
      </c>
      <c r="AC99" s="613"/>
      <c r="AD99" s="600">
        <v>170000</v>
      </c>
      <c r="AE99" s="610">
        <v>170000</v>
      </c>
      <c r="AF99" s="623"/>
      <c r="AG99" s="623"/>
      <c r="AH99" s="623"/>
      <c r="AI99" s="623"/>
      <c r="AJ99" s="623"/>
      <c r="AK99" s="623">
        <v>100000</v>
      </c>
      <c r="AL99" s="623">
        <v>35000</v>
      </c>
      <c r="AM99" s="623">
        <v>35000</v>
      </c>
      <c r="AN99" s="623"/>
      <c r="AO99" s="623"/>
      <c r="AP99" s="623"/>
      <c r="AQ99" s="623"/>
      <c r="AR99" s="592">
        <f t="shared" si="9"/>
        <v>170000</v>
      </c>
      <c r="AS99" s="592">
        <f t="shared" si="10"/>
        <v>0</v>
      </c>
      <c r="AT99" s="600">
        <v>165000</v>
      </c>
      <c r="AU99" s="600">
        <v>399000</v>
      </c>
      <c r="AV99" s="594"/>
      <c r="AW99" s="594"/>
      <c r="AX99" s="594"/>
      <c r="AY99" s="594"/>
      <c r="AZ99" s="594"/>
      <c r="BA99" s="594"/>
      <c r="BB99" s="594"/>
      <c r="BC99" s="594"/>
      <c r="BD99" s="594"/>
      <c r="BE99" s="594"/>
      <c r="BF99" s="594"/>
      <c r="BG99" s="594"/>
      <c r="BH99" s="594"/>
      <c r="BI99" s="594"/>
      <c r="BJ99" s="594"/>
      <c r="BK99" s="594"/>
      <c r="BL99" s="594"/>
      <c r="BM99" s="594"/>
      <c r="BN99" s="594"/>
      <c r="BO99" s="594"/>
      <c r="BP99" s="594"/>
      <c r="BQ99" s="594"/>
      <c r="BR99" s="594"/>
      <c r="BS99" s="594"/>
      <c r="BT99" s="594"/>
      <c r="BU99" s="594"/>
      <c r="BV99" s="594"/>
      <c r="BW99" s="594"/>
      <c r="BX99" s="594"/>
      <c r="BY99" s="594"/>
      <c r="BZ99" s="594"/>
      <c r="CA99" s="594"/>
      <c r="CB99" s="594"/>
      <c r="CC99" s="594"/>
      <c r="CD99" s="594"/>
      <c r="CE99" s="594"/>
      <c r="CF99" s="594"/>
      <c r="CG99" s="594"/>
      <c r="CH99" s="594"/>
      <c r="CI99" s="594"/>
      <c r="CJ99" s="594"/>
      <c r="CK99" s="594"/>
      <c r="CL99" s="594"/>
      <c r="CM99" s="594"/>
      <c r="CN99" s="594"/>
      <c r="CO99" s="594"/>
      <c r="CP99" s="594"/>
      <c r="CQ99" s="594"/>
      <c r="CR99" s="594"/>
      <c r="CS99" s="594"/>
      <c r="CT99" s="594"/>
      <c r="CU99" s="594"/>
      <c r="CV99" s="594"/>
      <c r="CW99" s="594"/>
      <c r="CX99" s="594"/>
      <c r="CY99" s="594"/>
      <c r="CZ99" s="594"/>
      <c r="DA99" s="594"/>
      <c r="DB99" s="594"/>
      <c r="DC99" s="594"/>
      <c r="DD99" s="594"/>
      <c r="DE99" s="594"/>
      <c r="DF99" s="594"/>
      <c r="DG99" s="594"/>
      <c r="DH99" s="594"/>
      <c r="DI99" s="594"/>
      <c r="DJ99" s="594"/>
      <c r="DK99" s="594"/>
      <c r="DL99" s="594"/>
      <c r="DM99" s="594"/>
      <c r="DN99" s="594"/>
      <c r="DO99" s="594"/>
      <c r="DP99" s="594"/>
      <c r="DQ99" s="594"/>
      <c r="DR99" s="594"/>
      <c r="DS99" s="594"/>
      <c r="DT99" s="594"/>
      <c r="DU99" s="594"/>
      <c r="DV99" s="594"/>
      <c r="DW99" s="594"/>
      <c r="DX99" s="594"/>
      <c r="DY99" s="594"/>
      <c r="DZ99" s="594"/>
      <c r="EA99" s="594"/>
      <c r="EB99" s="594"/>
      <c r="EC99" s="594"/>
      <c r="ED99" s="594"/>
      <c r="EE99" s="594"/>
      <c r="EF99" s="594"/>
      <c r="EG99" s="594"/>
      <c r="EH99" s="594"/>
      <c r="EI99" s="594"/>
      <c r="EJ99" s="594"/>
      <c r="EK99" s="594"/>
      <c r="EL99" s="594"/>
      <c r="EM99" s="594"/>
      <c r="EN99" s="594"/>
      <c r="EO99" s="594"/>
      <c r="EP99" s="594"/>
      <c r="EQ99" s="594"/>
      <c r="ER99" s="594"/>
      <c r="ES99" s="594"/>
      <c r="ET99" s="594"/>
      <c r="EU99" s="594"/>
      <c r="EV99" s="594"/>
      <c r="EW99" s="594"/>
      <c r="EX99" s="594"/>
      <c r="EY99" s="594"/>
      <c r="EZ99" s="594"/>
      <c r="FA99" s="594"/>
      <c r="FB99" s="594"/>
      <c r="FC99" s="594"/>
      <c r="FD99" s="594"/>
      <c r="FE99" s="594"/>
      <c r="FF99" s="594"/>
      <c r="FG99" s="594"/>
      <c r="FH99" s="594"/>
      <c r="FI99" s="594"/>
      <c r="FJ99" s="594"/>
      <c r="FK99" s="594"/>
      <c r="FL99" s="594"/>
      <c r="FM99" s="594"/>
      <c r="FN99" s="594"/>
      <c r="FO99" s="594"/>
      <c r="FP99" s="594"/>
      <c r="FQ99" s="594"/>
      <c r="FR99" s="594"/>
      <c r="FS99" s="594"/>
      <c r="FT99" s="594"/>
      <c r="FU99" s="594"/>
      <c r="FV99" s="594"/>
      <c r="FW99" s="594"/>
      <c r="FX99" s="594"/>
      <c r="FY99" s="594"/>
      <c r="FZ99" s="594"/>
      <c r="GA99" s="594"/>
      <c r="GB99" s="594"/>
      <c r="GC99" s="594"/>
      <c r="GD99" s="594"/>
      <c r="GE99" s="594"/>
      <c r="GF99" s="594"/>
      <c r="GG99" s="594"/>
      <c r="GH99" s="594"/>
      <c r="GI99" s="594"/>
      <c r="GJ99" s="594"/>
      <c r="GK99" s="594"/>
      <c r="GL99" s="594"/>
      <c r="GM99" s="594"/>
      <c r="GN99" s="594"/>
      <c r="GO99" s="594"/>
      <c r="GP99" s="594"/>
      <c r="GQ99" s="594"/>
      <c r="GR99" s="594"/>
      <c r="GS99" s="594"/>
      <c r="GT99" s="594"/>
      <c r="GU99" s="594"/>
      <c r="GV99" s="594"/>
      <c r="GW99" s="594"/>
      <c r="GX99" s="594"/>
    </row>
    <row r="100" spans="1:206" s="593" customFormat="1" ht="23.1" customHeight="1" x14ac:dyDescent="0.25">
      <c r="A100" s="576">
        <v>89</v>
      </c>
      <c r="B100" s="645" t="s">
        <v>1051</v>
      </c>
      <c r="C100" s="637">
        <v>801</v>
      </c>
      <c r="D100" s="701" t="s">
        <v>16</v>
      </c>
      <c r="E100" s="702" t="s">
        <v>1045</v>
      </c>
      <c r="F100" s="702" t="s">
        <v>1045</v>
      </c>
      <c r="G100" s="605">
        <v>3120</v>
      </c>
      <c r="H100" s="645">
        <v>224</v>
      </c>
      <c r="I100" s="646">
        <v>532</v>
      </c>
      <c r="J100" s="595">
        <v>18</v>
      </c>
      <c r="K100" s="582" t="s">
        <v>14</v>
      </c>
      <c r="L100" s="651" t="s">
        <v>1052</v>
      </c>
      <c r="M100" s="584" t="s">
        <v>15</v>
      </c>
      <c r="N100" s="585" t="s">
        <v>17</v>
      </c>
      <c r="O100" s="638" t="s">
        <v>909</v>
      </c>
      <c r="P100" s="647" t="s">
        <v>792</v>
      </c>
      <c r="Q100" s="647" t="s">
        <v>789</v>
      </c>
      <c r="R100" s="586" t="s">
        <v>18</v>
      </c>
      <c r="S100" s="586" t="s">
        <v>19</v>
      </c>
      <c r="T100" s="586" t="s">
        <v>19</v>
      </c>
      <c r="U100" s="586" t="s">
        <v>26</v>
      </c>
      <c r="V100" s="647">
        <v>17</v>
      </c>
      <c r="W100" s="586" t="s">
        <v>22</v>
      </c>
      <c r="X100" s="663">
        <v>2</v>
      </c>
      <c r="Y100" s="813">
        <v>2.11</v>
      </c>
      <c r="Z100" s="639">
        <v>41091</v>
      </c>
      <c r="AA100" s="622">
        <v>42156</v>
      </c>
      <c r="AB100" s="819">
        <v>15</v>
      </c>
      <c r="AC100" s="648"/>
      <c r="AD100" s="649">
        <v>200000</v>
      </c>
      <c r="AE100" s="610">
        <v>200000</v>
      </c>
      <c r="AF100" s="650"/>
      <c r="AG100" s="650"/>
      <c r="AH100" s="650"/>
      <c r="AI100" s="592">
        <v>50000</v>
      </c>
      <c r="AJ100" s="592">
        <v>50000</v>
      </c>
      <c r="AK100" s="592">
        <v>75000</v>
      </c>
      <c r="AL100" s="592">
        <v>25000</v>
      </c>
      <c r="AM100" s="592"/>
      <c r="AN100" s="592"/>
      <c r="AO100" s="592"/>
      <c r="AP100" s="592"/>
      <c r="AQ100" s="592"/>
      <c r="AR100" s="592">
        <f t="shared" si="9"/>
        <v>200000</v>
      </c>
      <c r="AS100" s="592">
        <f t="shared" si="10"/>
        <v>0</v>
      </c>
      <c r="AT100" s="649">
        <v>300000</v>
      </c>
      <c r="AU100" s="649">
        <v>300000</v>
      </c>
      <c r="AV100" s="594"/>
      <c r="AW100" s="594"/>
      <c r="AX100" s="594"/>
      <c r="AY100" s="594"/>
      <c r="AZ100" s="594"/>
      <c r="BA100" s="594"/>
      <c r="BB100" s="594"/>
      <c r="BC100" s="594"/>
      <c r="BD100" s="594"/>
      <c r="BE100" s="594"/>
      <c r="BF100" s="594"/>
      <c r="BG100" s="594"/>
      <c r="BH100" s="594"/>
      <c r="BI100" s="594"/>
      <c r="BJ100" s="594"/>
      <c r="BK100" s="594"/>
      <c r="BL100" s="594"/>
      <c r="BM100" s="594"/>
      <c r="BN100" s="594"/>
      <c r="BO100" s="594"/>
      <c r="BP100" s="594"/>
      <c r="BQ100" s="594"/>
      <c r="BR100" s="594"/>
      <c r="BS100" s="594"/>
      <c r="BT100" s="594"/>
      <c r="BU100" s="594"/>
      <c r="BV100" s="594"/>
      <c r="BW100" s="594"/>
      <c r="BX100" s="594"/>
      <c r="BY100" s="594"/>
      <c r="BZ100" s="594"/>
      <c r="CA100" s="594"/>
      <c r="CB100" s="594"/>
      <c r="CC100" s="594"/>
      <c r="CD100" s="594"/>
      <c r="CE100" s="594"/>
      <c r="CF100" s="594"/>
      <c r="CG100" s="594"/>
      <c r="CH100" s="594"/>
      <c r="CI100" s="594"/>
      <c r="CJ100" s="594"/>
      <c r="CK100" s="594"/>
      <c r="CL100" s="594"/>
      <c r="CM100" s="594"/>
      <c r="CN100" s="594"/>
      <c r="CO100" s="594"/>
      <c r="CP100" s="594"/>
      <c r="CQ100" s="594"/>
      <c r="CR100" s="594"/>
      <c r="CS100" s="594"/>
      <c r="CT100" s="594"/>
      <c r="CU100" s="594"/>
      <c r="CV100" s="594"/>
      <c r="CW100" s="594"/>
      <c r="CX100" s="594"/>
      <c r="CY100" s="594"/>
      <c r="CZ100" s="594"/>
      <c r="DA100" s="594"/>
      <c r="DB100" s="594"/>
      <c r="DC100" s="594"/>
      <c r="DD100" s="594"/>
      <c r="DE100" s="594"/>
      <c r="DF100" s="594"/>
      <c r="DG100" s="594"/>
      <c r="DH100" s="594"/>
      <c r="DI100" s="594"/>
      <c r="DJ100" s="594"/>
      <c r="DK100" s="594"/>
      <c r="DL100" s="594"/>
      <c r="DM100" s="594"/>
      <c r="DN100" s="594"/>
      <c r="DO100" s="594"/>
      <c r="DP100" s="594"/>
      <c r="DQ100" s="594"/>
      <c r="DR100" s="594"/>
      <c r="DS100" s="594"/>
      <c r="DT100" s="594"/>
      <c r="DU100" s="594"/>
      <c r="DV100" s="594"/>
      <c r="DW100" s="594"/>
      <c r="DX100" s="594"/>
      <c r="DY100" s="594"/>
      <c r="DZ100" s="594"/>
      <c r="EA100" s="594"/>
      <c r="EB100" s="594"/>
      <c r="EC100" s="594"/>
      <c r="ED100" s="594"/>
      <c r="EE100" s="594"/>
      <c r="EF100" s="594"/>
      <c r="EG100" s="594"/>
      <c r="EH100" s="594"/>
      <c r="EI100" s="594"/>
      <c r="EJ100" s="594"/>
      <c r="EK100" s="594"/>
      <c r="EL100" s="594"/>
      <c r="EM100" s="594"/>
      <c r="EN100" s="594"/>
      <c r="EO100" s="594"/>
      <c r="EP100" s="594"/>
      <c r="EQ100" s="594"/>
      <c r="ER100" s="594"/>
      <c r="ES100" s="594"/>
      <c r="ET100" s="594"/>
      <c r="EU100" s="594"/>
      <c r="EV100" s="594"/>
      <c r="EW100" s="594"/>
      <c r="EX100" s="594"/>
      <c r="EY100" s="594"/>
      <c r="EZ100" s="594"/>
      <c r="FA100" s="594"/>
      <c r="FB100" s="594"/>
      <c r="FC100" s="594"/>
      <c r="FD100" s="594"/>
      <c r="FE100" s="594"/>
      <c r="FF100" s="594"/>
      <c r="FG100" s="594"/>
      <c r="FH100" s="594"/>
      <c r="FI100" s="594"/>
      <c r="FJ100" s="594"/>
      <c r="FK100" s="594"/>
      <c r="FL100" s="594"/>
      <c r="FM100" s="594"/>
      <c r="FN100" s="594"/>
      <c r="FO100" s="594"/>
      <c r="FP100" s="594"/>
      <c r="FQ100" s="594"/>
      <c r="FR100" s="594"/>
      <c r="FS100" s="594"/>
      <c r="FT100" s="594"/>
      <c r="FU100" s="594"/>
      <c r="FV100" s="594"/>
      <c r="FW100" s="594"/>
      <c r="FX100" s="594"/>
      <c r="FY100" s="594"/>
      <c r="FZ100" s="594"/>
      <c r="GA100" s="594"/>
      <c r="GB100" s="594"/>
      <c r="GC100" s="594"/>
      <c r="GD100" s="594"/>
      <c r="GE100" s="594"/>
      <c r="GF100" s="594"/>
      <c r="GG100" s="594"/>
      <c r="GH100" s="594"/>
      <c r="GI100" s="594"/>
      <c r="GJ100" s="594"/>
      <c r="GK100" s="594"/>
      <c r="GL100" s="594"/>
      <c r="GM100" s="594"/>
      <c r="GN100" s="594"/>
      <c r="GO100" s="594"/>
      <c r="GP100" s="594"/>
      <c r="GQ100" s="594"/>
      <c r="GR100" s="594"/>
      <c r="GS100" s="594"/>
      <c r="GT100" s="594"/>
      <c r="GU100" s="594"/>
      <c r="GV100" s="594"/>
      <c r="GW100" s="594"/>
      <c r="GX100" s="594"/>
    </row>
    <row r="101" spans="1:206" s="593" customFormat="1" ht="23.1" customHeight="1" x14ac:dyDescent="0.25">
      <c r="A101" s="576">
        <v>90</v>
      </c>
      <c r="B101" s="645" t="s">
        <v>1057</v>
      </c>
      <c r="C101" s="637">
        <v>801</v>
      </c>
      <c r="D101" s="701" t="s">
        <v>16</v>
      </c>
      <c r="E101" s="702" t="s">
        <v>1045</v>
      </c>
      <c r="F101" s="702" t="s">
        <v>1045</v>
      </c>
      <c r="G101" s="605">
        <v>3120</v>
      </c>
      <c r="H101" s="645">
        <v>224</v>
      </c>
      <c r="I101" s="646">
        <v>532</v>
      </c>
      <c r="J101" s="595">
        <v>19</v>
      </c>
      <c r="K101" s="582" t="s">
        <v>14</v>
      </c>
      <c r="L101" s="651" t="s">
        <v>1058</v>
      </c>
      <c r="M101" s="584" t="s">
        <v>15</v>
      </c>
      <c r="N101" s="585" t="s">
        <v>17</v>
      </c>
      <c r="O101" s="638" t="s">
        <v>909</v>
      </c>
      <c r="P101" s="647" t="s">
        <v>792</v>
      </c>
      <c r="Q101" s="647" t="s">
        <v>789</v>
      </c>
      <c r="R101" s="586" t="s">
        <v>18</v>
      </c>
      <c r="S101" s="586" t="s">
        <v>19</v>
      </c>
      <c r="T101" s="586" t="s">
        <v>19</v>
      </c>
      <c r="U101" s="586" t="s">
        <v>26</v>
      </c>
      <c r="V101" s="586" t="s">
        <v>22</v>
      </c>
      <c r="W101" s="586" t="s">
        <v>22</v>
      </c>
      <c r="X101" s="663">
        <v>2</v>
      </c>
      <c r="Y101" s="813">
        <v>2.11</v>
      </c>
      <c r="Z101" s="639">
        <v>41091</v>
      </c>
      <c r="AA101" s="622">
        <v>42156</v>
      </c>
      <c r="AB101" s="819">
        <v>15</v>
      </c>
      <c r="AC101" s="648"/>
      <c r="AD101" s="649">
        <v>100000</v>
      </c>
      <c r="AE101" s="610">
        <v>100000</v>
      </c>
      <c r="AF101" s="650"/>
      <c r="AG101" s="650"/>
      <c r="AH101" s="650">
        <v>100000</v>
      </c>
      <c r="AI101" s="592"/>
      <c r="AJ101" s="592"/>
      <c r="AK101" s="592"/>
      <c r="AL101" s="592"/>
      <c r="AM101" s="592"/>
      <c r="AN101" s="592"/>
      <c r="AO101" s="592"/>
      <c r="AP101" s="592"/>
      <c r="AQ101" s="592"/>
      <c r="AR101" s="592">
        <f t="shared" si="9"/>
        <v>100000</v>
      </c>
      <c r="AS101" s="592">
        <f t="shared" si="10"/>
        <v>0</v>
      </c>
      <c r="AT101" s="649">
        <v>300000</v>
      </c>
      <c r="AU101" s="649">
        <v>500000</v>
      </c>
      <c r="AV101" s="594"/>
      <c r="AW101" s="594"/>
      <c r="AX101" s="594"/>
      <c r="AY101" s="594"/>
      <c r="AZ101" s="594"/>
      <c r="BA101" s="594"/>
      <c r="BB101" s="594"/>
      <c r="BC101" s="594"/>
      <c r="BD101" s="594"/>
      <c r="BE101" s="594"/>
      <c r="BF101" s="594"/>
      <c r="BG101" s="594"/>
      <c r="BH101" s="594"/>
      <c r="BI101" s="594"/>
      <c r="BJ101" s="594"/>
      <c r="BK101" s="594"/>
      <c r="BL101" s="594"/>
      <c r="BM101" s="594"/>
      <c r="BN101" s="594"/>
      <c r="BO101" s="594"/>
      <c r="BP101" s="594"/>
      <c r="BQ101" s="594"/>
      <c r="BR101" s="594"/>
      <c r="BS101" s="594"/>
      <c r="BT101" s="594"/>
      <c r="BU101" s="594"/>
      <c r="BV101" s="594"/>
      <c r="BW101" s="594"/>
      <c r="BX101" s="594"/>
      <c r="BY101" s="594"/>
      <c r="BZ101" s="594"/>
      <c r="CA101" s="594"/>
      <c r="CB101" s="594"/>
      <c r="CC101" s="594"/>
      <c r="CD101" s="594"/>
      <c r="CE101" s="594"/>
      <c r="CF101" s="594"/>
      <c r="CG101" s="594"/>
      <c r="CH101" s="594"/>
      <c r="CI101" s="594"/>
      <c r="CJ101" s="594"/>
      <c r="CK101" s="594"/>
      <c r="CL101" s="594"/>
      <c r="CM101" s="594"/>
      <c r="CN101" s="594"/>
      <c r="CO101" s="594"/>
      <c r="CP101" s="594"/>
      <c r="CQ101" s="594"/>
      <c r="CR101" s="594"/>
      <c r="CS101" s="594"/>
      <c r="CT101" s="594"/>
      <c r="CU101" s="594"/>
      <c r="CV101" s="594"/>
      <c r="CW101" s="594"/>
      <c r="CX101" s="594"/>
      <c r="CY101" s="594"/>
      <c r="CZ101" s="594"/>
      <c r="DA101" s="594"/>
      <c r="DB101" s="594"/>
      <c r="DC101" s="594"/>
      <c r="DD101" s="594"/>
      <c r="DE101" s="594"/>
      <c r="DF101" s="594"/>
      <c r="DG101" s="594"/>
      <c r="DH101" s="594"/>
      <c r="DI101" s="594"/>
      <c r="DJ101" s="594"/>
      <c r="DK101" s="594"/>
      <c r="DL101" s="594"/>
      <c r="DM101" s="594"/>
      <c r="DN101" s="594"/>
      <c r="DO101" s="594"/>
      <c r="DP101" s="594"/>
      <c r="DQ101" s="594"/>
      <c r="DR101" s="594"/>
      <c r="DS101" s="594"/>
      <c r="DT101" s="594"/>
      <c r="DU101" s="594"/>
      <c r="DV101" s="594"/>
      <c r="DW101" s="594"/>
      <c r="DX101" s="594"/>
      <c r="DY101" s="594"/>
      <c r="DZ101" s="594"/>
      <c r="EA101" s="594"/>
      <c r="EB101" s="594"/>
      <c r="EC101" s="594"/>
      <c r="ED101" s="594"/>
      <c r="EE101" s="594"/>
      <c r="EF101" s="594"/>
      <c r="EG101" s="594"/>
      <c r="EH101" s="594"/>
      <c r="EI101" s="594"/>
      <c r="EJ101" s="594"/>
      <c r="EK101" s="594"/>
      <c r="EL101" s="594"/>
      <c r="EM101" s="594"/>
      <c r="EN101" s="594"/>
      <c r="EO101" s="594"/>
      <c r="EP101" s="594"/>
      <c r="EQ101" s="594"/>
      <c r="ER101" s="594"/>
      <c r="ES101" s="594"/>
      <c r="ET101" s="594"/>
      <c r="EU101" s="594"/>
      <c r="EV101" s="594"/>
      <c r="EW101" s="594"/>
      <c r="EX101" s="594"/>
      <c r="EY101" s="594"/>
      <c r="EZ101" s="594"/>
      <c r="FA101" s="594"/>
      <c r="FB101" s="594"/>
      <c r="FC101" s="594"/>
      <c r="FD101" s="594"/>
      <c r="FE101" s="594"/>
      <c r="FF101" s="594"/>
      <c r="FG101" s="594"/>
      <c r="FH101" s="594"/>
      <c r="FI101" s="594"/>
      <c r="FJ101" s="594"/>
      <c r="FK101" s="594"/>
      <c r="FL101" s="594"/>
      <c r="FM101" s="594"/>
      <c r="FN101" s="594"/>
      <c r="FO101" s="594"/>
      <c r="FP101" s="594"/>
      <c r="FQ101" s="594"/>
      <c r="FR101" s="594"/>
      <c r="FS101" s="594"/>
      <c r="FT101" s="594"/>
      <c r="FU101" s="594"/>
      <c r="FV101" s="594"/>
      <c r="FW101" s="594"/>
      <c r="FX101" s="594"/>
      <c r="FY101" s="594"/>
      <c r="FZ101" s="594"/>
      <c r="GA101" s="594"/>
      <c r="GB101" s="594"/>
      <c r="GC101" s="594"/>
      <c r="GD101" s="594"/>
      <c r="GE101" s="594"/>
      <c r="GF101" s="594"/>
      <c r="GG101" s="594"/>
      <c r="GH101" s="594"/>
      <c r="GI101" s="594"/>
      <c r="GJ101" s="594"/>
      <c r="GK101" s="594"/>
      <c r="GL101" s="594"/>
      <c r="GM101" s="594"/>
      <c r="GN101" s="594"/>
      <c r="GO101" s="594"/>
      <c r="GP101" s="594"/>
      <c r="GQ101" s="594"/>
      <c r="GR101" s="594"/>
      <c r="GS101" s="594"/>
      <c r="GT101" s="594"/>
      <c r="GU101" s="594"/>
      <c r="GV101" s="594"/>
      <c r="GW101" s="594"/>
      <c r="GX101" s="594"/>
    </row>
    <row r="102" spans="1:206" s="593" customFormat="1" ht="23.1" customHeight="1" x14ac:dyDescent="0.25">
      <c r="A102" s="576">
        <v>91</v>
      </c>
      <c r="B102" s="603"/>
      <c r="C102" s="637">
        <v>801</v>
      </c>
      <c r="D102" s="701" t="s">
        <v>16</v>
      </c>
      <c r="E102" s="702" t="s">
        <v>1045</v>
      </c>
      <c r="F102" s="702" t="s">
        <v>1045</v>
      </c>
      <c r="G102" s="605">
        <v>3120</v>
      </c>
      <c r="H102" s="606">
        <v>224</v>
      </c>
      <c r="I102" s="607">
        <v>532</v>
      </c>
      <c r="J102" s="595" t="s">
        <v>25</v>
      </c>
      <c r="K102" s="582" t="s">
        <v>14</v>
      </c>
      <c r="L102" s="582" t="s">
        <v>1053</v>
      </c>
      <c r="M102" s="584" t="s">
        <v>15</v>
      </c>
      <c r="N102" s="585" t="s">
        <v>17</v>
      </c>
      <c r="O102" s="638" t="s">
        <v>909</v>
      </c>
      <c r="P102" s="647" t="s">
        <v>792</v>
      </c>
      <c r="Q102" s="647" t="s">
        <v>789</v>
      </c>
      <c r="R102" s="586" t="s">
        <v>18</v>
      </c>
      <c r="S102" s="586" t="s">
        <v>19</v>
      </c>
      <c r="T102" s="586" t="s">
        <v>19</v>
      </c>
      <c r="U102" s="586" t="s">
        <v>26</v>
      </c>
      <c r="V102" s="586" t="s">
        <v>22</v>
      </c>
      <c r="W102" s="586" t="s">
        <v>22</v>
      </c>
      <c r="X102" s="663">
        <v>2</v>
      </c>
      <c r="Y102" s="813">
        <v>2.11</v>
      </c>
      <c r="Z102" s="622">
        <v>41821</v>
      </c>
      <c r="AA102" s="622">
        <v>42156</v>
      </c>
      <c r="AB102" s="798">
        <v>10</v>
      </c>
      <c r="AC102" s="613"/>
      <c r="AD102" s="600"/>
      <c r="AE102" s="610">
        <v>0</v>
      </c>
      <c r="AF102" s="623"/>
      <c r="AG102" s="623"/>
      <c r="AH102" s="623"/>
      <c r="AI102" s="623"/>
      <c r="AJ102" s="623"/>
      <c r="AK102" s="623"/>
      <c r="AL102" s="623"/>
      <c r="AM102" s="623"/>
      <c r="AN102" s="623"/>
      <c r="AO102" s="623"/>
      <c r="AP102" s="623"/>
      <c r="AQ102" s="623"/>
      <c r="AR102" s="592">
        <f t="shared" si="9"/>
        <v>0</v>
      </c>
      <c r="AS102" s="592">
        <f t="shared" si="10"/>
        <v>0</v>
      </c>
      <c r="AT102" s="600"/>
      <c r="AU102" s="600">
        <v>1015000</v>
      </c>
      <c r="AV102" s="594"/>
      <c r="AW102" s="594"/>
      <c r="AX102" s="594"/>
      <c r="AY102" s="594"/>
      <c r="AZ102" s="594"/>
      <c r="BA102" s="594"/>
      <c r="BB102" s="594"/>
      <c r="BC102" s="594"/>
      <c r="BD102" s="594"/>
      <c r="BE102" s="594"/>
      <c r="BF102" s="594"/>
      <c r="BG102" s="594"/>
      <c r="BH102" s="594"/>
      <c r="BI102" s="594"/>
      <c r="BJ102" s="594"/>
      <c r="BK102" s="594"/>
      <c r="BL102" s="594"/>
      <c r="BM102" s="594"/>
      <c r="BN102" s="594"/>
      <c r="BO102" s="594"/>
      <c r="BP102" s="594"/>
      <c r="BQ102" s="594"/>
      <c r="BR102" s="594"/>
      <c r="BS102" s="594"/>
      <c r="BT102" s="594"/>
      <c r="BU102" s="594"/>
      <c r="BV102" s="594"/>
      <c r="BW102" s="594"/>
      <c r="BX102" s="594"/>
      <c r="BY102" s="594"/>
      <c r="BZ102" s="594"/>
      <c r="CA102" s="594"/>
      <c r="CB102" s="594"/>
      <c r="CC102" s="594"/>
      <c r="CD102" s="594"/>
      <c r="CE102" s="594"/>
      <c r="CF102" s="594"/>
      <c r="CG102" s="594"/>
      <c r="CH102" s="594"/>
      <c r="CI102" s="594"/>
      <c r="CJ102" s="594"/>
      <c r="CK102" s="594"/>
      <c r="CL102" s="594"/>
      <c r="CM102" s="594"/>
      <c r="CN102" s="594"/>
      <c r="CO102" s="594"/>
      <c r="CP102" s="594"/>
      <c r="CQ102" s="594"/>
      <c r="CR102" s="594"/>
      <c r="CS102" s="594"/>
      <c r="CT102" s="594"/>
      <c r="CU102" s="594"/>
      <c r="CV102" s="594"/>
      <c r="CW102" s="594"/>
      <c r="CX102" s="594"/>
      <c r="CY102" s="594"/>
      <c r="CZ102" s="594"/>
      <c r="DA102" s="594"/>
      <c r="DB102" s="594"/>
      <c r="DC102" s="594"/>
      <c r="DD102" s="594"/>
      <c r="DE102" s="594"/>
      <c r="DF102" s="594"/>
      <c r="DG102" s="594"/>
      <c r="DH102" s="594"/>
      <c r="DI102" s="594"/>
      <c r="DJ102" s="594"/>
      <c r="DK102" s="594"/>
      <c r="DL102" s="594"/>
      <c r="DM102" s="594"/>
      <c r="DN102" s="594"/>
      <c r="DO102" s="594"/>
      <c r="DP102" s="594"/>
      <c r="DQ102" s="594"/>
      <c r="DR102" s="594"/>
      <c r="DS102" s="594"/>
      <c r="DT102" s="594"/>
      <c r="DU102" s="594"/>
      <c r="DV102" s="594"/>
      <c r="DW102" s="594"/>
      <c r="DX102" s="594"/>
      <c r="DY102" s="594"/>
      <c r="DZ102" s="594"/>
      <c r="EA102" s="594"/>
      <c r="EB102" s="594"/>
      <c r="EC102" s="594"/>
      <c r="ED102" s="594"/>
      <c r="EE102" s="594"/>
      <c r="EF102" s="594"/>
      <c r="EG102" s="594"/>
      <c r="EH102" s="594"/>
      <c r="EI102" s="594"/>
      <c r="EJ102" s="594"/>
      <c r="EK102" s="594"/>
      <c r="EL102" s="594"/>
      <c r="EM102" s="594"/>
      <c r="EN102" s="594"/>
      <c r="EO102" s="594"/>
      <c r="EP102" s="594"/>
      <c r="EQ102" s="594"/>
      <c r="ER102" s="594"/>
      <c r="ES102" s="594"/>
      <c r="ET102" s="594"/>
      <c r="EU102" s="594"/>
      <c r="EV102" s="594"/>
      <c r="EW102" s="594"/>
      <c r="EX102" s="594"/>
      <c r="EY102" s="594"/>
      <c r="EZ102" s="594"/>
      <c r="FA102" s="594"/>
      <c r="FB102" s="594"/>
      <c r="FC102" s="594"/>
      <c r="FD102" s="594"/>
      <c r="FE102" s="594"/>
      <c r="FF102" s="594"/>
      <c r="FG102" s="594"/>
      <c r="FH102" s="594"/>
      <c r="FI102" s="594"/>
      <c r="FJ102" s="594"/>
      <c r="FK102" s="594"/>
      <c r="FL102" s="594"/>
      <c r="FM102" s="594"/>
      <c r="FN102" s="594"/>
      <c r="FO102" s="594"/>
      <c r="FP102" s="594"/>
      <c r="FQ102" s="594"/>
      <c r="FR102" s="594"/>
      <c r="FS102" s="594"/>
      <c r="FT102" s="594"/>
      <c r="FU102" s="594"/>
      <c r="FV102" s="594"/>
      <c r="FW102" s="594"/>
      <c r="FX102" s="594"/>
      <c r="FY102" s="594"/>
      <c r="FZ102" s="594"/>
      <c r="GA102" s="594"/>
      <c r="GB102" s="594"/>
      <c r="GC102" s="594"/>
      <c r="GD102" s="594"/>
      <c r="GE102" s="594"/>
      <c r="GF102" s="594"/>
      <c r="GG102" s="594"/>
      <c r="GH102" s="594"/>
      <c r="GI102" s="594"/>
      <c r="GJ102" s="594"/>
      <c r="GK102" s="594"/>
      <c r="GL102" s="594"/>
      <c r="GM102" s="594"/>
      <c r="GN102" s="594"/>
      <c r="GO102" s="594"/>
      <c r="GP102" s="594"/>
      <c r="GQ102" s="594"/>
      <c r="GR102" s="594"/>
      <c r="GS102" s="594"/>
      <c r="GT102" s="594"/>
      <c r="GU102" s="594"/>
      <c r="GV102" s="594"/>
      <c r="GW102" s="594"/>
      <c r="GX102" s="594"/>
    </row>
    <row r="103" spans="1:206" s="593" customFormat="1" ht="23.1" customHeight="1" x14ac:dyDescent="0.25">
      <c r="A103" s="576">
        <v>92</v>
      </c>
      <c r="B103" s="645" t="s">
        <v>1061</v>
      </c>
      <c r="C103" s="637">
        <v>801</v>
      </c>
      <c r="D103" s="701" t="s">
        <v>16</v>
      </c>
      <c r="E103" s="702" t="s">
        <v>1045</v>
      </c>
      <c r="F103" s="702" t="s">
        <v>1045</v>
      </c>
      <c r="G103" s="605">
        <v>3120</v>
      </c>
      <c r="H103" s="645">
        <v>224</v>
      </c>
      <c r="I103" s="646">
        <v>532</v>
      </c>
      <c r="J103" s="595" t="s">
        <v>25</v>
      </c>
      <c r="K103" s="582" t="s">
        <v>14</v>
      </c>
      <c r="L103" s="651" t="s">
        <v>1062</v>
      </c>
      <c r="M103" s="584" t="s">
        <v>15</v>
      </c>
      <c r="N103" s="585" t="s">
        <v>17</v>
      </c>
      <c r="O103" s="638" t="s">
        <v>909</v>
      </c>
      <c r="P103" s="647" t="s">
        <v>792</v>
      </c>
      <c r="Q103" s="647" t="s">
        <v>789</v>
      </c>
      <c r="R103" s="586" t="s">
        <v>18</v>
      </c>
      <c r="S103" s="586" t="s">
        <v>19</v>
      </c>
      <c r="T103" s="586" t="s">
        <v>19</v>
      </c>
      <c r="U103" s="586" t="s">
        <v>26</v>
      </c>
      <c r="V103" s="647">
        <v>26</v>
      </c>
      <c r="W103" s="647" t="s">
        <v>1063</v>
      </c>
      <c r="X103" s="663">
        <v>2</v>
      </c>
      <c r="Y103" s="813">
        <v>2.11</v>
      </c>
      <c r="Z103" s="622">
        <v>41456</v>
      </c>
      <c r="AA103" s="622">
        <v>42156</v>
      </c>
      <c r="AB103" s="819">
        <v>15</v>
      </c>
      <c r="AC103" s="648"/>
      <c r="AD103" s="649"/>
      <c r="AE103" s="610">
        <v>0</v>
      </c>
      <c r="AF103" s="650"/>
      <c r="AG103" s="650"/>
      <c r="AH103" s="650"/>
      <c r="AI103" s="592"/>
      <c r="AJ103" s="592"/>
      <c r="AK103" s="592"/>
      <c r="AL103" s="592"/>
      <c r="AM103" s="592"/>
      <c r="AN103" s="592"/>
      <c r="AO103" s="592"/>
      <c r="AP103" s="592"/>
      <c r="AQ103" s="592"/>
      <c r="AR103" s="592">
        <f t="shared" si="9"/>
        <v>0</v>
      </c>
      <c r="AS103" s="592">
        <f t="shared" si="10"/>
        <v>0</v>
      </c>
      <c r="AT103" s="649">
        <v>1500000</v>
      </c>
      <c r="AU103" s="649">
        <v>2500000</v>
      </c>
      <c r="AV103" s="594"/>
      <c r="AW103" s="594"/>
      <c r="AX103" s="594"/>
      <c r="AY103" s="594"/>
      <c r="AZ103" s="594"/>
      <c r="BA103" s="594"/>
      <c r="BB103" s="594"/>
      <c r="BC103" s="594"/>
      <c r="BD103" s="594"/>
      <c r="BE103" s="594"/>
      <c r="BF103" s="594"/>
      <c r="BG103" s="594"/>
      <c r="BH103" s="594"/>
      <c r="BI103" s="594"/>
      <c r="BJ103" s="594"/>
      <c r="BK103" s="594"/>
      <c r="BL103" s="594"/>
      <c r="BM103" s="594"/>
      <c r="BN103" s="594"/>
      <c r="BO103" s="594"/>
      <c r="BP103" s="594"/>
      <c r="BQ103" s="594"/>
      <c r="BR103" s="594"/>
      <c r="BS103" s="594"/>
      <c r="BT103" s="594"/>
      <c r="BU103" s="594"/>
      <c r="BV103" s="594"/>
      <c r="BW103" s="594"/>
      <c r="BX103" s="594"/>
      <c r="BY103" s="594"/>
      <c r="BZ103" s="594"/>
      <c r="CA103" s="594"/>
      <c r="CB103" s="594"/>
      <c r="CC103" s="594"/>
      <c r="CD103" s="594"/>
      <c r="CE103" s="594"/>
      <c r="CF103" s="594"/>
      <c r="CG103" s="594"/>
      <c r="CH103" s="594"/>
      <c r="CI103" s="594"/>
      <c r="CJ103" s="594"/>
      <c r="CK103" s="594"/>
      <c r="CL103" s="594"/>
      <c r="CM103" s="594"/>
      <c r="CN103" s="594"/>
      <c r="CO103" s="594"/>
      <c r="CP103" s="594"/>
      <c r="CQ103" s="594"/>
      <c r="CR103" s="594"/>
      <c r="CS103" s="594"/>
      <c r="CT103" s="594"/>
      <c r="CU103" s="594"/>
      <c r="CV103" s="594"/>
      <c r="CW103" s="594"/>
      <c r="CX103" s="594"/>
      <c r="CY103" s="594"/>
      <c r="CZ103" s="594"/>
      <c r="DA103" s="594"/>
      <c r="DB103" s="594"/>
      <c r="DC103" s="594"/>
      <c r="DD103" s="594"/>
      <c r="DE103" s="594"/>
      <c r="DF103" s="594"/>
      <c r="DG103" s="594"/>
      <c r="DH103" s="594"/>
      <c r="DI103" s="594"/>
      <c r="DJ103" s="594"/>
      <c r="DK103" s="594"/>
      <c r="DL103" s="594"/>
      <c r="DM103" s="594"/>
      <c r="DN103" s="594"/>
      <c r="DO103" s="594"/>
      <c r="DP103" s="594"/>
      <c r="DQ103" s="594"/>
      <c r="DR103" s="594"/>
      <c r="DS103" s="594"/>
      <c r="DT103" s="594"/>
      <c r="DU103" s="594"/>
      <c r="DV103" s="594"/>
      <c r="DW103" s="594"/>
      <c r="DX103" s="594"/>
      <c r="DY103" s="594"/>
      <c r="DZ103" s="594"/>
      <c r="EA103" s="594"/>
      <c r="EB103" s="594"/>
      <c r="EC103" s="594"/>
      <c r="ED103" s="594"/>
      <c r="EE103" s="594"/>
      <c r="EF103" s="594"/>
      <c r="EG103" s="594"/>
      <c r="EH103" s="594"/>
      <c r="EI103" s="594"/>
      <c r="EJ103" s="594"/>
      <c r="EK103" s="594"/>
      <c r="EL103" s="594"/>
      <c r="EM103" s="594"/>
      <c r="EN103" s="594"/>
      <c r="EO103" s="594"/>
      <c r="EP103" s="594"/>
      <c r="EQ103" s="594"/>
      <c r="ER103" s="594"/>
      <c r="ES103" s="594"/>
      <c r="ET103" s="594"/>
      <c r="EU103" s="594"/>
      <c r="EV103" s="594"/>
      <c r="EW103" s="594"/>
      <c r="EX103" s="594"/>
      <c r="EY103" s="594"/>
      <c r="EZ103" s="594"/>
      <c r="FA103" s="594"/>
      <c r="FB103" s="594"/>
      <c r="FC103" s="594"/>
      <c r="FD103" s="594"/>
      <c r="FE103" s="594"/>
      <c r="FF103" s="594"/>
      <c r="FG103" s="594"/>
      <c r="FH103" s="594"/>
      <c r="FI103" s="594"/>
      <c r="FJ103" s="594"/>
      <c r="FK103" s="594"/>
      <c r="FL103" s="594"/>
      <c r="FM103" s="594"/>
      <c r="FN103" s="594"/>
      <c r="FO103" s="594"/>
      <c r="FP103" s="594"/>
      <c r="FQ103" s="594"/>
      <c r="FR103" s="594"/>
      <c r="FS103" s="594"/>
      <c r="FT103" s="594"/>
      <c r="FU103" s="594"/>
      <c r="FV103" s="594"/>
      <c r="FW103" s="594"/>
      <c r="FX103" s="594"/>
      <c r="FY103" s="594"/>
      <c r="FZ103" s="594"/>
      <c r="GA103" s="594"/>
      <c r="GB103" s="594"/>
      <c r="GC103" s="594"/>
      <c r="GD103" s="594"/>
      <c r="GE103" s="594"/>
      <c r="GF103" s="594"/>
      <c r="GG103" s="594"/>
      <c r="GH103" s="594"/>
      <c r="GI103" s="594"/>
      <c r="GJ103" s="594"/>
      <c r="GK103" s="594"/>
      <c r="GL103" s="594"/>
      <c r="GM103" s="594"/>
      <c r="GN103" s="594"/>
      <c r="GO103" s="594"/>
      <c r="GP103" s="594"/>
      <c r="GQ103" s="594"/>
      <c r="GR103" s="594"/>
      <c r="GS103" s="594"/>
      <c r="GT103" s="594"/>
      <c r="GU103" s="594"/>
      <c r="GV103" s="594"/>
      <c r="GW103" s="594"/>
      <c r="GX103" s="594"/>
    </row>
    <row r="104" spans="1:206" s="593" customFormat="1" ht="23.1" customHeight="1" x14ac:dyDescent="0.25">
      <c r="A104" s="576">
        <v>93</v>
      </c>
      <c r="B104" s="603" t="s">
        <v>1059</v>
      </c>
      <c r="C104" s="637">
        <v>801</v>
      </c>
      <c r="D104" s="701" t="s">
        <v>16</v>
      </c>
      <c r="E104" s="702" t="s">
        <v>1045</v>
      </c>
      <c r="F104" s="702" t="s">
        <v>1045</v>
      </c>
      <c r="G104" s="605">
        <v>3120</v>
      </c>
      <c r="H104" s="606">
        <v>224</v>
      </c>
      <c r="I104" s="607">
        <v>536</v>
      </c>
      <c r="J104" s="595">
        <v>0</v>
      </c>
      <c r="K104" s="582" t="s">
        <v>907</v>
      </c>
      <c r="L104" s="582" t="s">
        <v>1060</v>
      </c>
      <c r="M104" s="624" t="s">
        <v>15</v>
      </c>
      <c r="N104" s="585" t="s">
        <v>17</v>
      </c>
      <c r="O104" s="638" t="s">
        <v>909</v>
      </c>
      <c r="P104" s="638" t="s">
        <v>803</v>
      </c>
      <c r="Q104" s="638" t="s">
        <v>789</v>
      </c>
      <c r="R104" s="586" t="s">
        <v>18</v>
      </c>
      <c r="S104" s="586" t="s">
        <v>19</v>
      </c>
      <c r="T104" s="586" t="s">
        <v>19</v>
      </c>
      <c r="U104" s="586" t="s">
        <v>23</v>
      </c>
      <c r="V104" s="586" t="s">
        <v>22</v>
      </c>
      <c r="W104" s="586" t="s">
        <v>22</v>
      </c>
      <c r="X104" s="663">
        <v>2</v>
      </c>
      <c r="Y104" s="813">
        <v>2.11</v>
      </c>
      <c r="Z104" s="639">
        <v>41091</v>
      </c>
      <c r="AA104" s="622">
        <v>42156</v>
      </c>
      <c r="AB104" s="798">
        <v>5</v>
      </c>
      <c r="AC104" s="613"/>
      <c r="AD104" s="610">
        <v>634000</v>
      </c>
      <c r="AE104" s="610">
        <v>634000</v>
      </c>
      <c r="AF104" s="626"/>
      <c r="AG104" s="626"/>
      <c r="AH104" s="626"/>
      <c r="AI104" s="626"/>
      <c r="AJ104" s="626"/>
      <c r="AK104" s="626">
        <v>134000</v>
      </c>
      <c r="AL104" s="626">
        <v>250000</v>
      </c>
      <c r="AM104" s="626">
        <v>250000</v>
      </c>
      <c r="AN104" s="626"/>
      <c r="AO104" s="626"/>
      <c r="AP104" s="626"/>
      <c r="AQ104" s="626"/>
      <c r="AR104" s="592">
        <f t="shared" si="9"/>
        <v>634000</v>
      </c>
      <c r="AS104" s="592">
        <f t="shared" si="10"/>
        <v>0</v>
      </c>
      <c r="AT104" s="610">
        <v>1127700</v>
      </c>
      <c r="AU104" s="610">
        <v>1541000</v>
      </c>
      <c r="AV104" s="594"/>
      <c r="AW104" s="594"/>
      <c r="AX104" s="594"/>
      <c r="AY104" s="594"/>
      <c r="AZ104" s="594"/>
      <c r="BA104" s="594"/>
      <c r="BB104" s="594"/>
      <c r="BC104" s="594"/>
      <c r="BD104" s="594"/>
      <c r="BE104" s="594"/>
      <c r="BF104" s="594"/>
      <c r="BG104" s="594"/>
      <c r="BH104" s="594"/>
      <c r="BI104" s="594"/>
      <c r="BJ104" s="594"/>
      <c r="BK104" s="594"/>
      <c r="BL104" s="594"/>
      <c r="BM104" s="594"/>
      <c r="BN104" s="594"/>
      <c r="BO104" s="594"/>
      <c r="BP104" s="594"/>
      <c r="BQ104" s="594"/>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c r="CO104" s="594"/>
      <c r="CP104" s="594"/>
      <c r="CQ104" s="594"/>
      <c r="CR104" s="594"/>
      <c r="CS104" s="594"/>
      <c r="CT104" s="594"/>
      <c r="CU104" s="594"/>
      <c r="CV104" s="594"/>
      <c r="CW104" s="594"/>
      <c r="CX104" s="594"/>
      <c r="CY104" s="594"/>
      <c r="CZ104" s="594"/>
      <c r="DA104" s="594"/>
      <c r="DB104" s="594"/>
      <c r="DC104" s="594"/>
      <c r="DD104" s="594"/>
      <c r="DE104" s="594"/>
      <c r="DF104" s="594"/>
      <c r="DG104" s="594"/>
      <c r="DH104" s="594"/>
      <c r="DI104" s="594"/>
      <c r="DJ104" s="594"/>
      <c r="DK104" s="594"/>
      <c r="DL104" s="594"/>
      <c r="DM104" s="594"/>
      <c r="DN104" s="594"/>
      <c r="DO104" s="594"/>
      <c r="DP104" s="594"/>
      <c r="DQ104" s="594"/>
      <c r="DR104" s="594"/>
      <c r="DS104" s="594"/>
      <c r="DT104" s="594"/>
      <c r="DU104" s="594"/>
      <c r="DV104" s="594"/>
      <c r="DW104" s="594"/>
      <c r="DX104" s="594"/>
      <c r="DY104" s="594"/>
      <c r="DZ104" s="594"/>
      <c r="EA104" s="594"/>
      <c r="EB104" s="594"/>
      <c r="EC104" s="594"/>
      <c r="ED104" s="594"/>
      <c r="EE104" s="594"/>
      <c r="EF104" s="594"/>
      <c r="EG104" s="594"/>
      <c r="EH104" s="594"/>
      <c r="EI104" s="594"/>
      <c r="EJ104" s="594"/>
      <c r="EK104" s="594"/>
      <c r="EL104" s="594"/>
      <c r="EM104" s="594"/>
      <c r="EN104" s="594"/>
      <c r="EO104" s="594"/>
      <c r="EP104" s="594"/>
      <c r="EQ104" s="594"/>
      <c r="ER104" s="594"/>
      <c r="ES104" s="594"/>
      <c r="ET104" s="594"/>
      <c r="EU104" s="594"/>
      <c r="EV104" s="594"/>
      <c r="EW104" s="594"/>
      <c r="EX104" s="594"/>
      <c r="EY104" s="594"/>
      <c r="EZ104" s="594"/>
      <c r="FA104" s="594"/>
      <c r="FB104" s="594"/>
      <c r="FC104" s="594"/>
      <c r="FD104" s="594"/>
      <c r="FE104" s="594"/>
      <c r="FF104" s="594"/>
      <c r="FG104" s="594"/>
      <c r="FH104" s="594"/>
      <c r="FI104" s="594"/>
      <c r="FJ104" s="594"/>
      <c r="FK104" s="594"/>
      <c r="FL104" s="594"/>
      <c r="FM104" s="594"/>
      <c r="FN104" s="594"/>
      <c r="FO104" s="594"/>
      <c r="FP104" s="594"/>
      <c r="FQ104" s="594"/>
      <c r="FR104" s="594"/>
      <c r="FS104" s="594"/>
      <c r="FT104" s="594"/>
      <c r="FU104" s="594"/>
      <c r="FV104" s="594"/>
      <c r="FW104" s="594"/>
      <c r="FX104" s="594"/>
      <c r="FY104" s="594"/>
      <c r="FZ104" s="594"/>
      <c r="GA104" s="594"/>
      <c r="GB104" s="594"/>
      <c r="GC104" s="594"/>
      <c r="GD104" s="594"/>
      <c r="GE104" s="594"/>
      <c r="GF104" s="594"/>
      <c r="GG104" s="594"/>
      <c r="GH104" s="594"/>
      <c r="GI104" s="594"/>
      <c r="GJ104" s="594"/>
      <c r="GK104" s="594"/>
      <c r="GL104" s="594"/>
      <c r="GM104" s="594"/>
      <c r="GN104" s="594"/>
      <c r="GO104" s="594"/>
      <c r="GP104" s="594"/>
      <c r="GQ104" s="594"/>
      <c r="GR104" s="594"/>
      <c r="GS104" s="594"/>
      <c r="GT104" s="594"/>
      <c r="GU104" s="594"/>
      <c r="GV104" s="594"/>
      <c r="GW104" s="594"/>
      <c r="GX104" s="594"/>
    </row>
    <row r="105" spans="1:206" s="593" customFormat="1" ht="23.1" customHeight="1" x14ac:dyDescent="0.25">
      <c r="A105" s="576">
        <v>94</v>
      </c>
      <c r="B105" s="603"/>
      <c r="C105" s="637">
        <v>801</v>
      </c>
      <c r="D105" s="701" t="s">
        <v>16</v>
      </c>
      <c r="E105" s="702" t="s">
        <v>1045</v>
      </c>
      <c r="F105" s="702" t="s">
        <v>1045</v>
      </c>
      <c r="G105" s="605">
        <v>3120</v>
      </c>
      <c r="H105" s="606">
        <v>224</v>
      </c>
      <c r="I105" s="607">
        <v>544</v>
      </c>
      <c r="J105" s="581">
        <v>1</v>
      </c>
      <c r="K105" s="582" t="s">
        <v>914</v>
      </c>
      <c r="L105" s="582" t="s">
        <v>1048</v>
      </c>
      <c r="M105" s="624" t="s">
        <v>15</v>
      </c>
      <c r="N105" s="585" t="s">
        <v>17</v>
      </c>
      <c r="O105" s="638" t="s">
        <v>909</v>
      </c>
      <c r="P105" s="638" t="s">
        <v>803</v>
      </c>
      <c r="Q105" s="638" t="s">
        <v>789</v>
      </c>
      <c r="R105" s="586" t="s">
        <v>18</v>
      </c>
      <c r="S105" s="586" t="s">
        <v>19</v>
      </c>
      <c r="T105" s="586" t="s">
        <v>19</v>
      </c>
      <c r="U105" s="586" t="s">
        <v>26</v>
      </c>
      <c r="V105" s="586" t="s">
        <v>22</v>
      </c>
      <c r="W105" s="586" t="s">
        <v>22</v>
      </c>
      <c r="X105" s="663">
        <v>2</v>
      </c>
      <c r="Y105" s="813">
        <v>2.11</v>
      </c>
      <c r="Z105" s="639">
        <v>41091</v>
      </c>
      <c r="AA105" s="622">
        <v>42156</v>
      </c>
      <c r="AB105" s="798">
        <v>7</v>
      </c>
      <c r="AC105" s="613"/>
      <c r="AD105" s="610">
        <v>50000</v>
      </c>
      <c r="AE105" s="610">
        <v>50000</v>
      </c>
      <c r="AF105" s="626"/>
      <c r="AG105" s="626"/>
      <c r="AH105" s="626"/>
      <c r="AI105" s="626"/>
      <c r="AJ105" s="626">
        <v>50000</v>
      </c>
      <c r="AK105" s="626"/>
      <c r="AL105" s="626"/>
      <c r="AM105" s="626"/>
      <c r="AN105" s="626"/>
      <c r="AO105" s="626"/>
      <c r="AP105" s="626"/>
      <c r="AQ105" s="626"/>
      <c r="AR105" s="592">
        <f t="shared" si="9"/>
        <v>50000</v>
      </c>
      <c r="AS105" s="592">
        <f t="shared" si="10"/>
        <v>0</v>
      </c>
      <c r="AT105" s="610"/>
      <c r="AU105" s="610">
        <v>60000</v>
      </c>
      <c r="AV105" s="594"/>
      <c r="AW105" s="594"/>
      <c r="AX105" s="594"/>
      <c r="AY105" s="594"/>
      <c r="AZ105" s="594"/>
      <c r="BA105" s="594"/>
      <c r="BB105" s="594"/>
      <c r="BC105" s="594"/>
      <c r="BD105" s="594"/>
      <c r="BE105" s="594"/>
      <c r="BF105" s="594"/>
      <c r="BG105" s="594"/>
      <c r="BH105" s="594"/>
      <c r="BI105" s="594"/>
      <c r="BJ105" s="594"/>
      <c r="BK105" s="594"/>
      <c r="BL105" s="594"/>
      <c r="BM105" s="594"/>
      <c r="BN105" s="594"/>
      <c r="BO105" s="594"/>
      <c r="BP105" s="594"/>
      <c r="BQ105" s="594"/>
      <c r="BR105" s="594"/>
      <c r="BS105" s="594"/>
      <c r="BT105" s="594"/>
      <c r="BU105" s="594"/>
      <c r="BV105" s="594"/>
      <c r="BW105" s="594"/>
      <c r="BX105" s="594"/>
      <c r="BY105" s="594"/>
      <c r="BZ105" s="594"/>
      <c r="CA105" s="594"/>
      <c r="CB105" s="594"/>
      <c r="CC105" s="594"/>
      <c r="CD105" s="594"/>
      <c r="CE105" s="594"/>
      <c r="CF105" s="594"/>
      <c r="CG105" s="594"/>
      <c r="CH105" s="594"/>
      <c r="CI105" s="594"/>
      <c r="CJ105" s="594"/>
      <c r="CK105" s="594"/>
      <c r="CL105" s="594"/>
      <c r="CM105" s="594"/>
      <c r="CN105" s="594"/>
      <c r="CO105" s="594"/>
      <c r="CP105" s="594"/>
      <c r="CQ105" s="594"/>
      <c r="CR105" s="594"/>
      <c r="CS105" s="594"/>
      <c r="CT105" s="594"/>
      <c r="CU105" s="594"/>
      <c r="CV105" s="594"/>
      <c r="CW105" s="594"/>
      <c r="CX105" s="594"/>
      <c r="CY105" s="594"/>
      <c r="CZ105" s="594"/>
      <c r="DA105" s="594"/>
      <c r="DB105" s="594"/>
      <c r="DC105" s="594"/>
      <c r="DD105" s="594"/>
      <c r="DE105" s="594"/>
      <c r="DF105" s="594"/>
      <c r="DG105" s="594"/>
      <c r="DH105" s="594"/>
      <c r="DI105" s="594"/>
      <c r="DJ105" s="594"/>
      <c r="DK105" s="594"/>
      <c r="DL105" s="594"/>
      <c r="DM105" s="594"/>
      <c r="DN105" s="594"/>
      <c r="DO105" s="594"/>
      <c r="DP105" s="594"/>
      <c r="DQ105" s="594"/>
      <c r="DR105" s="594"/>
      <c r="DS105" s="594"/>
      <c r="DT105" s="594"/>
      <c r="DU105" s="594"/>
      <c r="DV105" s="594"/>
      <c r="DW105" s="594"/>
      <c r="DX105" s="594"/>
      <c r="DY105" s="594"/>
      <c r="DZ105" s="594"/>
      <c r="EA105" s="594"/>
      <c r="EB105" s="594"/>
      <c r="EC105" s="594"/>
      <c r="ED105" s="594"/>
      <c r="EE105" s="594"/>
      <c r="EF105" s="594"/>
      <c r="EG105" s="594"/>
      <c r="EH105" s="594"/>
      <c r="EI105" s="594"/>
      <c r="EJ105" s="594"/>
      <c r="EK105" s="594"/>
      <c r="EL105" s="594"/>
      <c r="EM105" s="594"/>
      <c r="EN105" s="594"/>
      <c r="EO105" s="594"/>
      <c r="EP105" s="594"/>
      <c r="EQ105" s="594"/>
      <c r="ER105" s="594"/>
      <c r="ES105" s="594"/>
      <c r="ET105" s="594"/>
      <c r="EU105" s="594"/>
      <c r="EV105" s="594"/>
      <c r="EW105" s="594"/>
      <c r="EX105" s="594"/>
      <c r="EY105" s="594"/>
      <c r="EZ105" s="594"/>
      <c r="FA105" s="594"/>
      <c r="FB105" s="594"/>
      <c r="FC105" s="594"/>
      <c r="FD105" s="594"/>
      <c r="FE105" s="594"/>
      <c r="FF105" s="594"/>
      <c r="FG105" s="594"/>
      <c r="FH105" s="594"/>
      <c r="FI105" s="594"/>
      <c r="FJ105" s="594"/>
      <c r="FK105" s="594"/>
      <c r="FL105" s="594"/>
      <c r="FM105" s="594"/>
      <c r="FN105" s="594"/>
      <c r="FO105" s="594"/>
      <c r="FP105" s="594"/>
      <c r="FQ105" s="594"/>
      <c r="FR105" s="594"/>
      <c r="FS105" s="594"/>
      <c r="FT105" s="594"/>
      <c r="FU105" s="594"/>
      <c r="FV105" s="594"/>
      <c r="FW105" s="594"/>
      <c r="FX105" s="594"/>
      <c r="FY105" s="594"/>
      <c r="FZ105" s="594"/>
      <c r="GA105" s="594"/>
      <c r="GB105" s="594"/>
      <c r="GC105" s="594"/>
      <c r="GD105" s="594"/>
      <c r="GE105" s="594"/>
      <c r="GF105" s="594"/>
      <c r="GG105" s="594"/>
      <c r="GH105" s="594"/>
      <c r="GI105" s="594"/>
      <c r="GJ105" s="594"/>
      <c r="GK105" s="594"/>
      <c r="GL105" s="594"/>
      <c r="GM105" s="594"/>
      <c r="GN105" s="594"/>
      <c r="GO105" s="594"/>
      <c r="GP105" s="594"/>
      <c r="GQ105" s="594"/>
      <c r="GR105" s="594"/>
      <c r="GS105" s="594"/>
      <c r="GT105" s="594"/>
      <c r="GU105" s="594"/>
      <c r="GV105" s="594"/>
      <c r="GW105" s="594"/>
      <c r="GX105" s="594"/>
    </row>
    <row r="106" spans="1:206" s="593" customFormat="1" ht="23.1" customHeight="1" x14ac:dyDescent="0.25">
      <c r="A106" s="576">
        <v>95</v>
      </c>
      <c r="B106" s="645" t="s">
        <v>1049</v>
      </c>
      <c r="C106" s="637">
        <v>801</v>
      </c>
      <c r="D106" s="701" t="s">
        <v>16</v>
      </c>
      <c r="E106" s="702" t="s">
        <v>1045</v>
      </c>
      <c r="F106" s="702" t="s">
        <v>1045</v>
      </c>
      <c r="G106" s="605">
        <v>3120</v>
      </c>
      <c r="H106" s="645">
        <v>224</v>
      </c>
      <c r="I106" s="646">
        <v>632</v>
      </c>
      <c r="J106" s="595" t="s">
        <v>25</v>
      </c>
      <c r="K106" s="582" t="s">
        <v>14</v>
      </c>
      <c r="L106" s="651" t="s">
        <v>1050</v>
      </c>
      <c r="M106" s="584" t="s">
        <v>31</v>
      </c>
      <c r="N106" s="585" t="s">
        <v>17</v>
      </c>
      <c r="O106" s="638" t="s">
        <v>909</v>
      </c>
      <c r="P106" s="647" t="s">
        <v>803</v>
      </c>
      <c r="Q106" s="647" t="s">
        <v>789</v>
      </c>
      <c r="R106" s="586" t="s">
        <v>18</v>
      </c>
      <c r="S106" s="586" t="s">
        <v>19</v>
      </c>
      <c r="T106" s="586" t="s">
        <v>19</v>
      </c>
      <c r="U106" s="586" t="s">
        <v>26</v>
      </c>
      <c r="V106" s="647">
        <v>17</v>
      </c>
      <c r="W106" s="586" t="s">
        <v>22</v>
      </c>
      <c r="X106" s="663">
        <v>2</v>
      </c>
      <c r="Y106" s="813">
        <v>2.11</v>
      </c>
      <c r="Z106" s="622">
        <v>41214</v>
      </c>
      <c r="AA106" s="622">
        <v>41944</v>
      </c>
      <c r="AB106" s="819">
        <v>10</v>
      </c>
      <c r="AC106" s="648"/>
      <c r="AD106" s="649"/>
      <c r="AE106" s="610">
        <v>0</v>
      </c>
      <c r="AF106" s="650"/>
      <c r="AG106" s="650"/>
      <c r="AH106" s="650"/>
      <c r="AI106" s="592"/>
      <c r="AJ106" s="592"/>
      <c r="AK106" s="592"/>
      <c r="AL106" s="592"/>
      <c r="AM106" s="592"/>
      <c r="AN106" s="592"/>
      <c r="AO106" s="592"/>
      <c r="AP106" s="592"/>
      <c r="AQ106" s="592"/>
      <c r="AR106" s="592">
        <f t="shared" si="9"/>
        <v>0</v>
      </c>
      <c r="AS106" s="592">
        <f t="shared" si="10"/>
        <v>0</v>
      </c>
      <c r="AT106" s="649"/>
      <c r="AU106" s="649">
        <v>67000</v>
      </c>
      <c r="AV106" s="594"/>
      <c r="AW106" s="594"/>
      <c r="AX106" s="594"/>
      <c r="AY106" s="594"/>
      <c r="AZ106" s="594"/>
      <c r="BA106" s="594"/>
      <c r="BB106" s="594"/>
      <c r="BC106" s="594"/>
      <c r="BD106" s="594"/>
      <c r="BE106" s="594"/>
      <c r="BF106" s="594"/>
      <c r="BG106" s="594"/>
      <c r="BH106" s="594"/>
      <c r="BI106" s="594"/>
      <c r="BJ106" s="594"/>
      <c r="BK106" s="594"/>
      <c r="BL106" s="594"/>
      <c r="BM106" s="594"/>
      <c r="BN106" s="594"/>
      <c r="BO106" s="594"/>
      <c r="BP106" s="594"/>
      <c r="BQ106" s="594"/>
      <c r="BR106" s="594"/>
      <c r="BS106" s="594"/>
      <c r="BT106" s="594"/>
      <c r="BU106" s="594"/>
      <c r="BV106" s="594"/>
      <c r="BW106" s="594"/>
      <c r="BX106" s="594"/>
      <c r="BY106" s="594"/>
      <c r="BZ106" s="594"/>
      <c r="CA106" s="594"/>
      <c r="CB106" s="594"/>
      <c r="CC106" s="594"/>
      <c r="CD106" s="594"/>
      <c r="CE106" s="594"/>
      <c r="CF106" s="594"/>
      <c r="CG106" s="594"/>
      <c r="CH106" s="594"/>
      <c r="CI106" s="594"/>
      <c r="CJ106" s="594"/>
      <c r="CK106" s="594"/>
      <c r="CL106" s="594"/>
      <c r="CM106" s="594"/>
      <c r="CN106" s="594"/>
      <c r="CO106" s="594"/>
      <c r="CP106" s="594"/>
      <c r="CQ106" s="594"/>
      <c r="CR106" s="594"/>
      <c r="CS106" s="594"/>
      <c r="CT106" s="594"/>
      <c r="CU106" s="594"/>
      <c r="CV106" s="594"/>
      <c r="CW106" s="594"/>
      <c r="CX106" s="594"/>
      <c r="CY106" s="594"/>
      <c r="CZ106" s="594"/>
      <c r="DA106" s="594"/>
      <c r="DB106" s="594"/>
      <c r="DC106" s="594"/>
      <c r="DD106" s="594"/>
      <c r="DE106" s="594"/>
      <c r="DF106" s="594"/>
      <c r="DG106" s="594"/>
      <c r="DH106" s="594"/>
      <c r="DI106" s="594"/>
      <c r="DJ106" s="594"/>
      <c r="DK106" s="594"/>
      <c r="DL106" s="594"/>
      <c r="DM106" s="594"/>
      <c r="DN106" s="594"/>
      <c r="DO106" s="594"/>
      <c r="DP106" s="594"/>
      <c r="DQ106" s="594"/>
      <c r="DR106" s="594"/>
      <c r="DS106" s="594"/>
      <c r="DT106" s="594"/>
      <c r="DU106" s="594"/>
      <c r="DV106" s="594"/>
      <c r="DW106" s="594"/>
      <c r="DX106" s="594"/>
      <c r="DY106" s="594"/>
      <c r="DZ106" s="594"/>
      <c r="EA106" s="594"/>
      <c r="EB106" s="594"/>
      <c r="EC106" s="594"/>
      <c r="ED106" s="594"/>
      <c r="EE106" s="594"/>
      <c r="EF106" s="594"/>
      <c r="EG106" s="594"/>
      <c r="EH106" s="594"/>
      <c r="EI106" s="594"/>
      <c r="EJ106" s="594"/>
      <c r="EK106" s="594"/>
      <c r="EL106" s="594"/>
      <c r="EM106" s="594"/>
      <c r="EN106" s="594"/>
      <c r="EO106" s="594"/>
      <c r="EP106" s="594"/>
      <c r="EQ106" s="594"/>
      <c r="ER106" s="594"/>
      <c r="ES106" s="594"/>
      <c r="ET106" s="594"/>
      <c r="EU106" s="594"/>
      <c r="EV106" s="594"/>
      <c r="EW106" s="594"/>
      <c r="EX106" s="594"/>
      <c r="EY106" s="594"/>
      <c r="EZ106" s="594"/>
      <c r="FA106" s="594"/>
      <c r="FB106" s="594"/>
      <c r="FC106" s="594"/>
      <c r="FD106" s="594"/>
      <c r="FE106" s="594"/>
      <c r="FF106" s="594"/>
      <c r="FG106" s="594"/>
      <c r="FH106" s="594"/>
      <c r="FI106" s="594"/>
      <c r="FJ106" s="594"/>
      <c r="FK106" s="594"/>
      <c r="FL106" s="594"/>
      <c r="FM106" s="594"/>
      <c r="FN106" s="594"/>
      <c r="FO106" s="594"/>
      <c r="FP106" s="594"/>
      <c r="FQ106" s="594"/>
      <c r="FR106" s="594"/>
      <c r="FS106" s="594"/>
      <c r="FT106" s="594"/>
      <c r="FU106" s="594"/>
      <c r="FV106" s="594"/>
      <c r="FW106" s="594"/>
      <c r="FX106" s="594"/>
      <c r="FY106" s="594"/>
      <c r="FZ106" s="594"/>
      <c r="GA106" s="594"/>
      <c r="GB106" s="594"/>
      <c r="GC106" s="594"/>
      <c r="GD106" s="594"/>
      <c r="GE106" s="594"/>
      <c r="GF106" s="594"/>
      <c r="GG106" s="594"/>
      <c r="GH106" s="594"/>
      <c r="GI106" s="594"/>
      <c r="GJ106" s="594"/>
      <c r="GK106" s="594"/>
      <c r="GL106" s="594"/>
      <c r="GM106" s="594"/>
      <c r="GN106" s="594"/>
      <c r="GO106" s="594"/>
      <c r="GP106" s="594"/>
      <c r="GQ106" s="594"/>
      <c r="GR106" s="594"/>
      <c r="GS106" s="594"/>
      <c r="GT106" s="594"/>
      <c r="GU106" s="594"/>
      <c r="GV106" s="594"/>
      <c r="GW106" s="594"/>
      <c r="GX106" s="594"/>
    </row>
    <row r="107" spans="1:206" ht="23.1" customHeight="1" x14ac:dyDescent="0.25">
      <c r="A107" s="576">
        <v>96</v>
      </c>
      <c r="B107" s="645"/>
      <c r="C107" s="637">
        <v>801</v>
      </c>
      <c r="D107" s="701" t="s">
        <v>16</v>
      </c>
      <c r="E107" s="702" t="s">
        <v>1045</v>
      </c>
      <c r="F107" s="702" t="s">
        <v>1045</v>
      </c>
      <c r="G107" s="605">
        <v>3120</v>
      </c>
      <c r="H107" s="645">
        <v>224</v>
      </c>
      <c r="I107" s="646">
        <v>636</v>
      </c>
      <c r="J107" s="581">
        <v>2</v>
      </c>
      <c r="K107" s="582" t="s">
        <v>907</v>
      </c>
      <c r="L107" s="651" t="s">
        <v>965</v>
      </c>
      <c r="M107" s="584" t="s">
        <v>31</v>
      </c>
      <c r="N107" s="585" t="s">
        <v>17</v>
      </c>
      <c r="O107" s="638" t="s">
        <v>909</v>
      </c>
      <c r="P107" s="647" t="s">
        <v>792</v>
      </c>
      <c r="Q107" s="647" t="s">
        <v>805</v>
      </c>
      <c r="R107" s="586" t="s">
        <v>18</v>
      </c>
      <c r="S107" s="586" t="s">
        <v>19</v>
      </c>
      <c r="T107" s="586" t="s">
        <v>19</v>
      </c>
      <c r="U107" s="586" t="s">
        <v>26</v>
      </c>
      <c r="V107" s="586" t="s">
        <v>22</v>
      </c>
      <c r="W107" s="586" t="s">
        <v>22</v>
      </c>
      <c r="X107" s="663">
        <v>2</v>
      </c>
      <c r="Y107" s="813">
        <v>2.11</v>
      </c>
      <c r="Z107" s="622">
        <v>41091</v>
      </c>
      <c r="AA107" s="622">
        <v>41426</v>
      </c>
      <c r="AB107" s="819">
        <v>5</v>
      </c>
      <c r="AC107" s="648">
        <v>312000</v>
      </c>
      <c r="AD107" s="649"/>
      <c r="AE107" s="610">
        <v>312000</v>
      </c>
      <c r="AF107" s="650"/>
      <c r="AG107" s="650"/>
      <c r="AH107" s="650"/>
      <c r="AI107" s="592"/>
      <c r="AJ107" s="592"/>
      <c r="AK107" s="592"/>
      <c r="AL107" s="592">
        <v>150000</v>
      </c>
      <c r="AM107" s="592"/>
      <c r="AN107" s="592">
        <v>162000</v>
      </c>
      <c r="AO107" s="592"/>
      <c r="AP107" s="592"/>
      <c r="AQ107" s="592"/>
      <c r="AR107" s="592">
        <f t="shared" si="9"/>
        <v>312000</v>
      </c>
      <c r="AS107" s="592">
        <f t="shared" si="10"/>
        <v>0</v>
      </c>
      <c r="AT107" s="649"/>
      <c r="AU107" s="649"/>
    </row>
    <row r="108" spans="1:206" s="593" customFormat="1" ht="23.1" customHeight="1" x14ac:dyDescent="0.25">
      <c r="A108" s="576">
        <v>97</v>
      </c>
      <c r="B108" s="603"/>
      <c r="C108" s="637">
        <v>801</v>
      </c>
      <c r="D108" s="701" t="s">
        <v>16</v>
      </c>
      <c r="E108" s="702" t="s">
        <v>1045</v>
      </c>
      <c r="F108" s="702" t="s">
        <v>1045</v>
      </c>
      <c r="G108" s="605">
        <v>3120</v>
      </c>
      <c r="H108" s="606">
        <v>227</v>
      </c>
      <c r="I108" s="607">
        <v>532</v>
      </c>
      <c r="J108" s="581" t="s">
        <v>25</v>
      </c>
      <c r="K108" s="582" t="s">
        <v>14</v>
      </c>
      <c r="L108" s="582" t="s">
        <v>1064</v>
      </c>
      <c r="M108" s="624" t="s">
        <v>15</v>
      </c>
      <c r="N108" s="585" t="s">
        <v>17</v>
      </c>
      <c r="O108" s="638" t="s">
        <v>909</v>
      </c>
      <c r="P108" s="638" t="s">
        <v>792</v>
      </c>
      <c r="Q108" s="638" t="s">
        <v>789</v>
      </c>
      <c r="R108" s="586" t="s">
        <v>18</v>
      </c>
      <c r="S108" s="586" t="s">
        <v>19</v>
      </c>
      <c r="T108" s="586" t="s">
        <v>26</v>
      </c>
      <c r="U108" s="586" t="s">
        <v>1065</v>
      </c>
      <c r="V108" s="586" t="s">
        <v>22</v>
      </c>
      <c r="W108" s="586" t="s">
        <v>22</v>
      </c>
      <c r="X108" s="663">
        <v>2</v>
      </c>
      <c r="Y108" s="813">
        <v>2.11</v>
      </c>
      <c r="Z108" s="639">
        <v>41091</v>
      </c>
      <c r="AA108" s="622">
        <v>42156</v>
      </c>
      <c r="AB108" s="798">
        <v>25</v>
      </c>
      <c r="AC108" s="613"/>
      <c r="AD108" s="600"/>
      <c r="AE108" s="610">
        <v>0</v>
      </c>
      <c r="AF108" s="623"/>
      <c r="AG108" s="623"/>
      <c r="AH108" s="623"/>
      <c r="AI108" s="623"/>
      <c r="AJ108" s="623"/>
      <c r="AK108" s="623"/>
      <c r="AL108" s="623"/>
      <c r="AM108" s="623"/>
      <c r="AN108" s="623"/>
      <c r="AO108" s="623"/>
      <c r="AP108" s="623"/>
      <c r="AQ108" s="623"/>
      <c r="AR108" s="592">
        <f t="shared" si="9"/>
        <v>0</v>
      </c>
      <c r="AS108" s="592">
        <f t="shared" si="10"/>
        <v>0</v>
      </c>
      <c r="AT108" s="600">
        <v>300000</v>
      </c>
      <c r="AU108" s="600">
        <v>600000</v>
      </c>
      <c r="AV108" s="594"/>
      <c r="AW108" s="594"/>
      <c r="AX108" s="594"/>
      <c r="AY108" s="594"/>
      <c r="AZ108" s="594"/>
      <c r="BA108" s="594"/>
      <c r="BB108" s="594"/>
      <c r="BC108" s="594"/>
      <c r="BD108" s="594"/>
      <c r="BE108" s="594"/>
      <c r="BF108" s="594"/>
      <c r="BG108" s="594"/>
      <c r="BH108" s="594"/>
      <c r="BI108" s="594"/>
      <c r="BJ108" s="594"/>
      <c r="BK108" s="594"/>
      <c r="BL108" s="594"/>
      <c r="BM108" s="594"/>
      <c r="BN108" s="594"/>
      <c r="BO108" s="594"/>
      <c r="BP108" s="594"/>
      <c r="BQ108" s="594"/>
      <c r="BR108" s="594"/>
      <c r="BS108" s="594"/>
      <c r="BT108" s="594"/>
      <c r="BU108" s="594"/>
      <c r="BV108" s="594"/>
      <c r="BW108" s="594"/>
      <c r="BX108" s="594"/>
      <c r="BY108" s="594"/>
      <c r="BZ108" s="594"/>
      <c r="CA108" s="594"/>
      <c r="CB108" s="594"/>
      <c r="CC108" s="594"/>
      <c r="CD108" s="594"/>
      <c r="CE108" s="594"/>
      <c r="CF108" s="594"/>
      <c r="CG108" s="594"/>
      <c r="CH108" s="594"/>
      <c r="CI108" s="594"/>
      <c r="CJ108" s="594"/>
      <c r="CK108" s="594"/>
      <c r="CL108" s="594"/>
      <c r="CM108" s="594"/>
      <c r="CN108" s="594"/>
      <c r="CO108" s="594"/>
      <c r="CP108" s="594"/>
      <c r="CQ108" s="594"/>
      <c r="CR108" s="594"/>
      <c r="CS108" s="594"/>
      <c r="CT108" s="594"/>
      <c r="CU108" s="594"/>
      <c r="CV108" s="594"/>
      <c r="CW108" s="594"/>
      <c r="CX108" s="594"/>
      <c r="CY108" s="594"/>
      <c r="CZ108" s="594"/>
      <c r="DA108" s="594"/>
      <c r="DB108" s="594"/>
      <c r="DC108" s="594"/>
      <c r="DD108" s="594"/>
      <c r="DE108" s="594"/>
      <c r="DF108" s="594"/>
      <c r="DG108" s="594"/>
      <c r="DH108" s="594"/>
      <c r="DI108" s="594"/>
      <c r="DJ108" s="594"/>
      <c r="DK108" s="594"/>
      <c r="DL108" s="594"/>
      <c r="DM108" s="594"/>
      <c r="DN108" s="594"/>
      <c r="DO108" s="594"/>
      <c r="DP108" s="594"/>
      <c r="DQ108" s="594"/>
      <c r="DR108" s="594"/>
      <c r="DS108" s="594"/>
      <c r="DT108" s="594"/>
      <c r="DU108" s="594"/>
      <c r="DV108" s="594"/>
      <c r="DW108" s="594"/>
      <c r="DX108" s="594"/>
      <c r="DY108" s="594"/>
      <c r="DZ108" s="594"/>
      <c r="EA108" s="594"/>
      <c r="EB108" s="594"/>
      <c r="EC108" s="594"/>
      <c r="ED108" s="594"/>
      <c r="EE108" s="594"/>
      <c r="EF108" s="594"/>
      <c r="EG108" s="594"/>
      <c r="EH108" s="594"/>
      <c r="EI108" s="594"/>
      <c r="EJ108" s="594"/>
      <c r="EK108" s="594"/>
      <c r="EL108" s="594"/>
      <c r="EM108" s="594"/>
      <c r="EN108" s="594"/>
      <c r="EO108" s="594"/>
      <c r="EP108" s="594"/>
      <c r="EQ108" s="594"/>
      <c r="ER108" s="594"/>
      <c r="ES108" s="594"/>
      <c r="ET108" s="594"/>
      <c r="EU108" s="594"/>
      <c r="EV108" s="594"/>
      <c r="EW108" s="594"/>
      <c r="EX108" s="594"/>
      <c r="EY108" s="594"/>
      <c r="EZ108" s="594"/>
      <c r="FA108" s="594"/>
      <c r="FB108" s="594"/>
      <c r="FC108" s="594"/>
      <c r="FD108" s="594"/>
      <c r="FE108" s="594"/>
      <c r="FF108" s="594"/>
      <c r="FG108" s="594"/>
      <c r="FH108" s="594"/>
      <c r="FI108" s="594"/>
      <c r="FJ108" s="594"/>
      <c r="FK108" s="594"/>
      <c r="FL108" s="594"/>
      <c r="FM108" s="594"/>
      <c r="FN108" s="594"/>
      <c r="FO108" s="594"/>
      <c r="FP108" s="594"/>
      <c r="FQ108" s="594"/>
      <c r="FR108" s="594"/>
      <c r="FS108" s="594"/>
      <c r="FT108" s="594"/>
      <c r="FU108" s="594"/>
      <c r="FV108" s="594"/>
      <c r="FW108" s="594"/>
      <c r="FX108" s="594"/>
      <c r="FY108" s="594"/>
      <c r="FZ108" s="594"/>
      <c r="GA108" s="594"/>
      <c r="GB108" s="594"/>
      <c r="GC108" s="594"/>
      <c r="GD108" s="594"/>
      <c r="GE108" s="594"/>
      <c r="GF108" s="594"/>
      <c r="GG108" s="594"/>
      <c r="GH108" s="594"/>
      <c r="GI108" s="594"/>
      <c r="GJ108" s="594"/>
      <c r="GK108" s="594"/>
      <c r="GL108" s="594"/>
      <c r="GM108" s="594"/>
      <c r="GN108" s="594"/>
      <c r="GO108" s="594"/>
      <c r="GP108" s="594"/>
      <c r="GQ108" s="594"/>
      <c r="GR108" s="594"/>
      <c r="GS108" s="594"/>
      <c r="GT108" s="594"/>
      <c r="GU108" s="594"/>
      <c r="GV108" s="594"/>
      <c r="GW108" s="594"/>
      <c r="GX108" s="594"/>
    </row>
    <row r="109" spans="1:206" s="593" customFormat="1" ht="23.1" customHeight="1" x14ac:dyDescent="0.25">
      <c r="A109" s="576">
        <v>98</v>
      </c>
      <c r="B109" s="603"/>
      <c r="C109" s="637">
        <v>801</v>
      </c>
      <c r="D109" s="701" t="s">
        <v>16</v>
      </c>
      <c r="E109" s="702" t="s">
        <v>1045</v>
      </c>
      <c r="F109" s="702" t="s">
        <v>1045</v>
      </c>
      <c r="G109" s="605">
        <v>3120</v>
      </c>
      <c r="H109" s="606">
        <v>227</v>
      </c>
      <c r="I109" s="607">
        <v>532</v>
      </c>
      <c r="J109" s="581" t="s">
        <v>25</v>
      </c>
      <c r="K109" s="582" t="s">
        <v>14</v>
      </c>
      <c r="L109" s="582" t="s">
        <v>1069</v>
      </c>
      <c r="M109" s="624" t="s">
        <v>15</v>
      </c>
      <c r="N109" s="585" t="s">
        <v>17</v>
      </c>
      <c r="O109" s="638" t="s">
        <v>909</v>
      </c>
      <c r="P109" s="638" t="s">
        <v>792</v>
      </c>
      <c r="Q109" s="638" t="s">
        <v>805</v>
      </c>
      <c r="R109" s="586" t="s">
        <v>18</v>
      </c>
      <c r="S109" s="586" t="s">
        <v>19</v>
      </c>
      <c r="T109" s="586" t="s">
        <v>26</v>
      </c>
      <c r="U109" s="586" t="s">
        <v>1065</v>
      </c>
      <c r="V109" s="586" t="s">
        <v>22</v>
      </c>
      <c r="W109" s="586" t="s">
        <v>22</v>
      </c>
      <c r="X109" s="663">
        <v>2</v>
      </c>
      <c r="Y109" s="813">
        <v>2.11</v>
      </c>
      <c r="Z109" s="639">
        <v>41091</v>
      </c>
      <c r="AA109" s="622">
        <v>42156</v>
      </c>
      <c r="AB109" s="798">
        <v>5</v>
      </c>
      <c r="AC109" s="613"/>
      <c r="AD109" s="600"/>
      <c r="AE109" s="610">
        <v>0</v>
      </c>
      <c r="AF109" s="623"/>
      <c r="AG109" s="623"/>
      <c r="AH109" s="623"/>
      <c r="AI109" s="623"/>
      <c r="AJ109" s="623"/>
      <c r="AK109" s="623"/>
      <c r="AL109" s="623"/>
      <c r="AM109" s="623"/>
      <c r="AN109" s="623"/>
      <c r="AO109" s="623"/>
      <c r="AP109" s="623"/>
      <c r="AQ109" s="623"/>
      <c r="AR109" s="592">
        <f t="shared" si="9"/>
        <v>0</v>
      </c>
      <c r="AS109" s="592">
        <f t="shared" si="10"/>
        <v>0</v>
      </c>
      <c r="AT109" s="600">
        <v>212000</v>
      </c>
      <c r="AU109" s="600">
        <v>25000</v>
      </c>
      <c r="AV109" s="594"/>
      <c r="AW109" s="594"/>
      <c r="AX109" s="594"/>
      <c r="AY109" s="594"/>
      <c r="AZ109" s="594"/>
      <c r="BA109" s="594"/>
      <c r="BB109" s="594"/>
      <c r="BC109" s="594"/>
      <c r="BD109" s="594"/>
      <c r="BE109" s="594"/>
      <c r="BF109" s="594"/>
      <c r="BG109" s="594"/>
      <c r="BH109" s="594"/>
      <c r="BI109" s="594"/>
      <c r="BJ109" s="594"/>
      <c r="BK109" s="594"/>
      <c r="BL109" s="594"/>
      <c r="BM109" s="594"/>
      <c r="BN109" s="594"/>
      <c r="BO109" s="594"/>
      <c r="BP109" s="594"/>
      <c r="BQ109" s="594"/>
      <c r="BR109" s="594"/>
      <c r="BS109" s="594"/>
      <c r="BT109" s="594"/>
      <c r="BU109" s="594"/>
      <c r="BV109" s="594"/>
      <c r="BW109" s="594"/>
      <c r="BX109" s="594"/>
      <c r="BY109" s="594"/>
      <c r="BZ109" s="594"/>
      <c r="CA109" s="594"/>
      <c r="CB109" s="594"/>
      <c r="CC109" s="594"/>
      <c r="CD109" s="594"/>
      <c r="CE109" s="594"/>
      <c r="CF109" s="594"/>
      <c r="CG109" s="594"/>
      <c r="CH109" s="594"/>
      <c r="CI109" s="594"/>
      <c r="CJ109" s="594"/>
      <c r="CK109" s="594"/>
      <c r="CL109" s="594"/>
      <c r="CM109" s="594"/>
      <c r="CN109" s="594"/>
      <c r="CO109" s="594"/>
      <c r="CP109" s="594"/>
      <c r="CQ109" s="594"/>
      <c r="CR109" s="594"/>
      <c r="CS109" s="594"/>
      <c r="CT109" s="594"/>
      <c r="CU109" s="594"/>
      <c r="CV109" s="594"/>
      <c r="CW109" s="594"/>
      <c r="CX109" s="594"/>
      <c r="CY109" s="594"/>
      <c r="CZ109" s="594"/>
      <c r="DA109" s="594"/>
      <c r="DB109" s="594"/>
      <c r="DC109" s="594"/>
      <c r="DD109" s="594"/>
      <c r="DE109" s="594"/>
      <c r="DF109" s="594"/>
      <c r="DG109" s="594"/>
      <c r="DH109" s="594"/>
      <c r="DI109" s="594"/>
      <c r="DJ109" s="594"/>
      <c r="DK109" s="594"/>
      <c r="DL109" s="594"/>
      <c r="DM109" s="594"/>
      <c r="DN109" s="594"/>
      <c r="DO109" s="594"/>
      <c r="DP109" s="594"/>
      <c r="DQ109" s="594"/>
      <c r="DR109" s="594"/>
      <c r="DS109" s="594"/>
      <c r="DT109" s="594"/>
      <c r="DU109" s="594"/>
      <c r="DV109" s="594"/>
      <c r="DW109" s="594"/>
      <c r="DX109" s="594"/>
      <c r="DY109" s="594"/>
      <c r="DZ109" s="594"/>
      <c r="EA109" s="594"/>
      <c r="EB109" s="594"/>
      <c r="EC109" s="594"/>
      <c r="ED109" s="594"/>
      <c r="EE109" s="594"/>
      <c r="EF109" s="594"/>
      <c r="EG109" s="594"/>
      <c r="EH109" s="594"/>
      <c r="EI109" s="594"/>
      <c r="EJ109" s="594"/>
      <c r="EK109" s="594"/>
      <c r="EL109" s="594"/>
      <c r="EM109" s="594"/>
      <c r="EN109" s="594"/>
      <c r="EO109" s="594"/>
      <c r="EP109" s="594"/>
      <c r="EQ109" s="594"/>
      <c r="ER109" s="594"/>
      <c r="ES109" s="594"/>
      <c r="ET109" s="594"/>
      <c r="EU109" s="594"/>
      <c r="EV109" s="594"/>
      <c r="EW109" s="594"/>
      <c r="EX109" s="594"/>
      <c r="EY109" s="594"/>
      <c r="EZ109" s="594"/>
      <c r="FA109" s="594"/>
      <c r="FB109" s="594"/>
      <c r="FC109" s="594"/>
      <c r="FD109" s="594"/>
      <c r="FE109" s="594"/>
      <c r="FF109" s="594"/>
      <c r="FG109" s="594"/>
      <c r="FH109" s="594"/>
      <c r="FI109" s="594"/>
      <c r="FJ109" s="594"/>
      <c r="FK109" s="594"/>
      <c r="FL109" s="594"/>
      <c r="FM109" s="594"/>
      <c r="FN109" s="594"/>
      <c r="FO109" s="594"/>
      <c r="FP109" s="594"/>
      <c r="FQ109" s="594"/>
      <c r="FR109" s="594"/>
      <c r="FS109" s="594"/>
      <c r="FT109" s="594"/>
      <c r="FU109" s="594"/>
      <c r="FV109" s="594"/>
      <c r="FW109" s="594"/>
      <c r="FX109" s="594"/>
      <c r="FY109" s="594"/>
      <c r="FZ109" s="594"/>
      <c r="GA109" s="594"/>
      <c r="GB109" s="594"/>
      <c r="GC109" s="594"/>
      <c r="GD109" s="594"/>
      <c r="GE109" s="594"/>
      <c r="GF109" s="594"/>
      <c r="GG109" s="594"/>
      <c r="GH109" s="594"/>
      <c r="GI109" s="594"/>
      <c r="GJ109" s="594"/>
      <c r="GK109" s="594"/>
      <c r="GL109" s="594"/>
      <c r="GM109" s="594"/>
      <c r="GN109" s="594"/>
      <c r="GO109" s="594"/>
      <c r="GP109" s="594"/>
      <c r="GQ109" s="594"/>
      <c r="GR109" s="594"/>
      <c r="GS109" s="594"/>
      <c r="GT109" s="594"/>
      <c r="GU109" s="594"/>
      <c r="GV109" s="594"/>
      <c r="GW109" s="594"/>
      <c r="GX109" s="594"/>
    </row>
    <row r="110" spans="1:206" s="593" customFormat="1" ht="23.1" customHeight="1" x14ac:dyDescent="0.25">
      <c r="A110" s="576">
        <v>99</v>
      </c>
      <c r="B110" s="603" t="s">
        <v>1066</v>
      </c>
      <c r="C110" s="637">
        <v>801</v>
      </c>
      <c r="D110" s="701" t="s">
        <v>16</v>
      </c>
      <c r="E110" s="702" t="s">
        <v>1045</v>
      </c>
      <c r="F110" s="702" t="s">
        <v>1045</v>
      </c>
      <c r="G110" s="605">
        <v>3120</v>
      </c>
      <c r="H110" s="606">
        <v>227</v>
      </c>
      <c r="I110" s="607">
        <v>536</v>
      </c>
      <c r="J110" s="595">
        <v>0</v>
      </c>
      <c r="K110" s="582" t="s">
        <v>907</v>
      </c>
      <c r="L110" s="582" t="s">
        <v>1067</v>
      </c>
      <c r="M110" s="624" t="s">
        <v>15</v>
      </c>
      <c r="N110" s="585" t="s">
        <v>17</v>
      </c>
      <c r="O110" s="638" t="s">
        <v>909</v>
      </c>
      <c r="P110" s="638" t="s">
        <v>803</v>
      </c>
      <c r="Q110" s="638" t="s">
        <v>805</v>
      </c>
      <c r="R110" s="586" t="s">
        <v>18</v>
      </c>
      <c r="S110" s="586" t="s">
        <v>19</v>
      </c>
      <c r="T110" s="586" t="s">
        <v>19</v>
      </c>
      <c r="U110" s="586" t="s">
        <v>26</v>
      </c>
      <c r="V110" s="586" t="s">
        <v>22</v>
      </c>
      <c r="W110" s="586" t="s">
        <v>22</v>
      </c>
      <c r="X110" s="663">
        <v>2</v>
      </c>
      <c r="Y110" s="813">
        <v>2.11</v>
      </c>
      <c r="Z110" s="639">
        <v>41091</v>
      </c>
      <c r="AA110" s="622">
        <v>42156</v>
      </c>
      <c r="AB110" s="798">
        <v>5</v>
      </c>
      <c r="AC110" s="613"/>
      <c r="AD110" s="600">
        <v>113000</v>
      </c>
      <c r="AE110" s="610">
        <v>113000</v>
      </c>
      <c r="AF110" s="623"/>
      <c r="AG110" s="623"/>
      <c r="AH110" s="623"/>
      <c r="AI110" s="623"/>
      <c r="AJ110" s="623">
        <v>63000</v>
      </c>
      <c r="AK110" s="623">
        <v>50000</v>
      </c>
      <c r="AL110" s="623"/>
      <c r="AM110" s="623"/>
      <c r="AN110" s="623"/>
      <c r="AO110" s="623"/>
      <c r="AP110" s="623"/>
      <c r="AQ110" s="623"/>
      <c r="AR110" s="592">
        <f t="shared" si="9"/>
        <v>113000</v>
      </c>
      <c r="AS110" s="592">
        <f t="shared" si="10"/>
        <v>0</v>
      </c>
      <c r="AT110" s="600">
        <v>162800</v>
      </c>
      <c r="AU110" s="600">
        <v>55000</v>
      </c>
      <c r="AV110" s="594"/>
      <c r="AW110" s="594"/>
      <c r="AX110" s="594"/>
      <c r="AY110" s="594"/>
      <c r="AZ110" s="594"/>
      <c r="BA110" s="594"/>
      <c r="BB110" s="594"/>
      <c r="BC110" s="594"/>
      <c r="BD110" s="594"/>
      <c r="BE110" s="594"/>
      <c r="BF110" s="594"/>
      <c r="BG110" s="594"/>
      <c r="BH110" s="594"/>
      <c r="BI110" s="594"/>
      <c r="BJ110" s="594"/>
      <c r="BK110" s="594"/>
      <c r="BL110" s="594"/>
      <c r="BM110" s="594"/>
      <c r="BN110" s="594"/>
      <c r="BO110" s="594"/>
      <c r="BP110" s="594"/>
      <c r="BQ110" s="594"/>
      <c r="BR110" s="594"/>
      <c r="BS110" s="594"/>
      <c r="BT110" s="594"/>
      <c r="BU110" s="594"/>
      <c r="BV110" s="594"/>
      <c r="BW110" s="594"/>
      <c r="BX110" s="594"/>
      <c r="BY110" s="594"/>
      <c r="BZ110" s="594"/>
      <c r="CA110" s="594"/>
      <c r="CB110" s="594"/>
      <c r="CC110" s="594"/>
      <c r="CD110" s="594"/>
      <c r="CE110" s="594"/>
      <c r="CF110" s="594"/>
      <c r="CG110" s="594"/>
      <c r="CH110" s="594"/>
      <c r="CI110" s="594"/>
      <c r="CJ110" s="594"/>
      <c r="CK110" s="594"/>
      <c r="CL110" s="594"/>
      <c r="CM110" s="594"/>
      <c r="CN110" s="594"/>
      <c r="CO110" s="594"/>
      <c r="CP110" s="594"/>
      <c r="CQ110" s="594"/>
      <c r="CR110" s="594"/>
      <c r="CS110" s="594"/>
      <c r="CT110" s="594"/>
      <c r="CU110" s="594"/>
      <c r="CV110" s="594"/>
      <c r="CW110" s="594"/>
      <c r="CX110" s="594"/>
      <c r="CY110" s="594"/>
      <c r="CZ110" s="594"/>
      <c r="DA110" s="594"/>
      <c r="DB110" s="594"/>
      <c r="DC110" s="594"/>
      <c r="DD110" s="594"/>
      <c r="DE110" s="594"/>
      <c r="DF110" s="594"/>
      <c r="DG110" s="594"/>
      <c r="DH110" s="594"/>
      <c r="DI110" s="594"/>
      <c r="DJ110" s="594"/>
      <c r="DK110" s="594"/>
      <c r="DL110" s="594"/>
      <c r="DM110" s="594"/>
      <c r="DN110" s="594"/>
      <c r="DO110" s="594"/>
      <c r="DP110" s="594"/>
      <c r="DQ110" s="594"/>
      <c r="DR110" s="594"/>
      <c r="DS110" s="594"/>
      <c r="DT110" s="594"/>
      <c r="DU110" s="594"/>
      <c r="DV110" s="594"/>
      <c r="DW110" s="594"/>
      <c r="DX110" s="594"/>
      <c r="DY110" s="594"/>
      <c r="DZ110" s="594"/>
      <c r="EA110" s="594"/>
      <c r="EB110" s="594"/>
      <c r="EC110" s="594"/>
      <c r="ED110" s="594"/>
      <c r="EE110" s="594"/>
      <c r="EF110" s="594"/>
      <c r="EG110" s="594"/>
      <c r="EH110" s="594"/>
      <c r="EI110" s="594"/>
      <c r="EJ110" s="594"/>
      <c r="EK110" s="594"/>
      <c r="EL110" s="594"/>
      <c r="EM110" s="594"/>
      <c r="EN110" s="594"/>
      <c r="EO110" s="594"/>
      <c r="EP110" s="594"/>
      <c r="EQ110" s="594"/>
      <c r="ER110" s="594"/>
      <c r="ES110" s="594"/>
      <c r="ET110" s="594"/>
      <c r="EU110" s="594"/>
      <c r="EV110" s="594"/>
      <c r="EW110" s="594"/>
      <c r="EX110" s="594"/>
      <c r="EY110" s="594"/>
      <c r="EZ110" s="594"/>
      <c r="FA110" s="594"/>
      <c r="FB110" s="594"/>
      <c r="FC110" s="594"/>
      <c r="FD110" s="594"/>
      <c r="FE110" s="594"/>
      <c r="FF110" s="594"/>
      <c r="FG110" s="594"/>
      <c r="FH110" s="594"/>
      <c r="FI110" s="594"/>
      <c r="FJ110" s="594"/>
      <c r="FK110" s="594"/>
      <c r="FL110" s="594"/>
      <c r="FM110" s="594"/>
      <c r="FN110" s="594"/>
      <c r="FO110" s="594"/>
      <c r="FP110" s="594"/>
      <c r="FQ110" s="594"/>
      <c r="FR110" s="594"/>
      <c r="FS110" s="594"/>
      <c r="FT110" s="594"/>
      <c r="FU110" s="594"/>
      <c r="FV110" s="594"/>
      <c r="FW110" s="594"/>
      <c r="FX110" s="594"/>
      <c r="FY110" s="594"/>
      <c r="FZ110" s="594"/>
      <c r="GA110" s="594"/>
      <c r="GB110" s="594"/>
      <c r="GC110" s="594"/>
      <c r="GD110" s="594"/>
      <c r="GE110" s="594"/>
      <c r="GF110" s="594"/>
      <c r="GG110" s="594"/>
      <c r="GH110" s="594"/>
      <c r="GI110" s="594"/>
      <c r="GJ110" s="594"/>
      <c r="GK110" s="594"/>
      <c r="GL110" s="594"/>
      <c r="GM110" s="594"/>
      <c r="GN110" s="594"/>
      <c r="GO110" s="594"/>
      <c r="GP110" s="594"/>
      <c r="GQ110" s="594"/>
      <c r="GR110" s="594"/>
      <c r="GS110" s="594"/>
      <c r="GT110" s="594"/>
      <c r="GU110" s="594"/>
      <c r="GV110" s="594"/>
      <c r="GW110" s="594"/>
      <c r="GX110" s="594"/>
    </row>
    <row r="111" spans="1:206" s="593" customFormat="1" ht="23.1" customHeight="1" x14ac:dyDescent="0.25">
      <c r="A111" s="576">
        <v>100</v>
      </c>
      <c r="B111" s="603" t="s">
        <v>1070</v>
      </c>
      <c r="C111" s="637">
        <v>801</v>
      </c>
      <c r="D111" s="701" t="s">
        <v>16</v>
      </c>
      <c r="E111" s="702" t="s">
        <v>1045</v>
      </c>
      <c r="F111" s="702" t="s">
        <v>1045</v>
      </c>
      <c r="G111" s="605">
        <v>3120</v>
      </c>
      <c r="H111" s="606">
        <v>227</v>
      </c>
      <c r="I111" s="607">
        <v>544</v>
      </c>
      <c r="J111" s="595">
        <v>0</v>
      </c>
      <c r="K111" s="582" t="s">
        <v>914</v>
      </c>
      <c r="L111" s="582" t="s">
        <v>1071</v>
      </c>
      <c r="M111" s="624" t="s">
        <v>15</v>
      </c>
      <c r="N111" s="585" t="s">
        <v>17</v>
      </c>
      <c r="O111" s="638" t="s">
        <v>909</v>
      </c>
      <c r="P111" s="638" t="s">
        <v>803</v>
      </c>
      <c r="Q111" s="638" t="s">
        <v>805</v>
      </c>
      <c r="R111" s="586" t="s">
        <v>18</v>
      </c>
      <c r="S111" s="586" t="s">
        <v>19</v>
      </c>
      <c r="T111" s="586" t="s">
        <v>19</v>
      </c>
      <c r="U111" s="586" t="s">
        <v>26</v>
      </c>
      <c r="V111" s="586" t="s">
        <v>22</v>
      </c>
      <c r="W111" s="586" t="s">
        <v>22</v>
      </c>
      <c r="X111" s="663">
        <v>2</v>
      </c>
      <c r="Y111" s="813">
        <v>2.11</v>
      </c>
      <c r="Z111" s="622">
        <v>41091</v>
      </c>
      <c r="AA111" s="622">
        <v>41791</v>
      </c>
      <c r="AB111" s="798">
        <v>7</v>
      </c>
      <c r="AC111" s="613"/>
      <c r="AD111" s="600">
        <v>13000</v>
      </c>
      <c r="AE111" s="610">
        <v>13000</v>
      </c>
      <c r="AF111" s="623"/>
      <c r="AG111" s="623"/>
      <c r="AH111" s="623"/>
      <c r="AI111" s="623">
        <v>13000</v>
      </c>
      <c r="AJ111" s="623"/>
      <c r="AK111" s="623"/>
      <c r="AL111" s="623"/>
      <c r="AM111" s="623"/>
      <c r="AN111" s="623"/>
      <c r="AO111" s="623"/>
      <c r="AP111" s="623"/>
      <c r="AQ111" s="623"/>
      <c r="AR111" s="592">
        <f t="shared" si="9"/>
        <v>13000</v>
      </c>
      <c r="AS111" s="592">
        <f t="shared" si="10"/>
        <v>0</v>
      </c>
      <c r="AT111" s="600">
        <v>150000</v>
      </c>
      <c r="AU111" s="600"/>
      <c r="AV111" s="594"/>
      <c r="AW111" s="594"/>
      <c r="AX111" s="594"/>
      <c r="AY111" s="594"/>
      <c r="AZ111" s="594"/>
      <c r="BA111" s="594"/>
      <c r="BB111" s="594"/>
      <c r="BC111" s="594"/>
      <c r="BD111" s="594"/>
      <c r="BE111" s="594"/>
      <c r="BF111" s="594"/>
      <c r="BG111" s="594"/>
      <c r="BH111" s="594"/>
      <c r="BI111" s="594"/>
      <c r="BJ111" s="594"/>
      <c r="BK111" s="594"/>
      <c r="BL111" s="594"/>
      <c r="BM111" s="594"/>
      <c r="BN111" s="594"/>
      <c r="BO111" s="594"/>
      <c r="BP111" s="594"/>
      <c r="BQ111" s="594"/>
      <c r="BR111" s="594"/>
      <c r="BS111" s="594"/>
      <c r="BT111" s="594"/>
      <c r="BU111" s="594"/>
      <c r="BV111" s="594"/>
      <c r="BW111" s="594"/>
      <c r="BX111" s="594"/>
      <c r="BY111" s="594"/>
      <c r="BZ111" s="594"/>
      <c r="CA111" s="594"/>
      <c r="CB111" s="594"/>
      <c r="CC111" s="594"/>
      <c r="CD111" s="594"/>
      <c r="CE111" s="594"/>
      <c r="CF111" s="594"/>
      <c r="CG111" s="594"/>
      <c r="CH111" s="594"/>
      <c r="CI111" s="594"/>
      <c r="CJ111" s="594"/>
      <c r="CK111" s="594"/>
      <c r="CL111" s="594"/>
      <c r="CM111" s="594"/>
      <c r="CN111" s="594"/>
      <c r="CO111" s="594"/>
      <c r="CP111" s="594"/>
      <c r="CQ111" s="594"/>
      <c r="CR111" s="594"/>
      <c r="CS111" s="594"/>
      <c r="CT111" s="594"/>
      <c r="CU111" s="594"/>
      <c r="CV111" s="594"/>
      <c r="CW111" s="594"/>
      <c r="CX111" s="594"/>
      <c r="CY111" s="594"/>
      <c r="CZ111" s="594"/>
      <c r="DA111" s="594"/>
      <c r="DB111" s="594"/>
      <c r="DC111" s="594"/>
      <c r="DD111" s="594"/>
      <c r="DE111" s="594"/>
      <c r="DF111" s="594"/>
      <c r="DG111" s="594"/>
      <c r="DH111" s="594"/>
      <c r="DI111" s="594"/>
      <c r="DJ111" s="594"/>
      <c r="DK111" s="594"/>
      <c r="DL111" s="594"/>
      <c r="DM111" s="594"/>
      <c r="DN111" s="594"/>
      <c r="DO111" s="594"/>
      <c r="DP111" s="594"/>
      <c r="DQ111" s="594"/>
      <c r="DR111" s="594"/>
      <c r="DS111" s="594"/>
      <c r="DT111" s="594"/>
      <c r="DU111" s="594"/>
      <c r="DV111" s="594"/>
      <c r="DW111" s="594"/>
      <c r="DX111" s="594"/>
      <c r="DY111" s="594"/>
      <c r="DZ111" s="594"/>
      <c r="EA111" s="594"/>
      <c r="EB111" s="594"/>
      <c r="EC111" s="594"/>
      <c r="ED111" s="594"/>
      <c r="EE111" s="594"/>
      <c r="EF111" s="594"/>
      <c r="EG111" s="594"/>
      <c r="EH111" s="594"/>
      <c r="EI111" s="594"/>
      <c r="EJ111" s="594"/>
      <c r="EK111" s="594"/>
      <c r="EL111" s="594"/>
      <c r="EM111" s="594"/>
      <c r="EN111" s="594"/>
      <c r="EO111" s="594"/>
      <c r="EP111" s="594"/>
      <c r="EQ111" s="594"/>
      <c r="ER111" s="594"/>
      <c r="ES111" s="594"/>
      <c r="ET111" s="594"/>
      <c r="EU111" s="594"/>
      <c r="EV111" s="594"/>
      <c r="EW111" s="594"/>
      <c r="EX111" s="594"/>
      <c r="EY111" s="594"/>
      <c r="EZ111" s="594"/>
      <c r="FA111" s="594"/>
      <c r="FB111" s="594"/>
      <c r="FC111" s="594"/>
      <c r="FD111" s="594"/>
      <c r="FE111" s="594"/>
      <c r="FF111" s="594"/>
      <c r="FG111" s="594"/>
      <c r="FH111" s="594"/>
      <c r="FI111" s="594"/>
      <c r="FJ111" s="594"/>
      <c r="FK111" s="594"/>
      <c r="FL111" s="594"/>
      <c r="FM111" s="594"/>
      <c r="FN111" s="594"/>
      <c r="FO111" s="594"/>
      <c r="FP111" s="594"/>
      <c r="FQ111" s="594"/>
      <c r="FR111" s="594"/>
      <c r="FS111" s="594"/>
      <c r="FT111" s="594"/>
      <c r="FU111" s="594"/>
      <c r="FV111" s="594"/>
      <c r="FW111" s="594"/>
      <c r="FX111" s="594"/>
      <c r="FY111" s="594"/>
      <c r="FZ111" s="594"/>
      <c r="GA111" s="594"/>
      <c r="GB111" s="594"/>
      <c r="GC111" s="594"/>
      <c r="GD111" s="594"/>
      <c r="GE111" s="594"/>
      <c r="GF111" s="594"/>
      <c r="GG111" s="594"/>
      <c r="GH111" s="594"/>
      <c r="GI111" s="594"/>
      <c r="GJ111" s="594"/>
      <c r="GK111" s="594"/>
      <c r="GL111" s="594"/>
      <c r="GM111" s="594"/>
      <c r="GN111" s="594"/>
      <c r="GO111" s="594"/>
      <c r="GP111" s="594"/>
      <c r="GQ111" s="594"/>
      <c r="GR111" s="594"/>
      <c r="GS111" s="594"/>
      <c r="GT111" s="594"/>
      <c r="GU111" s="594"/>
      <c r="GV111" s="594"/>
      <c r="GW111" s="594"/>
      <c r="GX111" s="594"/>
    </row>
    <row r="112" spans="1:206" s="593" customFormat="1" ht="23.1" customHeight="1" x14ac:dyDescent="0.25">
      <c r="A112" s="576">
        <v>101</v>
      </c>
      <c r="B112" s="603"/>
      <c r="C112" s="637">
        <v>801</v>
      </c>
      <c r="D112" s="701" t="s">
        <v>16</v>
      </c>
      <c r="E112" s="702" t="s">
        <v>1045</v>
      </c>
      <c r="F112" s="702" t="s">
        <v>1045</v>
      </c>
      <c r="G112" s="605">
        <v>3120</v>
      </c>
      <c r="H112" s="606">
        <v>227</v>
      </c>
      <c r="I112" s="607">
        <v>544</v>
      </c>
      <c r="J112" s="581">
        <v>1</v>
      </c>
      <c r="K112" s="582" t="s">
        <v>914</v>
      </c>
      <c r="L112" s="582" t="s">
        <v>1072</v>
      </c>
      <c r="M112" s="624" t="s">
        <v>15</v>
      </c>
      <c r="N112" s="585" t="s">
        <v>17</v>
      </c>
      <c r="O112" s="638" t="s">
        <v>909</v>
      </c>
      <c r="P112" s="638" t="s">
        <v>803</v>
      </c>
      <c r="Q112" s="638" t="s">
        <v>805</v>
      </c>
      <c r="R112" s="586" t="s">
        <v>18</v>
      </c>
      <c r="S112" s="586" t="s">
        <v>19</v>
      </c>
      <c r="T112" s="586" t="s">
        <v>26</v>
      </c>
      <c r="U112" s="586" t="s">
        <v>1065</v>
      </c>
      <c r="V112" s="586" t="s">
        <v>22</v>
      </c>
      <c r="W112" s="586" t="s">
        <v>22</v>
      </c>
      <c r="X112" s="663">
        <v>2</v>
      </c>
      <c r="Y112" s="813">
        <v>2.11</v>
      </c>
      <c r="Z112" s="622">
        <v>41456</v>
      </c>
      <c r="AA112" s="622">
        <v>41791</v>
      </c>
      <c r="AB112" s="798">
        <v>7</v>
      </c>
      <c r="AC112" s="613"/>
      <c r="AD112" s="600">
        <v>20000</v>
      </c>
      <c r="AE112" s="610">
        <v>20000</v>
      </c>
      <c r="AF112" s="623"/>
      <c r="AG112" s="623"/>
      <c r="AH112" s="623">
        <v>20000</v>
      </c>
      <c r="AI112" s="623"/>
      <c r="AJ112" s="623"/>
      <c r="AK112" s="623"/>
      <c r="AL112" s="623"/>
      <c r="AM112" s="623"/>
      <c r="AN112" s="623"/>
      <c r="AO112" s="623"/>
      <c r="AP112" s="623"/>
      <c r="AQ112" s="623"/>
      <c r="AR112" s="592">
        <f t="shared" si="9"/>
        <v>20000</v>
      </c>
      <c r="AS112" s="592">
        <f t="shared" si="10"/>
        <v>0</v>
      </c>
      <c r="AT112" s="600"/>
      <c r="AU112" s="600">
        <v>20000</v>
      </c>
      <c r="AV112" s="594"/>
      <c r="AW112" s="594"/>
      <c r="AX112" s="594"/>
      <c r="AY112" s="594"/>
      <c r="AZ112" s="594"/>
      <c r="BA112" s="594"/>
      <c r="BB112" s="594"/>
      <c r="BC112" s="594"/>
      <c r="BD112" s="594"/>
      <c r="BE112" s="594"/>
      <c r="BF112" s="594"/>
      <c r="BG112" s="594"/>
      <c r="BH112" s="594"/>
      <c r="BI112" s="594"/>
      <c r="BJ112" s="594"/>
      <c r="BK112" s="594"/>
      <c r="BL112" s="594"/>
      <c r="BM112" s="594"/>
      <c r="BN112" s="594"/>
      <c r="BO112" s="594"/>
      <c r="BP112" s="594"/>
      <c r="BQ112" s="594"/>
      <c r="BR112" s="594"/>
      <c r="BS112" s="594"/>
      <c r="BT112" s="594"/>
      <c r="BU112" s="594"/>
      <c r="BV112" s="594"/>
      <c r="BW112" s="594"/>
      <c r="BX112" s="594"/>
      <c r="BY112" s="594"/>
      <c r="BZ112" s="594"/>
      <c r="CA112" s="594"/>
      <c r="CB112" s="594"/>
      <c r="CC112" s="594"/>
      <c r="CD112" s="594"/>
      <c r="CE112" s="594"/>
      <c r="CF112" s="594"/>
      <c r="CG112" s="594"/>
      <c r="CH112" s="594"/>
      <c r="CI112" s="594"/>
      <c r="CJ112" s="594"/>
      <c r="CK112" s="594"/>
      <c r="CL112" s="594"/>
      <c r="CM112" s="594"/>
      <c r="CN112" s="594"/>
      <c r="CO112" s="594"/>
      <c r="CP112" s="594"/>
      <c r="CQ112" s="594"/>
      <c r="CR112" s="594"/>
      <c r="CS112" s="594"/>
      <c r="CT112" s="594"/>
      <c r="CU112" s="594"/>
      <c r="CV112" s="594"/>
      <c r="CW112" s="594"/>
      <c r="CX112" s="594"/>
      <c r="CY112" s="594"/>
      <c r="CZ112" s="594"/>
      <c r="DA112" s="594"/>
      <c r="DB112" s="594"/>
      <c r="DC112" s="594"/>
      <c r="DD112" s="594"/>
      <c r="DE112" s="594"/>
      <c r="DF112" s="594"/>
      <c r="DG112" s="594"/>
      <c r="DH112" s="594"/>
      <c r="DI112" s="594"/>
      <c r="DJ112" s="594"/>
      <c r="DK112" s="594"/>
      <c r="DL112" s="594"/>
      <c r="DM112" s="594"/>
      <c r="DN112" s="594"/>
      <c r="DO112" s="594"/>
      <c r="DP112" s="594"/>
      <c r="DQ112" s="594"/>
      <c r="DR112" s="594"/>
      <c r="DS112" s="594"/>
      <c r="DT112" s="594"/>
      <c r="DU112" s="594"/>
      <c r="DV112" s="594"/>
      <c r="DW112" s="594"/>
      <c r="DX112" s="594"/>
      <c r="DY112" s="594"/>
      <c r="DZ112" s="594"/>
      <c r="EA112" s="594"/>
      <c r="EB112" s="594"/>
      <c r="EC112" s="594"/>
      <c r="ED112" s="594"/>
      <c r="EE112" s="594"/>
      <c r="EF112" s="594"/>
      <c r="EG112" s="594"/>
      <c r="EH112" s="594"/>
      <c r="EI112" s="594"/>
      <c r="EJ112" s="594"/>
      <c r="EK112" s="594"/>
      <c r="EL112" s="594"/>
      <c r="EM112" s="594"/>
      <c r="EN112" s="594"/>
      <c r="EO112" s="594"/>
      <c r="EP112" s="594"/>
      <c r="EQ112" s="594"/>
      <c r="ER112" s="594"/>
      <c r="ES112" s="594"/>
      <c r="ET112" s="594"/>
      <c r="EU112" s="594"/>
      <c r="EV112" s="594"/>
      <c r="EW112" s="594"/>
      <c r="EX112" s="594"/>
      <c r="EY112" s="594"/>
      <c r="EZ112" s="594"/>
      <c r="FA112" s="594"/>
      <c r="FB112" s="594"/>
      <c r="FC112" s="594"/>
      <c r="FD112" s="594"/>
      <c r="FE112" s="594"/>
      <c r="FF112" s="594"/>
      <c r="FG112" s="594"/>
      <c r="FH112" s="594"/>
      <c r="FI112" s="594"/>
      <c r="FJ112" s="594"/>
      <c r="FK112" s="594"/>
      <c r="FL112" s="594"/>
      <c r="FM112" s="594"/>
      <c r="FN112" s="594"/>
      <c r="FO112" s="594"/>
      <c r="FP112" s="594"/>
      <c r="FQ112" s="594"/>
      <c r="FR112" s="594"/>
      <c r="FS112" s="594"/>
      <c r="FT112" s="594"/>
      <c r="FU112" s="594"/>
      <c r="FV112" s="594"/>
      <c r="FW112" s="594"/>
      <c r="FX112" s="594"/>
      <c r="FY112" s="594"/>
      <c r="FZ112" s="594"/>
      <c r="GA112" s="594"/>
      <c r="GB112" s="594"/>
      <c r="GC112" s="594"/>
      <c r="GD112" s="594"/>
      <c r="GE112" s="594"/>
      <c r="GF112" s="594"/>
      <c r="GG112" s="594"/>
      <c r="GH112" s="594"/>
      <c r="GI112" s="594"/>
      <c r="GJ112" s="594"/>
      <c r="GK112" s="594"/>
      <c r="GL112" s="594"/>
      <c r="GM112" s="594"/>
      <c r="GN112" s="594"/>
      <c r="GO112" s="594"/>
      <c r="GP112" s="594"/>
      <c r="GQ112" s="594"/>
      <c r="GR112" s="594"/>
      <c r="GS112" s="594"/>
      <c r="GT112" s="594"/>
      <c r="GU112" s="594"/>
      <c r="GV112" s="594"/>
      <c r="GW112" s="594"/>
      <c r="GX112" s="594"/>
    </row>
    <row r="113" spans="1:206" s="593" customFormat="1" ht="23.1" customHeight="1" x14ac:dyDescent="0.25">
      <c r="A113" s="576">
        <v>102</v>
      </c>
      <c r="B113" s="603"/>
      <c r="C113" s="637">
        <v>801</v>
      </c>
      <c r="D113" s="701" t="s">
        <v>16</v>
      </c>
      <c r="E113" s="702" t="s">
        <v>1045</v>
      </c>
      <c r="F113" s="702" t="s">
        <v>1045</v>
      </c>
      <c r="G113" s="605">
        <v>3120</v>
      </c>
      <c r="H113" s="606">
        <v>227</v>
      </c>
      <c r="I113" s="607">
        <v>636</v>
      </c>
      <c r="J113" s="581">
        <v>3</v>
      </c>
      <c r="K113" s="582" t="s">
        <v>907</v>
      </c>
      <c r="L113" s="582" t="s">
        <v>1068</v>
      </c>
      <c r="M113" s="624" t="s">
        <v>31</v>
      </c>
      <c r="N113" s="585" t="s">
        <v>17</v>
      </c>
      <c r="O113" s="638" t="s">
        <v>909</v>
      </c>
      <c r="P113" s="638" t="s">
        <v>803</v>
      </c>
      <c r="Q113" s="638" t="s">
        <v>805</v>
      </c>
      <c r="R113" s="586" t="s">
        <v>18</v>
      </c>
      <c r="S113" s="586" t="s">
        <v>19</v>
      </c>
      <c r="T113" s="586" t="s">
        <v>26</v>
      </c>
      <c r="U113" s="586" t="s">
        <v>1065</v>
      </c>
      <c r="V113" s="586" t="s">
        <v>22</v>
      </c>
      <c r="W113" s="586" t="s">
        <v>22</v>
      </c>
      <c r="X113" s="663">
        <v>2</v>
      </c>
      <c r="Y113" s="813">
        <v>2.11</v>
      </c>
      <c r="Z113" s="622">
        <v>41091</v>
      </c>
      <c r="AA113" s="622">
        <v>41426</v>
      </c>
      <c r="AB113" s="798">
        <v>5</v>
      </c>
      <c r="AC113" s="613">
        <v>3900</v>
      </c>
      <c r="AD113" s="600"/>
      <c r="AE113" s="610">
        <v>3900</v>
      </c>
      <c r="AF113" s="623"/>
      <c r="AG113" s="623"/>
      <c r="AH113" s="623">
        <v>3900</v>
      </c>
      <c r="AI113" s="623"/>
      <c r="AJ113" s="623"/>
      <c r="AK113" s="623"/>
      <c r="AL113" s="623"/>
      <c r="AM113" s="623"/>
      <c r="AN113" s="623"/>
      <c r="AO113" s="623"/>
      <c r="AP113" s="623"/>
      <c r="AQ113" s="623"/>
      <c r="AR113" s="592">
        <f t="shared" si="9"/>
        <v>3900</v>
      </c>
      <c r="AS113" s="592">
        <f t="shared" si="10"/>
        <v>0</v>
      </c>
      <c r="AT113" s="600"/>
      <c r="AU113" s="600"/>
      <c r="AV113" s="594"/>
      <c r="AW113" s="594"/>
      <c r="AX113" s="594"/>
      <c r="AY113" s="594"/>
      <c r="AZ113" s="594"/>
      <c r="BA113" s="594"/>
      <c r="BB113" s="594"/>
      <c r="BC113" s="594"/>
      <c r="BD113" s="594"/>
      <c r="BE113" s="594"/>
      <c r="BF113" s="594"/>
      <c r="BG113" s="594"/>
      <c r="BH113" s="594"/>
      <c r="BI113" s="594"/>
      <c r="BJ113" s="594"/>
      <c r="BK113" s="594"/>
      <c r="BL113" s="594"/>
      <c r="BM113" s="594"/>
      <c r="BN113" s="594"/>
      <c r="BO113" s="594"/>
      <c r="BP113" s="594"/>
      <c r="BQ113" s="594"/>
      <c r="BR113" s="594"/>
      <c r="BS113" s="594"/>
      <c r="BT113" s="594"/>
      <c r="BU113" s="594"/>
      <c r="BV113" s="594"/>
      <c r="BW113" s="594"/>
      <c r="BX113" s="594"/>
      <c r="BY113" s="594"/>
      <c r="BZ113" s="594"/>
      <c r="CA113" s="594"/>
      <c r="CB113" s="594"/>
      <c r="CC113" s="594"/>
      <c r="CD113" s="594"/>
      <c r="CE113" s="594"/>
      <c r="CF113" s="594"/>
      <c r="CG113" s="594"/>
      <c r="CH113" s="594"/>
      <c r="CI113" s="594"/>
      <c r="CJ113" s="594"/>
      <c r="CK113" s="594"/>
      <c r="CL113" s="594"/>
      <c r="CM113" s="594"/>
      <c r="CN113" s="594"/>
      <c r="CO113" s="594"/>
      <c r="CP113" s="594"/>
      <c r="CQ113" s="594"/>
      <c r="CR113" s="594"/>
      <c r="CS113" s="594"/>
      <c r="CT113" s="594"/>
      <c r="CU113" s="594"/>
      <c r="CV113" s="594"/>
      <c r="CW113" s="594"/>
      <c r="CX113" s="594"/>
      <c r="CY113" s="594"/>
      <c r="CZ113" s="594"/>
      <c r="DA113" s="594"/>
      <c r="DB113" s="594"/>
      <c r="DC113" s="594"/>
      <c r="DD113" s="594"/>
      <c r="DE113" s="594"/>
      <c r="DF113" s="594"/>
      <c r="DG113" s="594"/>
      <c r="DH113" s="594"/>
      <c r="DI113" s="594"/>
      <c r="DJ113" s="594"/>
      <c r="DK113" s="594"/>
      <c r="DL113" s="594"/>
      <c r="DM113" s="594"/>
      <c r="DN113" s="594"/>
      <c r="DO113" s="594"/>
      <c r="DP113" s="594"/>
      <c r="DQ113" s="594"/>
      <c r="DR113" s="594"/>
      <c r="DS113" s="594"/>
      <c r="DT113" s="594"/>
      <c r="DU113" s="594"/>
      <c r="DV113" s="594"/>
      <c r="DW113" s="594"/>
      <c r="DX113" s="594"/>
      <c r="DY113" s="594"/>
      <c r="DZ113" s="594"/>
      <c r="EA113" s="594"/>
      <c r="EB113" s="594"/>
      <c r="EC113" s="594"/>
      <c r="ED113" s="594"/>
      <c r="EE113" s="594"/>
      <c r="EF113" s="594"/>
      <c r="EG113" s="594"/>
      <c r="EH113" s="594"/>
      <c r="EI113" s="594"/>
      <c r="EJ113" s="594"/>
      <c r="EK113" s="594"/>
      <c r="EL113" s="594"/>
      <c r="EM113" s="594"/>
      <c r="EN113" s="594"/>
      <c r="EO113" s="594"/>
      <c r="EP113" s="594"/>
      <c r="EQ113" s="594"/>
      <c r="ER113" s="594"/>
      <c r="ES113" s="594"/>
      <c r="ET113" s="594"/>
      <c r="EU113" s="594"/>
      <c r="EV113" s="594"/>
      <c r="EW113" s="594"/>
      <c r="EX113" s="594"/>
      <c r="EY113" s="594"/>
      <c r="EZ113" s="594"/>
      <c r="FA113" s="594"/>
      <c r="FB113" s="594"/>
      <c r="FC113" s="594"/>
      <c r="FD113" s="594"/>
      <c r="FE113" s="594"/>
      <c r="FF113" s="594"/>
      <c r="FG113" s="594"/>
      <c r="FH113" s="594"/>
      <c r="FI113" s="594"/>
      <c r="FJ113" s="594"/>
      <c r="FK113" s="594"/>
      <c r="FL113" s="594"/>
      <c r="FM113" s="594"/>
      <c r="FN113" s="594"/>
      <c r="FO113" s="594"/>
      <c r="FP113" s="594"/>
      <c r="FQ113" s="594"/>
      <c r="FR113" s="594"/>
      <c r="FS113" s="594"/>
      <c r="FT113" s="594"/>
      <c r="FU113" s="594"/>
      <c r="FV113" s="594"/>
      <c r="FW113" s="594"/>
      <c r="FX113" s="594"/>
      <c r="FY113" s="594"/>
      <c r="FZ113" s="594"/>
      <c r="GA113" s="594"/>
      <c r="GB113" s="594"/>
      <c r="GC113" s="594"/>
      <c r="GD113" s="594"/>
      <c r="GE113" s="594"/>
      <c r="GF113" s="594"/>
      <c r="GG113" s="594"/>
      <c r="GH113" s="594"/>
      <c r="GI113" s="594"/>
      <c r="GJ113" s="594"/>
      <c r="GK113" s="594"/>
      <c r="GL113" s="594"/>
      <c r="GM113" s="594"/>
      <c r="GN113" s="594"/>
      <c r="GO113" s="594"/>
      <c r="GP113" s="594"/>
      <c r="GQ113" s="594"/>
      <c r="GR113" s="594"/>
      <c r="GS113" s="594"/>
      <c r="GT113" s="594"/>
      <c r="GU113" s="594"/>
      <c r="GV113" s="594"/>
      <c r="GW113" s="594"/>
      <c r="GX113" s="594"/>
    </row>
    <row r="114" spans="1:206" ht="23.1" customHeight="1" x14ac:dyDescent="0.25">
      <c r="A114" s="576">
        <v>103</v>
      </c>
      <c r="B114" s="603"/>
      <c r="C114" s="604">
        <v>801</v>
      </c>
      <c r="D114" s="701" t="s">
        <v>16</v>
      </c>
      <c r="E114" s="702" t="s">
        <v>1045</v>
      </c>
      <c r="F114" s="702" t="s">
        <v>1045</v>
      </c>
      <c r="G114" s="605">
        <v>3120</v>
      </c>
      <c r="H114" s="606">
        <v>242</v>
      </c>
      <c r="I114" s="607">
        <v>532</v>
      </c>
      <c r="J114" s="595">
        <v>29</v>
      </c>
      <c r="K114" s="582" t="s">
        <v>1046</v>
      </c>
      <c r="L114" s="582" t="s">
        <v>1115</v>
      </c>
      <c r="M114" s="584" t="s">
        <v>15</v>
      </c>
      <c r="N114" s="585" t="s">
        <v>17</v>
      </c>
      <c r="O114" s="654" t="s">
        <v>909</v>
      </c>
      <c r="P114" s="654" t="s">
        <v>803</v>
      </c>
      <c r="Q114" s="654" t="s">
        <v>805</v>
      </c>
      <c r="R114" s="586" t="s">
        <v>18</v>
      </c>
      <c r="S114" s="586" t="s">
        <v>19</v>
      </c>
      <c r="T114" s="586" t="s">
        <v>26</v>
      </c>
      <c r="U114" s="586" t="s">
        <v>1065</v>
      </c>
      <c r="V114" s="586" t="s">
        <v>22</v>
      </c>
      <c r="W114" s="586" t="s">
        <v>22</v>
      </c>
      <c r="X114" s="663">
        <v>2</v>
      </c>
      <c r="Y114" s="813">
        <v>2.11</v>
      </c>
      <c r="Z114" s="639">
        <v>41091</v>
      </c>
      <c r="AA114" s="622">
        <v>41426</v>
      </c>
      <c r="AB114" s="798">
        <v>15</v>
      </c>
      <c r="AC114" s="613">
        <v>85000</v>
      </c>
      <c r="AD114" s="640"/>
      <c r="AE114" s="610">
        <v>85000</v>
      </c>
      <c r="AF114" s="623"/>
      <c r="AG114" s="623"/>
      <c r="AH114" s="623"/>
      <c r="AI114" s="623"/>
      <c r="AJ114" s="623">
        <v>85000</v>
      </c>
      <c r="AK114" s="623"/>
      <c r="AL114" s="623"/>
      <c r="AM114" s="623"/>
      <c r="AN114" s="613"/>
      <c r="AO114" s="613"/>
      <c r="AP114" s="613"/>
      <c r="AQ114" s="613"/>
      <c r="AR114" s="592">
        <f t="shared" si="9"/>
        <v>85000</v>
      </c>
      <c r="AS114" s="592">
        <f t="shared" si="10"/>
        <v>0</v>
      </c>
      <c r="AT114" s="640"/>
      <c r="AU114" s="640"/>
      <c r="AV114" s="593"/>
      <c r="AW114" s="593"/>
      <c r="AX114" s="593"/>
      <c r="AY114" s="593"/>
      <c r="AZ114" s="593"/>
      <c r="BA114" s="593"/>
      <c r="BB114" s="593"/>
      <c r="BC114" s="593"/>
      <c r="BD114" s="593"/>
      <c r="BE114" s="593"/>
      <c r="BF114" s="593"/>
      <c r="BG114" s="593"/>
      <c r="BH114" s="593"/>
      <c r="BI114" s="593"/>
      <c r="BJ114" s="593"/>
      <c r="BK114" s="593"/>
      <c r="BL114" s="593"/>
      <c r="BM114" s="593"/>
      <c r="BN114" s="593"/>
      <c r="BO114" s="593"/>
      <c r="BP114" s="593"/>
      <c r="BQ114" s="593"/>
      <c r="BR114" s="593"/>
      <c r="BS114" s="593"/>
      <c r="BT114" s="593"/>
      <c r="BU114" s="593"/>
      <c r="BV114" s="593"/>
      <c r="BW114" s="593"/>
      <c r="BX114" s="593"/>
      <c r="BY114" s="593"/>
      <c r="BZ114" s="593"/>
      <c r="CA114" s="593"/>
      <c r="CB114" s="593"/>
      <c r="CC114" s="593"/>
      <c r="CD114" s="593"/>
      <c r="CE114" s="593"/>
      <c r="CF114" s="593"/>
      <c r="CG114" s="593"/>
      <c r="CH114" s="593"/>
      <c r="CI114" s="593"/>
      <c r="CJ114" s="593"/>
      <c r="CK114" s="593"/>
      <c r="CL114" s="593"/>
      <c r="CM114" s="593"/>
      <c r="CN114" s="593"/>
      <c r="CO114" s="593"/>
      <c r="CP114" s="593"/>
      <c r="CQ114" s="593"/>
      <c r="CR114" s="593"/>
      <c r="CS114" s="593"/>
      <c r="CT114" s="593"/>
      <c r="CU114" s="593"/>
      <c r="CV114" s="593"/>
      <c r="CW114" s="593"/>
      <c r="CX114" s="593"/>
      <c r="CY114" s="593"/>
      <c r="CZ114" s="593"/>
      <c r="DA114" s="593"/>
      <c r="DB114" s="593"/>
      <c r="DC114" s="593"/>
      <c r="DD114" s="593"/>
      <c r="DE114" s="593"/>
      <c r="DF114" s="593"/>
      <c r="DG114" s="593"/>
      <c r="DH114" s="593"/>
      <c r="DI114" s="593"/>
      <c r="DJ114" s="593"/>
      <c r="DK114" s="593"/>
      <c r="DL114" s="593"/>
      <c r="DM114" s="593"/>
      <c r="DN114" s="593"/>
      <c r="DO114" s="593"/>
      <c r="DP114" s="593"/>
      <c r="DQ114" s="593"/>
      <c r="DR114" s="593"/>
      <c r="DS114" s="593"/>
      <c r="DT114" s="593"/>
      <c r="DU114" s="593"/>
      <c r="DV114" s="593"/>
      <c r="DW114" s="593"/>
      <c r="DX114" s="593"/>
      <c r="DY114" s="593"/>
      <c r="DZ114" s="593"/>
      <c r="EA114" s="593"/>
      <c r="EB114" s="593"/>
      <c r="EC114" s="593"/>
      <c r="ED114" s="593"/>
      <c r="EE114" s="593"/>
      <c r="EF114" s="593"/>
      <c r="EG114" s="593"/>
      <c r="EH114" s="593"/>
      <c r="EI114" s="593"/>
      <c r="EJ114" s="593"/>
      <c r="EK114" s="593"/>
      <c r="EL114" s="593"/>
      <c r="EM114" s="593"/>
      <c r="EN114" s="593"/>
      <c r="EO114" s="593"/>
      <c r="EP114" s="593"/>
      <c r="EQ114" s="593"/>
      <c r="ER114" s="593"/>
      <c r="ES114" s="593"/>
      <c r="ET114" s="593"/>
      <c r="EU114" s="593"/>
      <c r="EV114" s="593"/>
      <c r="EW114" s="593"/>
      <c r="EX114" s="593"/>
      <c r="EY114" s="593"/>
      <c r="EZ114" s="593"/>
      <c r="FA114" s="593"/>
      <c r="FB114" s="593"/>
      <c r="FC114" s="593"/>
      <c r="FD114" s="593"/>
      <c r="FE114" s="593"/>
      <c r="FF114" s="593"/>
      <c r="FG114" s="593"/>
      <c r="FH114" s="593"/>
      <c r="FI114" s="593"/>
      <c r="FJ114" s="593"/>
      <c r="FK114" s="593"/>
      <c r="FL114" s="593"/>
      <c r="FM114" s="593"/>
      <c r="FN114" s="593"/>
      <c r="FO114" s="593"/>
      <c r="FP114" s="593"/>
      <c r="FQ114" s="593"/>
      <c r="FR114" s="593"/>
      <c r="FS114" s="593"/>
      <c r="FT114" s="593"/>
      <c r="FU114" s="593"/>
      <c r="FV114" s="593"/>
      <c r="FW114" s="593"/>
      <c r="FX114" s="593"/>
      <c r="FY114" s="593"/>
      <c r="FZ114" s="593"/>
      <c r="GA114" s="593"/>
      <c r="GB114" s="593"/>
      <c r="GC114" s="593"/>
      <c r="GD114" s="593"/>
      <c r="GE114" s="593"/>
      <c r="GF114" s="593"/>
      <c r="GG114" s="593"/>
      <c r="GH114" s="593"/>
      <c r="GI114" s="593"/>
      <c r="GJ114" s="593"/>
      <c r="GK114" s="593"/>
      <c r="GL114" s="593"/>
      <c r="GM114" s="593"/>
      <c r="GN114" s="593"/>
      <c r="GO114" s="593"/>
      <c r="GP114" s="593"/>
      <c r="GQ114" s="593"/>
      <c r="GR114" s="593"/>
      <c r="GS114" s="593"/>
      <c r="GT114" s="593"/>
      <c r="GU114" s="593"/>
      <c r="GV114" s="593"/>
      <c r="GW114" s="593"/>
      <c r="GX114" s="593"/>
    </row>
    <row r="115" spans="1:206" ht="23.1" customHeight="1" x14ac:dyDescent="0.25">
      <c r="A115" s="576">
        <v>104</v>
      </c>
      <c r="B115" s="603" t="s">
        <v>1110</v>
      </c>
      <c r="C115" s="604">
        <v>801</v>
      </c>
      <c r="D115" s="701" t="s">
        <v>16</v>
      </c>
      <c r="E115" s="702" t="s">
        <v>1045</v>
      </c>
      <c r="F115" s="702" t="s">
        <v>1045</v>
      </c>
      <c r="G115" s="605">
        <v>3120</v>
      </c>
      <c r="H115" s="606">
        <v>242</v>
      </c>
      <c r="I115" s="607">
        <v>532</v>
      </c>
      <c r="J115" s="581">
        <v>30</v>
      </c>
      <c r="K115" s="582" t="s">
        <v>14</v>
      </c>
      <c r="L115" s="582" t="s">
        <v>1111</v>
      </c>
      <c r="M115" s="584" t="s">
        <v>15</v>
      </c>
      <c r="N115" s="585" t="s">
        <v>17</v>
      </c>
      <c r="O115" s="638" t="s">
        <v>909</v>
      </c>
      <c r="P115" s="638" t="s">
        <v>803</v>
      </c>
      <c r="Q115" s="638" t="s">
        <v>805</v>
      </c>
      <c r="R115" s="586" t="s">
        <v>18</v>
      </c>
      <c r="S115" s="586" t="s">
        <v>19</v>
      </c>
      <c r="T115" s="586" t="s">
        <v>26</v>
      </c>
      <c r="U115" s="586" t="s">
        <v>1065</v>
      </c>
      <c r="V115" s="586" t="s">
        <v>22</v>
      </c>
      <c r="W115" s="586" t="s">
        <v>22</v>
      </c>
      <c r="X115" s="663">
        <v>2</v>
      </c>
      <c r="Y115" s="813">
        <v>2.11</v>
      </c>
      <c r="Z115" s="622">
        <v>41091</v>
      </c>
      <c r="AA115" s="622">
        <v>42156</v>
      </c>
      <c r="AB115" s="798">
        <v>5</v>
      </c>
      <c r="AC115" s="613"/>
      <c r="AD115" s="640">
        <v>40000</v>
      </c>
      <c r="AE115" s="610">
        <v>40000</v>
      </c>
      <c r="AF115" s="623"/>
      <c r="AG115" s="623"/>
      <c r="AH115" s="623"/>
      <c r="AI115" s="623"/>
      <c r="AJ115" s="623">
        <v>40000</v>
      </c>
      <c r="AK115" s="623"/>
      <c r="AL115" s="623"/>
      <c r="AM115" s="623"/>
      <c r="AN115" s="623"/>
      <c r="AO115" s="623"/>
      <c r="AP115" s="623"/>
      <c r="AQ115" s="623"/>
      <c r="AR115" s="592">
        <f t="shared" si="9"/>
        <v>40000</v>
      </c>
      <c r="AS115" s="592">
        <f t="shared" si="10"/>
        <v>0</v>
      </c>
      <c r="AT115" s="640"/>
      <c r="AU115" s="640">
        <v>70000</v>
      </c>
      <c r="AV115" s="593"/>
      <c r="AW115" s="593"/>
      <c r="AX115" s="593"/>
      <c r="AY115" s="593"/>
      <c r="AZ115" s="593"/>
      <c r="BA115" s="593"/>
      <c r="BB115" s="593"/>
      <c r="BC115" s="593"/>
      <c r="BD115" s="593"/>
      <c r="BE115" s="593"/>
      <c r="BF115" s="593"/>
      <c r="BG115" s="593"/>
      <c r="BH115" s="593"/>
      <c r="BI115" s="593"/>
      <c r="BJ115" s="593"/>
      <c r="BK115" s="593"/>
      <c r="BL115" s="593"/>
      <c r="BM115" s="593"/>
      <c r="BN115" s="593"/>
      <c r="BO115" s="593"/>
      <c r="BP115" s="593"/>
      <c r="BQ115" s="593"/>
      <c r="BR115" s="593"/>
      <c r="BS115" s="593"/>
      <c r="BT115" s="593"/>
      <c r="BU115" s="593"/>
      <c r="BV115" s="593"/>
      <c r="BW115" s="593"/>
      <c r="BX115" s="593"/>
      <c r="BY115" s="593"/>
      <c r="BZ115" s="593"/>
      <c r="CA115" s="593"/>
      <c r="CB115" s="593"/>
      <c r="CC115" s="593"/>
      <c r="CD115" s="593"/>
      <c r="CE115" s="593"/>
      <c r="CF115" s="593"/>
      <c r="CG115" s="593"/>
      <c r="CH115" s="593"/>
      <c r="CI115" s="593"/>
      <c r="CJ115" s="593"/>
      <c r="CK115" s="593"/>
      <c r="CL115" s="593"/>
      <c r="CM115" s="593"/>
      <c r="CN115" s="593"/>
      <c r="CO115" s="593"/>
      <c r="CP115" s="593"/>
      <c r="CQ115" s="593"/>
      <c r="CR115" s="593"/>
      <c r="CS115" s="593"/>
      <c r="CT115" s="593"/>
      <c r="CU115" s="593"/>
      <c r="CV115" s="593"/>
      <c r="CW115" s="593"/>
      <c r="CX115" s="593"/>
      <c r="CY115" s="593"/>
      <c r="CZ115" s="593"/>
      <c r="DA115" s="593"/>
      <c r="DB115" s="593"/>
      <c r="DC115" s="593"/>
      <c r="DD115" s="593"/>
      <c r="DE115" s="593"/>
      <c r="DF115" s="593"/>
      <c r="DG115" s="593"/>
      <c r="DH115" s="593"/>
      <c r="DI115" s="593"/>
      <c r="DJ115" s="593"/>
      <c r="DK115" s="593"/>
      <c r="DL115" s="593"/>
      <c r="DM115" s="593"/>
      <c r="DN115" s="593"/>
      <c r="DO115" s="593"/>
      <c r="DP115" s="593"/>
      <c r="DQ115" s="593"/>
      <c r="DR115" s="593"/>
      <c r="DS115" s="593"/>
      <c r="DT115" s="593"/>
      <c r="DU115" s="593"/>
      <c r="DV115" s="593"/>
      <c r="DW115" s="593"/>
      <c r="DX115" s="593"/>
      <c r="DY115" s="593"/>
      <c r="DZ115" s="593"/>
      <c r="EA115" s="593"/>
      <c r="EB115" s="593"/>
      <c r="EC115" s="593"/>
      <c r="ED115" s="593"/>
      <c r="EE115" s="593"/>
      <c r="EF115" s="593"/>
      <c r="EG115" s="593"/>
      <c r="EH115" s="593"/>
      <c r="EI115" s="593"/>
      <c r="EJ115" s="593"/>
      <c r="EK115" s="593"/>
      <c r="EL115" s="593"/>
      <c r="EM115" s="593"/>
      <c r="EN115" s="593"/>
      <c r="EO115" s="593"/>
      <c r="EP115" s="593"/>
      <c r="EQ115" s="593"/>
      <c r="ER115" s="593"/>
      <c r="ES115" s="593"/>
      <c r="ET115" s="593"/>
      <c r="EU115" s="593"/>
      <c r="EV115" s="593"/>
      <c r="EW115" s="593"/>
      <c r="EX115" s="593"/>
      <c r="EY115" s="593"/>
      <c r="EZ115" s="593"/>
      <c r="FA115" s="593"/>
      <c r="FB115" s="593"/>
      <c r="FC115" s="593"/>
      <c r="FD115" s="593"/>
      <c r="FE115" s="593"/>
      <c r="FF115" s="593"/>
      <c r="FG115" s="593"/>
      <c r="FH115" s="593"/>
      <c r="FI115" s="593"/>
      <c r="FJ115" s="593"/>
      <c r="FK115" s="593"/>
      <c r="FL115" s="593"/>
      <c r="FM115" s="593"/>
      <c r="FN115" s="593"/>
      <c r="FO115" s="593"/>
      <c r="FP115" s="593"/>
      <c r="FQ115" s="593"/>
      <c r="FR115" s="593"/>
      <c r="FS115" s="593"/>
      <c r="FT115" s="593"/>
      <c r="FU115" s="593"/>
      <c r="FV115" s="593"/>
      <c r="FW115" s="593"/>
      <c r="FX115" s="593"/>
      <c r="FY115" s="593"/>
      <c r="FZ115" s="593"/>
      <c r="GA115" s="593"/>
      <c r="GB115" s="593"/>
      <c r="GC115" s="593"/>
      <c r="GD115" s="593"/>
      <c r="GE115" s="593"/>
      <c r="GF115" s="593"/>
      <c r="GG115" s="593"/>
      <c r="GH115" s="593"/>
      <c r="GI115" s="593"/>
      <c r="GJ115" s="593"/>
      <c r="GK115" s="593"/>
      <c r="GL115" s="593"/>
      <c r="GM115" s="593"/>
      <c r="GN115" s="593"/>
      <c r="GO115" s="593"/>
      <c r="GP115" s="593"/>
      <c r="GQ115" s="593"/>
      <c r="GR115" s="593"/>
      <c r="GS115" s="593"/>
      <c r="GT115" s="593"/>
      <c r="GU115" s="593"/>
      <c r="GV115" s="593"/>
      <c r="GW115" s="593"/>
      <c r="GX115" s="593"/>
    </row>
    <row r="116" spans="1:206" ht="23.1" customHeight="1" x14ac:dyDescent="0.25">
      <c r="A116" s="576">
        <v>105</v>
      </c>
      <c r="B116" s="603" t="s">
        <v>1108</v>
      </c>
      <c r="C116" s="604">
        <v>801</v>
      </c>
      <c r="D116" s="701" t="s">
        <v>16</v>
      </c>
      <c r="E116" s="702" t="s">
        <v>1045</v>
      </c>
      <c r="F116" s="702" t="s">
        <v>1045</v>
      </c>
      <c r="G116" s="605">
        <v>3120</v>
      </c>
      <c r="H116" s="606">
        <v>242</v>
      </c>
      <c r="I116" s="607">
        <v>532</v>
      </c>
      <c r="J116" s="581">
        <v>31</v>
      </c>
      <c r="K116" s="582" t="s">
        <v>14</v>
      </c>
      <c r="L116" s="582" t="s">
        <v>1109</v>
      </c>
      <c r="M116" s="584" t="s">
        <v>15</v>
      </c>
      <c r="N116" s="585" t="s">
        <v>17</v>
      </c>
      <c r="O116" s="638" t="s">
        <v>909</v>
      </c>
      <c r="P116" s="638" t="s">
        <v>803</v>
      </c>
      <c r="Q116" s="638" t="s">
        <v>805</v>
      </c>
      <c r="R116" s="586" t="s">
        <v>18</v>
      </c>
      <c r="S116" s="586" t="s">
        <v>19</v>
      </c>
      <c r="T116" s="586" t="s">
        <v>26</v>
      </c>
      <c r="U116" s="586" t="s">
        <v>1065</v>
      </c>
      <c r="V116" s="586" t="s">
        <v>22</v>
      </c>
      <c r="W116" s="586" t="s">
        <v>22</v>
      </c>
      <c r="X116" s="663">
        <v>2</v>
      </c>
      <c r="Y116" s="813">
        <v>2.11</v>
      </c>
      <c r="Z116" s="622">
        <v>41091</v>
      </c>
      <c r="AA116" s="622">
        <v>42156</v>
      </c>
      <c r="AB116" s="798">
        <v>3</v>
      </c>
      <c r="AC116" s="613"/>
      <c r="AD116" s="640">
        <v>30000</v>
      </c>
      <c r="AE116" s="610">
        <v>30000</v>
      </c>
      <c r="AF116" s="623"/>
      <c r="AG116" s="623"/>
      <c r="AH116" s="623"/>
      <c r="AI116" s="623">
        <v>30000</v>
      </c>
      <c r="AJ116" s="623"/>
      <c r="AK116" s="623"/>
      <c r="AL116" s="623"/>
      <c r="AM116" s="623"/>
      <c r="AN116" s="623"/>
      <c r="AO116" s="623"/>
      <c r="AP116" s="623"/>
      <c r="AQ116" s="623"/>
      <c r="AR116" s="592">
        <f t="shared" si="9"/>
        <v>30000</v>
      </c>
      <c r="AS116" s="592">
        <f t="shared" si="10"/>
        <v>0</v>
      </c>
      <c r="AT116" s="640">
        <v>80000</v>
      </c>
      <c r="AU116" s="640">
        <v>50000</v>
      </c>
      <c r="AV116" s="593"/>
      <c r="AW116" s="593"/>
      <c r="AX116" s="593"/>
      <c r="AY116" s="593"/>
      <c r="AZ116" s="593"/>
      <c r="BA116" s="593"/>
      <c r="BB116" s="593"/>
      <c r="BC116" s="593"/>
      <c r="BD116" s="593"/>
      <c r="BE116" s="593"/>
      <c r="BF116" s="593"/>
      <c r="BG116" s="593"/>
      <c r="BH116" s="593"/>
      <c r="BI116" s="593"/>
      <c r="BJ116" s="593"/>
      <c r="BK116" s="593"/>
      <c r="BL116" s="593"/>
      <c r="BM116" s="593"/>
      <c r="BN116" s="593"/>
      <c r="BO116" s="593"/>
      <c r="BP116" s="593"/>
      <c r="BQ116" s="593"/>
      <c r="BR116" s="593"/>
      <c r="BS116" s="593"/>
      <c r="BT116" s="593"/>
      <c r="BU116" s="593"/>
      <c r="BV116" s="593"/>
      <c r="BW116" s="593"/>
      <c r="BX116" s="593"/>
      <c r="BY116" s="593"/>
      <c r="BZ116" s="593"/>
      <c r="CA116" s="593"/>
      <c r="CB116" s="593"/>
      <c r="CC116" s="593"/>
      <c r="CD116" s="593"/>
      <c r="CE116" s="593"/>
      <c r="CF116" s="593"/>
      <c r="CG116" s="593"/>
      <c r="CH116" s="593"/>
      <c r="CI116" s="593"/>
      <c r="CJ116" s="593"/>
      <c r="CK116" s="593"/>
      <c r="CL116" s="593"/>
      <c r="CM116" s="593"/>
      <c r="CN116" s="593"/>
      <c r="CO116" s="593"/>
      <c r="CP116" s="593"/>
      <c r="CQ116" s="593"/>
      <c r="CR116" s="593"/>
      <c r="CS116" s="593"/>
      <c r="CT116" s="593"/>
      <c r="CU116" s="593"/>
      <c r="CV116" s="593"/>
      <c r="CW116" s="593"/>
      <c r="CX116" s="593"/>
      <c r="CY116" s="593"/>
      <c r="CZ116" s="593"/>
      <c r="DA116" s="593"/>
      <c r="DB116" s="593"/>
      <c r="DC116" s="593"/>
      <c r="DD116" s="593"/>
      <c r="DE116" s="593"/>
      <c r="DF116" s="593"/>
      <c r="DG116" s="593"/>
      <c r="DH116" s="593"/>
      <c r="DI116" s="593"/>
      <c r="DJ116" s="593"/>
      <c r="DK116" s="593"/>
      <c r="DL116" s="593"/>
      <c r="DM116" s="593"/>
      <c r="DN116" s="593"/>
      <c r="DO116" s="593"/>
      <c r="DP116" s="593"/>
      <c r="DQ116" s="593"/>
      <c r="DR116" s="593"/>
      <c r="DS116" s="593"/>
      <c r="DT116" s="593"/>
      <c r="DU116" s="593"/>
      <c r="DV116" s="593"/>
      <c r="DW116" s="593"/>
      <c r="DX116" s="593"/>
      <c r="DY116" s="593"/>
      <c r="DZ116" s="593"/>
      <c r="EA116" s="593"/>
      <c r="EB116" s="593"/>
      <c r="EC116" s="593"/>
      <c r="ED116" s="593"/>
      <c r="EE116" s="593"/>
      <c r="EF116" s="593"/>
      <c r="EG116" s="593"/>
      <c r="EH116" s="593"/>
      <c r="EI116" s="593"/>
      <c r="EJ116" s="593"/>
      <c r="EK116" s="593"/>
      <c r="EL116" s="593"/>
      <c r="EM116" s="593"/>
      <c r="EN116" s="593"/>
      <c r="EO116" s="593"/>
      <c r="EP116" s="593"/>
      <c r="EQ116" s="593"/>
      <c r="ER116" s="593"/>
      <c r="ES116" s="593"/>
      <c r="ET116" s="593"/>
      <c r="EU116" s="593"/>
      <c r="EV116" s="593"/>
      <c r="EW116" s="593"/>
      <c r="EX116" s="593"/>
      <c r="EY116" s="593"/>
      <c r="EZ116" s="593"/>
      <c r="FA116" s="593"/>
      <c r="FB116" s="593"/>
      <c r="FC116" s="593"/>
      <c r="FD116" s="593"/>
      <c r="FE116" s="593"/>
      <c r="FF116" s="593"/>
      <c r="FG116" s="593"/>
      <c r="FH116" s="593"/>
      <c r="FI116" s="593"/>
      <c r="FJ116" s="593"/>
      <c r="FK116" s="593"/>
      <c r="FL116" s="593"/>
      <c r="FM116" s="593"/>
      <c r="FN116" s="593"/>
      <c r="FO116" s="593"/>
      <c r="FP116" s="593"/>
      <c r="FQ116" s="593"/>
      <c r="FR116" s="593"/>
      <c r="FS116" s="593"/>
      <c r="FT116" s="593"/>
      <c r="FU116" s="593"/>
      <c r="FV116" s="593"/>
      <c r="FW116" s="593"/>
      <c r="FX116" s="593"/>
      <c r="FY116" s="593"/>
      <c r="FZ116" s="593"/>
      <c r="GA116" s="593"/>
      <c r="GB116" s="593"/>
      <c r="GC116" s="593"/>
      <c r="GD116" s="593"/>
      <c r="GE116" s="593"/>
      <c r="GF116" s="593"/>
      <c r="GG116" s="593"/>
      <c r="GH116" s="593"/>
      <c r="GI116" s="593"/>
      <c r="GJ116" s="593"/>
      <c r="GK116" s="593"/>
      <c r="GL116" s="593"/>
      <c r="GM116" s="593"/>
      <c r="GN116" s="593"/>
      <c r="GO116" s="593"/>
      <c r="GP116" s="593"/>
      <c r="GQ116" s="593"/>
      <c r="GR116" s="593"/>
      <c r="GS116" s="593"/>
      <c r="GT116" s="593"/>
      <c r="GU116" s="593"/>
      <c r="GV116" s="593"/>
      <c r="GW116" s="593"/>
      <c r="GX116" s="593"/>
    </row>
    <row r="117" spans="1:206" ht="23.1" customHeight="1" x14ac:dyDescent="0.25">
      <c r="A117" s="576">
        <v>106</v>
      </c>
      <c r="B117" s="603" t="s">
        <v>1116</v>
      </c>
      <c r="C117" s="604">
        <v>801</v>
      </c>
      <c r="D117" s="701" t="s">
        <v>16</v>
      </c>
      <c r="E117" s="702" t="s">
        <v>1045</v>
      </c>
      <c r="F117" s="702" t="s">
        <v>1045</v>
      </c>
      <c r="G117" s="605">
        <v>3120</v>
      </c>
      <c r="H117" s="606">
        <v>242</v>
      </c>
      <c r="I117" s="607">
        <v>532</v>
      </c>
      <c r="J117" s="581">
        <v>32</v>
      </c>
      <c r="K117" s="582" t="s">
        <v>14</v>
      </c>
      <c r="L117" s="582" t="s">
        <v>1117</v>
      </c>
      <c r="M117" s="584" t="s">
        <v>15</v>
      </c>
      <c r="N117" s="585" t="s">
        <v>17</v>
      </c>
      <c r="O117" s="638" t="s">
        <v>909</v>
      </c>
      <c r="P117" s="638" t="s">
        <v>803</v>
      </c>
      <c r="Q117" s="638" t="s">
        <v>789</v>
      </c>
      <c r="R117" s="586" t="s">
        <v>18</v>
      </c>
      <c r="S117" s="586" t="s">
        <v>19</v>
      </c>
      <c r="T117" s="586" t="s">
        <v>26</v>
      </c>
      <c r="U117" s="586" t="s">
        <v>1065</v>
      </c>
      <c r="V117" s="586" t="s">
        <v>22</v>
      </c>
      <c r="W117" s="586" t="s">
        <v>22</v>
      </c>
      <c r="X117" s="663">
        <v>2</v>
      </c>
      <c r="Y117" s="813">
        <v>2.11</v>
      </c>
      <c r="Z117" s="622">
        <v>41091</v>
      </c>
      <c r="AA117" s="622">
        <v>42156</v>
      </c>
      <c r="AB117" s="798">
        <v>15</v>
      </c>
      <c r="AC117" s="613"/>
      <c r="AD117" s="640">
        <v>100000</v>
      </c>
      <c r="AE117" s="610">
        <v>100000</v>
      </c>
      <c r="AF117" s="623"/>
      <c r="AG117" s="623"/>
      <c r="AH117" s="623"/>
      <c r="AI117" s="623">
        <v>100000</v>
      </c>
      <c r="AJ117" s="623"/>
      <c r="AK117" s="623"/>
      <c r="AL117" s="623"/>
      <c r="AM117" s="623"/>
      <c r="AN117" s="623"/>
      <c r="AO117" s="623"/>
      <c r="AP117" s="623"/>
      <c r="AQ117" s="623"/>
      <c r="AR117" s="592">
        <f t="shared" si="9"/>
        <v>100000</v>
      </c>
      <c r="AS117" s="592">
        <f t="shared" si="10"/>
        <v>0</v>
      </c>
      <c r="AT117" s="640">
        <v>200000</v>
      </c>
      <c r="AU117" s="640">
        <v>80000</v>
      </c>
      <c r="AV117" s="593"/>
      <c r="AW117" s="593"/>
      <c r="AX117" s="593"/>
      <c r="AY117" s="593"/>
      <c r="AZ117" s="593"/>
      <c r="BA117" s="593"/>
      <c r="BB117" s="593"/>
      <c r="BC117" s="593"/>
      <c r="BD117" s="593"/>
      <c r="BE117" s="593"/>
      <c r="BF117" s="593"/>
      <c r="BG117" s="593"/>
      <c r="BH117" s="593"/>
      <c r="BI117" s="593"/>
      <c r="BJ117" s="593"/>
      <c r="BK117" s="593"/>
      <c r="BL117" s="593"/>
      <c r="BM117" s="593"/>
      <c r="BN117" s="593"/>
      <c r="BO117" s="593"/>
      <c r="BP117" s="593"/>
      <c r="BQ117" s="593"/>
      <c r="BR117" s="593"/>
      <c r="BS117" s="593"/>
      <c r="BT117" s="593"/>
      <c r="BU117" s="593"/>
      <c r="BV117" s="593"/>
      <c r="BW117" s="593"/>
      <c r="BX117" s="593"/>
      <c r="BY117" s="593"/>
      <c r="BZ117" s="593"/>
      <c r="CA117" s="593"/>
      <c r="CB117" s="593"/>
      <c r="CC117" s="593"/>
      <c r="CD117" s="593"/>
      <c r="CE117" s="593"/>
      <c r="CF117" s="593"/>
      <c r="CG117" s="593"/>
      <c r="CH117" s="593"/>
      <c r="CI117" s="593"/>
      <c r="CJ117" s="593"/>
      <c r="CK117" s="593"/>
      <c r="CL117" s="593"/>
      <c r="CM117" s="593"/>
      <c r="CN117" s="593"/>
      <c r="CO117" s="593"/>
      <c r="CP117" s="593"/>
      <c r="CQ117" s="593"/>
      <c r="CR117" s="593"/>
      <c r="CS117" s="593"/>
      <c r="CT117" s="593"/>
      <c r="CU117" s="593"/>
      <c r="CV117" s="593"/>
      <c r="CW117" s="593"/>
      <c r="CX117" s="593"/>
      <c r="CY117" s="593"/>
      <c r="CZ117" s="593"/>
      <c r="DA117" s="593"/>
      <c r="DB117" s="593"/>
      <c r="DC117" s="593"/>
      <c r="DD117" s="593"/>
      <c r="DE117" s="593"/>
      <c r="DF117" s="593"/>
      <c r="DG117" s="593"/>
      <c r="DH117" s="593"/>
      <c r="DI117" s="593"/>
      <c r="DJ117" s="593"/>
      <c r="DK117" s="593"/>
      <c r="DL117" s="593"/>
      <c r="DM117" s="593"/>
      <c r="DN117" s="593"/>
      <c r="DO117" s="593"/>
      <c r="DP117" s="593"/>
      <c r="DQ117" s="593"/>
      <c r="DR117" s="593"/>
      <c r="DS117" s="593"/>
      <c r="DT117" s="593"/>
      <c r="DU117" s="593"/>
      <c r="DV117" s="593"/>
      <c r="DW117" s="593"/>
      <c r="DX117" s="593"/>
      <c r="DY117" s="593"/>
      <c r="DZ117" s="593"/>
      <c r="EA117" s="593"/>
      <c r="EB117" s="593"/>
      <c r="EC117" s="593"/>
      <c r="ED117" s="593"/>
      <c r="EE117" s="593"/>
      <c r="EF117" s="593"/>
      <c r="EG117" s="593"/>
      <c r="EH117" s="593"/>
      <c r="EI117" s="593"/>
      <c r="EJ117" s="593"/>
      <c r="EK117" s="593"/>
      <c r="EL117" s="593"/>
      <c r="EM117" s="593"/>
      <c r="EN117" s="593"/>
      <c r="EO117" s="593"/>
      <c r="EP117" s="593"/>
      <c r="EQ117" s="593"/>
      <c r="ER117" s="593"/>
      <c r="ES117" s="593"/>
      <c r="ET117" s="593"/>
      <c r="EU117" s="593"/>
      <c r="EV117" s="593"/>
      <c r="EW117" s="593"/>
      <c r="EX117" s="593"/>
      <c r="EY117" s="593"/>
      <c r="EZ117" s="593"/>
      <c r="FA117" s="593"/>
      <c r="FB117" s="593"/>
      <c r="FC117" s="593"/>
      <c r="FD117" s="593"/>
      <c r="FE117" s="593"/>
      <c r="FF117" s="593"/>
      <c r="FG117" s="593"/>
      <c r="FH117" s="593"/>
      <c r="FI117" s="593"/>
      <c r="FJ117" s="593"/>
      <c r="FK117" s="593"/>
      <c r="FL117" s="593"/>
      <c r="FM117" s="593"/>
      <c r="FN117" s="593"/>
      <c r="FO117" s="593"/>
      <c r="FP117" s="593"/>
      <c r="FQ117" s="593"/>
      <c r="FR117" s="593"/>
      <c r="FS117" s="593"/>
      <c r="FT117" s="593"/>
      <c r="FU117" s="593"/>
      <c r="FV117" s="593"/>
      <c r="FW117" s="593"/>
      <c r="FX117" s="593"/>
      <c r="FY117" s="593"/>
      <c r="FZ117" s="593"/>
      <c r="GA117" s="593"/>
      <c r="GB117" s="593"/>
      <c r="GC117" s="593"/>
      <c r="GD117" s="593"/>
      <c r="GE117" s="593"/>
      <c r="GF117" s="593"/>
      <c r="GG117" s="593"/>
      <c r="GH117" s="593"/>
      <c r="GI117" s="593"/>
      <c r="GJ117" s="593"/>
      <c r="GK117" s="593"/>
      <c r="GL117" s="593"/>
      <c r="GM117" s="593"/>
      <c r="GN117" s="593"/>
      <c r="GO117" s="593"/>
      <c r="GP117" s="593"/>
      <c r="GQ117" s="593"/>
      <c r="GR117" s="593"/>
      <c r="GS117" s="593"/>
      <c r="GT117" s="593"/>
      <c r="GU117" s="593"/>
      <c r="GV117" s="593"/>
      <c r="GW117" s="593"/>
      <c r="GX117" s="593"/>
    </row>
    <row r="118" spans="1:206" ht="23.1" customHeight="1" x14ac:dyDescent="0.25">
      <c r="A118" s="576">
        <v>107</v>
      </c>
      <c r="B118" s="603" t="s">
        <v>1112</v>
      </c>
      <c r="C118" s="604">
        <v>801</v>
      </c>
      <c r="D118" s="701" t="s">
        <v>16</v>
      </c>
      <c r="E118" s="702" t="s">
        <v>1045</v>
      </c>
      <c r="F118" s="702" t="s">
        <v>1045</v>
      </c>
      <c r="G118" s="605">
        <v>3120</v>
      </c>
      <c r="H118" s="606">
        <v>242</v>
      </c>
      <c r="I118" s="607">
        <v>532</v>
      </c>
      <c r="J118" s="581" t="s">
        <v>25</v>
      </c>
      <c r="K118" s="582" t="s">
        <v>14</v>
      </c>
      <c r="L118" s="582" t="s">
        <v>1113</v>
      </c>
      <c r="M118" s="584" t="s">
        <v>15</v>
      </c>
      <c r="N118" s="585" t="s">
        <v>17</v>
      </c>
      <c r="O118" s="638" t="s">
        <v>909</v>
      </c>
      <c r="P118" s="638" t="s">
        <v>803</v>
      </c>
      <c r="Q118" s="638" t="s">
        <v>805</v>
      </c>
      <c r="R118" s="586" t="s">
        <v>18</v>
      </c>
      <c r="S118" s="586" t="s">
        <v>19</v>
      </c>
      <c r="T118" s="586" t="s">
        <v>26</v>
      </c>
      <c r="U118" s="586" t="s">
        <v>1065</v>
      </c>
      <c r="V118" s="796" t="s">
        <v>1114</v>
      </c>
      <c r="W118" s="796" t="s">
        <v>1114</v>
      </c>
      <c r="X118" s="663">
        <v>2</v>
      </c>
      <c r="Y118" s="813">
        <v>2.11</v>
      </c>
      <c r="Z118" s="622">
        <v>41821</v>
      </c>
      <c r="AA118" s="588">
        <v>42156</v>
      </c>
      <c r="AB118" s="798">
        <v>25</v>
      </c>
      <c r="AC118" s="613"/>
      <c r="AD118" s="640"/>
      <c r="AE118" s="610">
        <v>0</v>
      </c>
      <c r="AF118" s="623"/>
      <c r="AG118" s="623"/>
      <c r="AH118" s="623"/>
      <c r="AI118" s="623"/>
      <c r="AJ118" s="623"/>
      <c r="AK118" s="623"/>
      <c r="AL118" s="623"/>
      <c r="AM118" s="623"/>
      <c r="AN118" s="623"/>
      <c r="AO118" s="623"/>
      <c r="AP118" s="623"/>
      <c r="AQ118" s="623"/>
      <c r="AR118" s="592">
        <f t="shared" si="9"/>
        <v>0</v>
      </c>
      <c r="AS118" s="592">
        <f t="shared" si="10"/>
        <v>0</v>
      </c>
      <c r="AT118" s="640"/>
      <c r="AU118" s="640">
        <v>150000</v>
      </c>
      <c r="AV118" s="593"/>
      <c r="AW118" s="593"/>
      <c r="AX118" s="593"/>
      <c r="AY118" s="593"/>
      <c r="AZ118" s="593"/>
      <c r="BA118" s="593"/>
      <c r="BB118" s="593"/>
      <c r="BC118" s="593"/>
      <c r="BD118" s="593"/>
      <c r="BE118" s="593"/>
      <c r="BF118" s="593"/>
      <c r="BG118" s="593"/>
      <c r="BH118" s="593"/>
      <c r="BI118" s="593"/>
      <c r="BJ118" s="593"/>
      <c r="BK118" s="593"/>
      <c r="BL118" s="593"/>
      <c r="BM118" s="593"/>
      <c r="BN118" s="593"/>
      <c r="BO118" s="593"/>
      <c r="BP118" s="593"/>
      <c r="BQ118" s="593"/>
      <c r="BR118" s="593"/>
      <c r="BS118" s="593"/>
      <c r="BT118" s="593"/>
      <c r="BU118" s="593"/>
      <c r="BV118" s="593"/>
      <c r="BW118" s="593"/>
      <c r="BX118" s="593"/>
      <c r="BY118" s="593"/>
      <c r="BZ118" s="593"/>
      <c r="CA118" s="593"/>
      <c r="CB118" s="593"/>
      <c r="CC118" s="593"/>
      <c r="CD118" s="593"/>
      <c r="CE118" s="593"/>
      <c r="CF118" s="593"/>
      <c r="CG118" s="593"/>
      <c r="CH118" s="593"/>
      <c r="CI118" s="593"/>
      <c r="CJ118" s="593"/>
      <c r="CK118" s="593"/>
      <c r="CL118" s="593"/>
      <c r="CM118" s="593"/>
      <c r="CN118" s="593"/>
      <c r="CO118" s="593"/>
      <c r="CP118" s="593"/>
      <c r="CQ118" s="593"/>
      <c r="CR118" s="593"/>
      <c r="CS118" s="593"/>
      <c r="CT118" s="593"/>
      <c r="CU118" s="593"/>
      <c r="CV118" s="593"/>
      <c r="CW118" s="593"/>
      <c r="CX118" s="593"/>
      <c r="CY118" s="593"/>
      <c r="CZ118" s="593"/>
      <c r="DA118" s="593"/>
      <c r="DB118" s="593"/>
      <c r="DC118" s="593"/>
      <c r="DD118" s="593"/>
      <c r="DE118" s="593"/>
      <c r="DF118" s="593"/>
      <c r="DG118" s="593"/>
      <c r="DH118" s="593"/>
      <c r="DI118" s="593"/>
      <c r="DJ118" s="593"/>
      <c r="DK118" s="593"/>
      <c r="DL118" s="593"/>
      <c r="DM118" s="593"/>
      <c r="DN118" s="593"/>
      <c r="DO118" s="593"/>
      <c r="DP118" s="593"/>
      <c r="DQ118" s="593"/>
      <c r="DR118" s="593"/>
      <c r="DS118" s="593"/>
      <c r="DT118" s="593"/>
      <c r="DU118" s="593"/>
      <c r="DV118" s="593"/>
      <c r="DW118" s="593"/>
      <c r="DX118" s="593"/>
      <c r="DY118" s="593"/>
      <c r="DZ118" s="593"/>
      <c r="EA118" s="593"/>
      <c r="EB118" s="593"/>
      <c r="EC118" s="593"/>
      <c r="ED118" s="593"/>
      <c r="EE118" s="593"/>
      <c r="EF118" s="593"/>
      <c r="EG118" s="593"/>
      <c r="EH118" s="593"/>
      <c r="EI118" s="593"/>
      <c r="EJ118" s="593"/>
      <c r="EK118" s="593"/>
      <c r="EL118" s="593"/>
      <c r="EM118" s="593"/>
      <c r="EN118" s="593"/>
      <c r="EO118" s="593"/>
      <c r="EP118" s="593"/>
      <c r="EQ118" s="593"/>
      <c r="ER118" s="593"/>
      <c r="ES118" s="593"/>
      <c r="ET118" s="593"/>
      <c r="EU118" s="593"/>
      <c r="EV118" s="593"/>
      <c r="EW118" s="593"/>
      <c r="EX118" s="593"/>
      <c r="EY118" s="593"/>
      <c r="EZ118" s="593"/>
      <c r="FA118" s="593"/>
      <c r="FB118" s="593"/>
      <c r="FC118" s="593"/>
      <c r="FD118" s="593"/>
      <c r="FE118" s="593"/>
      <c r="FF118" s="593"/>
      <c r="FG118" s="593"/>
      <c r="FH118" s="593"/>
      <c r="FI118" s="593"/>
      <c r="FJ118" s="593"/>
      <c r="FK118" s="593"/>
      <c r="FL118" s="593"/>
      <c r="FM118" s="593"/>
      <c r="FN118" s="593"/>
      <c r="FO118" s="593"/>
      <c r="FP118" s="593"/>
      <c r="FQ118" s="593"/>
      <c r="FR118" s="593"/>
      <c r="FS118" s="593"/>
      <c r="FT118" s="593"/>
      <c r="FU118" s="593"/>
      <c r="FV118" s="593"/>
      <c r="FW118" s="593"/>
      <c r="FX118" s="593"/>
      <c r="FY118" s="593"/>
      <c r="FZ118" s="593"/>
      <c r="GA118" s="593"/>
      <c r="GB118" s="593"/>
      <c r="GC118" s="593"/>
      <c r="GD118" s="593"/>
      <c r="GE118" s="593"/>
      <c r="GF118" s="593"/>
      <c r="GG118" s="593"/>
      <c r="GH118" s="593"/>
      <c r="GI118" s="593"/>
      <c r="GJ118" s="593"/>
      <c r="GK118" s="593"/>
      <c r="GL118" s="593"/>
      <c r="GM118" s="593"/>
      <c r="GN118" s="593"/>
      <c r="GO118" s="593"/>
      <c r="GP118" s="593"/>
      <c r="GQ118" s="593"/>
      <c r="GR118" s="593"/>
      <c r="GS118" s="593"/>
      <c r="GT118" s="593"/>
      <c r="GU118" s="593"/>
      <c r="GV118" s="593"/>
      <c r="GW118" s="593"/>
      <c r="GX118" s="593"/>
    </row>
    <row r="119" spans="1:206" ht="23.1" customHeight="1" x14ac:dyDescent="0.25">
      <c r="A119" s="576">
        <v>108</v>
      </c>
      <c r="B119" s="603" t="s">
        <v>1118</v>
      </c>
      <c r="C119" s="604">
        <v>801</v>
      </c>
      <c r="D119" s="701" t="s">
        <v>16</v>
      </c>
      <c r="E119" s="702" t="s">
        <v>1045</v>
      </c>
      <c r="F119" s="702" t="s">
        <v>1045</v>
      </c>
      <c r="G119" s="605">
        <v>3120</v>
      </c>
      <c r="H119" s="606">
        <v>242</v>
      </c>
      <c r="I119" s="607">
        <v>532</v>
      </c>
      <c r="J119" s="581" t="s">
        <v>25</v>
      </c>
      <c r="K119" s="582" t="s">
        <v>14</v>
      </c>
      <c r="L119" s="582" t="s">
        <v>1119</v>
      </c>
      <c r="M119" s="584" t="s">
        <v>15</v>
      </c>
      <c r="N119" s="585" t="s">
        <v>17</v>
      </c>
      <c r="O119" s="638" t="s">
        <v>909</v>
      </c>
      <c r="P119" s="638" t="s">
        <v>803</v>
      </c>
      <c r="Q119" s="638" t="s">
        <v>805</v>
      </c>
      <c r="R119" s="586" t="s">
        <v>18</v>
      </c>
      <c r="S119" s="586" t="s">
        <v>19</v>
      </c>
      <c r="T119" s="586" t="s">
        <v>26</v>
      </c>
      <c r="U119" s="586" t="s">
        <v>1065</v>
      </c>
      <c r="V119" s="586" t="s">
        <v>22</v>
      </c>
      <c r="W119" s="586" t="s">
        <v>22</v>
      </c>
      <c r="X119" s="663">
        <v>2</v>
      </c>
      <c r="Y119" s="813">
        <v>2.11</v>
      </c>
      <c r="Z119" s="622">
        <v>41821</v>
      </c>
      <c r="AA119" s="588">
        <v>42156</v>
      </c>
      <c r="AB119" s="798">
        <v>25</v>
      </c>
      <c r="AC119" s="613"/>
      <c r="AD119" s="640"/>
      <c r="AE119" s="610">
        <v>0</v>
      </c>
      <c r="AF119" s="623"/>
      <c r="AG119" s="623"/>
      <c r="AH119" s="623"/>
      <c r="AI119" s="623"/>
      <c r="AJ119" s="623"/>
      <c r="AK119" s="623"/>
      <c r="AL119" s="623"/>
      <c r="AM119" s="623"/>
      <c r="AN119" s="623"/>
      <c r="AO119" s="623"/>
      <c r="AP119" s="623"/>
      <c r="AQ119" s="623"/>
      <c r="AR119" s="592">
        <f t="shared" si="9"/>
        <v>0</v>
      </c>
      <c r="AS119" s="592">
        <f t="shared" si="10"/>
        <v>0</v>
      </c>
      <c r="AT119" s="640"/>
      <c r="AU119" s="640">
        <v>200000</v>
      </c>
      <c r="AV119" s="593"/>
      <c r="AW119" s="593"/>
      <c r="AX119" s="593"/>
      <c r="AY119" s="593"/>
      <c r="AZ119" s="593"/>
      <c r="BA119" s="593"/>
      <c r="BB119" s="593"/>
      <c r="BC119" s="593"/>
      <c r="BD119" s="593"/>
      <c r="BE119" s="593"/>
      <c r="BF119" s="593"/>
      <c r="BG119" s="593"/>
      <c r="BH119" s="593"/>
      <c r="BI119" s="593"/>
      <c r="BJ119" s="593"/>
      <c r="BK119" s="593"/>
      <c r="BL119" s="593"/>
      <c r="BM119" s="593"/>
      <c r="BN119" s="593"/>
      <c r="BO119" s="593"/>
      <c r="BP119" s="593"/>
      <c r="BQ119" s="593"/>
      <c r="BR119" s="593"/>
      <c r="BS119" s="593"/>
      <c r="BT119" s="593"/>
      <c r="BU119" s="593"/>
      <c r="BV119" s="593"/>
      <c r="BW119" s="593"/>
      <c r="BX119" s="593"/>
      <c r="BY119" s="593"/>
      <c r="BZ119" s="593"/>
      <c r="CA119" s="593"/>
      <c r="CB119" s="593"/>
      <c r="CC119" s="593"/>
      <c r="CD119" s="593"/>
      <c r="CE119" s="593"/>
      <c r="CF119" s="593"/>
      <c r="CG119" s="593"/>
      <c r="CH119" s="593"/>
      <c r="CI119" s="593"/>
      <c r="CJ119" s="593"/>
      <c r="CK119" s="593"/>
      <c r="CL119" s="593"/>
      <c r="CM119" s="593"/>
      <c r="CN119" s="593"/>
      <c r="CO119" s="593"/>
      <c r="CP119" s="593"/>
      <c r="CQ119" s="593"/>
      <c r="CR119" s="593"/>
      <c r="CS119" s="593"/>
      <c r="CT119" s="593"/>
      <c r="CU119" s="593"/>
      <c r="CV119" s="593"/>
      <c r="CW119" s="593"/>
      <c r="CX119" s="593"/>
      <c r="CY119" s="593"/>
      <c r="CZ119" s="593"/>
      <c r="DA119" s="593"/>
      <c r="DB119" s="593"/>
      <c r="DC119" s="593"/>
      <c r="DD119" s="593"/>
      <c r="DE119" s="593"/>
      <c r="DF119" s="593"/>
      <c r="DG119" s="593"/>
      <c r="DH119" s="593"/>
      <c r="DI119" s="593"/>
      <c r="DJ119" s="593"/>
      <c r="DK119" s="593"/>
      <c r="DL119" s="593"/>
      <c r="DM119" s="593"/>
      <c r="DN119" s="593"/>
      <c r="DO119" s="593"/>
      <c r="DP119" s="593"/>
      <c r="DQ119" s="593"/>
      <c r="DR119" s="593"/>
      <c r="DS119" s="593"/>
      <c r="DT119" s="593"/>
      <c r="DU119" s="593"/>
      <c r="DV119" s="593"/>
      <c r="DW119" s="593"/>
      <c r="DX119" s="593"/>
      <c r="DY119" s="593"/>
      <c r="DZ119" s="593"/>
      <c r="EA119" s="593"/>
      <c r="EB119" s="593"/>
      <c r="EC119" s="593"/>
      <c r="ED119" s="593"/>
      <c r="EE119" s="593"/>
      <c r="EF119" s="593"/>
      <c r="EG119" s="593"/>
      <c r="EH119" s="593"/>
      <c r="EI119" s="593"/>
      <c r="EJ119" s="593"/>
      <c r="EK119" s="593"/>
      <c r="EL119" s="593"/>
      <c r="EM119" s="593"/>
      <c r="EN119" s="593"/>
      <c r="EO119" s="593"/>
      <c r="EP119" s="593"/>
      <c r="EQ119" s="593"/>
      <c r="ER119" s="593"/>
      <c r="ES119" s="593"/>
      <c r="ET119" s="593"/>
      <c r="EU119" s="593"/>
      <c r="EV119" s="593"/>
      <c r="EW119" s="593"/>
      <c r="EX119" s="593"/>
      <c r="EY119" s="593"/>
      <c r="EZ119" s="593"/>
      <c r="FA119" s="593"/>
      <c r="FB119" s="593"/>
      <c r="FC119" s="593"/>
      <c r="FD119" s="593"/>
      <c r="FE119" s="593"/>
      <c r="FF119" s="593"/>
      <c r="FG119" s="593"/>
      <c r="FH119" s="593"/>
      <c r="FI119" s="593"/>
      <c r="FJ119" s="593"/>
      <c r="FK119" s="593"/>
      <c r="FL119" s="593"/>
      <c r="FM119" s="593"/>
      <c r="FN119" s="593"/>
      <c r="FO119" s="593"/>
      <c r="FP119" s="593"/>
      <c r="FQ119" s="593"/>
      <c r="FR119" s="593"/>
      <c r="FS119" s="593"/>
      <c r="FT119" s="593"/>
      <c r="FU119" s="593"/>
      <c r="FV119" s="593"/>
      <c r="FW119" s="593"/>
      <c r="FX119" s="593"/>
      <c r="FY119" s="593"/>
      <c r="FZ119" s="593"/>
      <c r="GA119" s="593"/>
      <c r="GB119" s="593"/>
      <c r="GC119" s="593"/>
      <c r="GD119" s="593"/>
      <c r="GE119" s="593"/>
      <c r="GF119" s="593"/>
      <c r="GG119" s="593"/>
      <c r="GH119" s="593"/>
      <c r="GI119" s="593"/>
      <c r="GJ119" s="593"/>
      <c r="GK119" s="593"/>
      <c r="GL119" s="593"/>
      <c r="GM119" s="593"/>
      <c r="GN119" s="593"/>
      <c r="GO119" s="593"/>
      <c r="GP119" s="593"/>
      <c r="GQ119" s="593"/>
      <c r="GR119" s="593"/>
      <c r="GS119" s="593"/>
      <c r="GT119" s="593"/>
      <c r="GU119" s="593"/>
      <c r="GV119" s="593"/>
      <c r="GW119" s="593"/>
      <c r="GX119" s="593"/>
    </row>
    <row r="120" spans="1:206" ht="23.1" customHeight="1" x14ac:dyDescent="0.25">
      <c r="A120" s="576">
        <v>109</v>
      </c>
      <c r="B120" s="603" t="s">
        <v>1120</v>
      </c>
      <c r="C120" s="604">
        <v>801</v>
      </c>
      <c r="D120" s="701" t="s">
        <v>16</v>
      </c>
      <c r="E120" s="702" t="s">
        <v>1045</v>
      </c>
      <c r="F120" s="702" t="s">
        <v>1045</v>
      </c>
      <c r="G120" s="605">
        <v>2600</v>
      </c>
      <c r="H120" s="606">
        <v>242</v>
      </c>
      <c r="I120" s="607">
        <v>536</v>
      </c>
      <c r="J120" s="581">
        <v>3</v>
      </c>
      <c r="K120" s="582" t="s">
        <v>907</v>
      </c>
      <c r="L120" s="582" t="s">
        <v>1121</v>
      </c>
      <c r="M120" s="584" t="s">
        <v>15</v>
      </c>
      <c r="N120" s="585" t="s">
        <v>17</v>
      </c>
      <c r="O120" s="638" t="s">
        <v>909</v>
      </c>
      <c r="P120" s="638" t="s">
        <v>803</v>
      </c>
      <c r="Q120" s="638" t="s">
        <v>789</v>
      </c>
      <c r="R120" s="586" t="s">
        <v>18</v>
      </c>
      <c r="S120" s="586" t="s">
        <v>19</v>
      </c>
      <c r="T120" s="586" t="s">
        <v>26</v>
      </c>
      <c r="U120" s="586" t="s">
        <v>1065</v>
      </c>
      <c r="V120" s="586" t="s">
        <v>22</v>
      </c>
      <c r="W120" s="586" t="s">
        <v>22</v>
      </c>
      <c r="X120" s="663">
        <v>2</v>
      </c>
      <c r="Y120" s="813">
        <v>2.11</v>
      </c>
      <c r="Z120" s="622">
        <v>41456</v>
      </c>
      <c r="AA120" s="622">
        <v>42156</v>
      </c>
      <c r="AB120" s="798">
        <v>5</v>
      </c>
      <c r="AC120" s="613"/>
      <c r="AD120" s="640"/>
      <c r="AE120" s="610">
        <v>0</v>
      </c>
      <c r="AF120" s="623"/>
      <c r="AG120" s="623"/>
      <c r="AH120" s="623"/>
      <c r="AI120" s="623"/>
      <c r="AJ120" s="623"/>
      <c r="AK120" s="623"/>
      <c r="AL120" s="623"/>
      <c r="AM120" s="623"/>
      <c r="AN120" s="623"/>
      <c r="AO120" s="623"/>
      <c r="AP120" s="623"/>
      <c r="AQ120" s="623"/>
      <c r="AR120" s="592">
        <f t="shared" si="9"/>
        <v>0</v>
      </c>
      <c r="AS120" s="592">
        <f t="shared" si="10"/>
        <v>0</v>
      </c>
      <c r="AT120" s="640">
        <v>322500</v>
      </c>
      <c r="AU120" s="640">
        <v>120000</v>
      </c>
      <c r="AV120" s="593"/>
      <c r="AW120" s="593"/>
      <c r="AX120" s="593"/>
      <c r="AY120" s="593"/>
      <c r="AZ120" s="593"/>
      <c r="BA120" s="593"/>
      <c r="BB120" s="593"/>
      <c r="BC120" s="593"/>
      <c r="BD120" s="593"/>
      <c r="BE120" s="593"/>
      <c r="BF120" s="593"/>
      <c r="BG120" s="593"/>
      <c r="BH120" s="593"/>
      <c r="BI120" s="593"/>
      <c r="BJ120" s="593"/>
      <c r="BK120" s="593"/>
      <c r="BL120" s="593"/>
      <c r="BM120" s="593"/>
      <c r="BN120" s="593"/>
      <c r="BO120" s="593"/>
      <c r="BP120" s="593"/>
      <c r="BQ120" s="593"/>
      <c r="BR120" s="593"/>
      <c r="BS120" s="593"/>
      <c r="BT120" s="593"/>
      <c r="BU120" s="593"/>
      <c r="BV120" s="593"/>
      <c r="BW120" s="593"/>
      <c r="BX120" s="593"/>
      <c r="BY120" s="593"/>
      <c r="BZ120" s="593"/>
      <c r="CA120" s="593"/>
      <c r="CB120" s="593"/>
      <c r="CC120" s="593"/>
      <c r="CD120" s="593"/>
      <c r="CE120" s="593"/>
      <c r="CF120" s="593"/>
      <c r="CG120" s="593"/>
      <c r="CH120" s="593"/>
      <c r="CI120" s="593"/>
      <c r="CJ120" s="593"/>
      <c r="CK120" s="593"/>
      <c r="CL120" s="593"/>
      <c r="CM120" s="593"/>
      <c r="CN120" s="593"/>
      <c r="CO120" s="593"/>
      <c r="CP120" s="593"/>
      <c r="CQ120" s="593"/>
      <c r="CR120" s="593"/>
      <c r="CS120" s="593"/>
      <c r="CT120" s="593"/>
      <c r="CU120" s="593"/>
      <c r="CV120" s="593"/>
      <c r="CW120" s="593"/>
      <c r="CX120" s="593"/>
      <c r="CY120" s="593"/>
      <c r="CZ120" s="593"/>
      <c r="DA120" s="593"/>
      <c r="DB120" s="593"/>
      <c r="DC120" s="593"/>
      <c r="DD120" s="593"/>
      <c r="DE120" s="593"/>
      <c r="DF120" s="593"/>
      <c r="DG120" s="593"/>
      <c r="DH120" s="593"/>
      <c r="DI120" s="593"/>
      <c r="DJ120" s="593"/>
      <c r="DK120" s="593"/>
      <c r="DL120" s="593"/>
      <c r="DM120" s="593"/>
      <c r="DN120" s="593"/>
      <c r="DO120" s="593"/>
      <c r="DP120" s="593"/>
      <c r="DQ120" s="593"/>
      <c r="DR120" s="593"/>
      <c r="DS120" s="593"/>
      <c r="DT120" s="593"/>
      <c r="DU120" s="593"/>
      <c r="DV120" s="593"/>
      <c r="DW120" s="593"/>
      <c r="DX120" s="593"/>
      <c r="DY120" s="593"/>
      <c r="DZ120" s="593"/>
      <c r="EA120" s="593"/>
      <c r="EB120" s="593"/>
      <c r="EC120" s="593"/>
      <c r="ED120" s="593"/>
      <c r="EE120" s="593"/>
      <c r="EF120" s="593"/>
      <c r="EG120" s="593"/>
      <c r="EH120" s="593"/>
      <c r="EI120" s="593"/>
      <c r="EJ120" s="593"/>
      <c r="EK120" s="593"/>
      <c r="EL120" s="593"/>
      <c r="EM120" s="593"/>
      <c r="EN120" s="593"/>
      <c r="EO120" s="593"/>
      <c r="EP120" s="593"/>
      <c r="EQ120" s="593"/>
      <c r="ER120" s="593"/>
      <c r="ES120" s="593"/>
      <c r="ET120" s="593"/>
      <c r="EU120" s="593"/>
      <c r="EV120" s="593"/>
      <c r="EW120" s="593"/>
      <c r="EX120" s="593"/>
      <c r="EY120" s="593"/>
      <c r="EZ120" s="593"/>
      <c r="FA120" s="593"/>
      <c r="FB120" s="593"/>
      <c r="FC120" s="593"/>
      <c r="FD120" s="593"/>
      <c r="FE120" s="593"/>
      <c r="FF120" s="593"/>
      <c r="FG120" s="593"/>
      <c r="FH120" s="593"/>
      <c r="FI120" s="593"/>
      <c r="FJ120" s="593"/>
      <c r="FK120" s="593"/>
      <c r="FL120" s="593"/>
      <c r="FM120" s="593"/>
      <c r="FN120" s="593"/>
      <c r="FO120" s="593"/>
      <c r="FP120" s="593"/>
      <c r="FQ120" s="593"/>
      <c r="FR120" s="593"/>
      <c r="FS120" s="593"/>
      <c r="FT120" s="593"/>
      <c r="FU120" s="593"/>
      <c r="FV120" s="593"/>
      <c r="FW120" s="593"/>
      <c r="FX120" s="593"/>
      <c r="FY120" s="593"/>
      <c r="FZ120" s="593"/>
      <c r="GA120" s="593"/>
      <c r="GB120" s="593"/>
      <c r="GC120" s="593"/>
      <c r="GD120" s="593"/>
      <c r="GE120" s="593"/>
      <c r="GF120" s="593"/>
      <c r="GG120" s="593"/>
      <c r="GH120" s="593"/>
      <c r="GI120" s="593"/>
      <c r="GJ120" s="593"/>
      <c r="GK120" s="593"/>
      <c r="GL120" s="593"/>
      <c r="GM120" s="593"/>
      <c r="GN120" s="593"/>
      <c r="GO120" s="593"/>
      <c r="GP120" s="593"/>
      <c r="GQ120" s="593"/>
      <c r="GR120" s="593"/>
      <c r="GS120" s="593"/>
      <c r="GT120" s="593"/>
      <c r="GU120" s="593"/>
      <c r="GV120" s="593"/>
      <c r="GW120" s="593"/>
      <c r="GX120" s="593"/>
    </row>
    <row r="121" spans="1:206" ht="23.1" customHeight="1" x14ac:dyDescent="0.25">
      <c r="A121" s="576">
        <v>110</v>
      </c>
      <c r="B121" s="603" t="s">
        <v>1122</v>
      </c>
      <c r="C121" s="604">
        <v>801</v>
      </c>
      <c r="D121" s="701" t="s">
        <v>16</v>
      </c>
      <c r="E121" s="702" t="s">
        <v>1045</v>
      </c>
      <c r="F121" s="702" t="s">
        <v>1045</v>
      </c>
      <c r="G121" s="605">
        <v>2700</v>
      </c>
      <c r="H121" s="606">
        <v>242</v>
      </c>
      <c r="I121" s="607">
        <v>544</v>
      </c>
      <c r="J121" s="595">
        <v>0</v>
      </c>
      <c r="K121" s="582" t="s">
        <v>914</v>
      </c>
      <c r="L121" s="582" t="s">
        <v>1123</v>
      </c>
      <c r="M121" s="584" t="s">
        <v>15</v>
      </c>
      <c r="N121" s="585" t="s">
        <v>17</v>
      </c>
      <c r="O121" s="638" t="s">
        <v>909</v>
      </c>
      <c r="P121" s="638" t="s">
        <v>803</v>
      </c>
      <c r="Q121" s="638" t="s">
        <v>789</v>
      </c>
      <c r="R121" s="586" t="s">
        <v>18</v>
      </c>
      <c r="S121" s="586" t="s">
        <v>19</v>
      </c>
      <c r="T121" s="586" t="s">
        <v>26</v>
      </c>
      <c r="U121" s="586" t="s">
        <v>1065</v>
      </c>
      <c r="V121" s="586" t="s">
        <v>22</v>
      </c>
      <c r="W121" s="586" t="s">
        <v>22</v>
      </c>
      <c r="X121" s="663">
        <v>2</v>
      </c>
      <c r="Y121" s="813">
        <v>2.11</v>
      </c>
      <c r="Z121" s="622">
        <v>41091</v>
      </c>
      <c r="AA121" s="622">
        <v>42156</v>
      </c>
      <c r="AB121" s="798">
        <v>7</v>
      </c>
      <c r="AC121" s="613"/>
      <c r="AD121" s="640">
        <v>40000</v>
      </c>
      <c r="AE121" s="610">
        <v>40000</v>
      </c>
      <c r="AF121" s="623"/>
      <c r="AG121" s="623"/>
      <c r="AH121" s="623"/>
      <c r="AI121" s="623"/>
      <c r="AJ121" s="623"/>
      <c r="AK121" s="623">
        <v>40000</v>
      </c>
      <c r="AL121" s="623"/>
      <c r="AM121" s="623"/>
      <c r="AN121" s="623"/>
      <c r="AO121" s="623"/>
      <c r="AP121" s="623"/>
      <c r="AQ121" s="623"/>
      <c r="AR121" s="592">
        <f t="shared" ref="AR121:AR126" si="13">SUM(AF121:AQ121)</f>
        <v>40000</v>
      </c>
      <c r="AS121" s="592">
        <f t="shared" ref="AS121:AS126" si="14">AR121-(AD121+AC121)</f>
        <v>0</v>
      </c>
      <c r="AT121" s="640">
        <v>80000</v>
      </c>
      <c r="AU121" s="640">
        <v>30000</v>
      </c>
      <c r="AV121" s="593"/>
      <c r="AW121" s="593"/>
      <c r="AX121" s="593"/>
      <c r="AY121" s="593"/>
      <c r="AZ121" s="593"/>
      <c r="BA121" s="593"/>
      <c r="BB121" s="593"/>
      <c r="BC121" s="593"/>
      <c r="BD121" s="593"/>
      <c r="BE121" s="593"/>
      <c r="BF121" s="593"/>
      <c r="BG121" s="593"/>
      <c r="BH121" s="593"/>
      <c r="BI121" s="593"/>
      <c r="BJ121" s="593"/>
      <c r="BK121" s="593"/>
      <c r="BL121" s="593"/>
      <c r="BM121" s="593"/>
      <c r="BN121" s="593"/>
      <c r="BO121" s="593"/>
      <c r="BP121" s="593"/>
      <c r="BQ121" s="593"/>
      <c r="BR121" s="593"/>
      <c r="BS121" s="593"/>
      <c r="BT121" s="593"/>
      <c r="BU121" s="593"/>
      <c r="BV121" s="593"/>
      <c r="BW121" s="593"/>
      <c r="BX121" s="593"/>
      <c r="BY121" s="593"/>
      <c r="BZ121" s="593"/>
      <c r="CA121" s="593"/>
      <c r="CB121" s="593"/>
      <c r="CC121" s="593"/>
      <c r="CD121" s="593"/>
      <c r="CE121" s="593"/>
      <c r="CF121" s="593"/>
      <c r="CG121" s="593"/>
      <c r="CH121" s="593"/>
      <c r="CI121" s="593"/>
      <c r="CJ121" s="593"/>
      <c r="CK121" s="593"/>
      <c r="CL121" s="593"/>
      <c r="CM121" s="593"/>
      <c r="CN121" s="593"/>
      <c r="CO121" s="593"/>
      <c r="CP121" s="593"/>
      <c r="CQ121" s="593"/>
      <c r="CR121" s="593"/>
      <c r="CS121" s="593"/>
      <c r="CT121" s="593"/>
      <c r="CU121" s="593"/>
      <c r="CV121" s="593"/>
      <c r="CW121" s="593"/>
      <c r="CX121" s="593"/>
      <c r="CY121" s="593"/>
      <c r="CZ121" s="593"/>
      <c r="DA121" s="593"/>
      <c r="DB121" s="593"/>
      <c r="DC121" s="593"/>
      <c r="DD121" s="593"/>
      <c r="DE121" s="593"/>
      <c r="DF121" s="593"/>
      <c r="DG121" s="593"/>
      <c r="DH121" s="593"/>
      <c r="DI121" s="593"/>
      <c r="DJ121" s="593"/>
      <c r="DK121" s="593"/>
      <c r="DL121" s="593"/>
      <c r="DM121" s="593"/>
      <c r="DN121" s="593"/>
      <c r="DO121" s="593"/>
      <c r="DP121" s="593"/>
      <c r="DQ121" s="593"/>
      <c r="DR121" s="593"/>
      <c r="DS121" s="593"/>
      <c r="DT121" s="593"/>
      <c r="DU121" s="593"/>
      <c r="DV121" s="593"/>
      <c r="DW121" s="593"/>
      <c r="DX121" s="593"/>
      <c r="DY121" s="593"/>
      <c r="DZ121" s="593"/>
      <c r="EA121" s="593"/>
      <c r="EB121" s="593"/>
      <c r="EC121" s="593"/>
      <c r="ED121" s="593"/>
      <c r="EE121" s="593"/>
      <c r="EF121" s="593"/>
      <c r="EG121" s="593"/>
      <c r="EH121" s="593"/>
      <c r="EI121" s="593"/>
      <c r="EJ121" s="593"/>
      <c r="EK121" s="593"/>
      <c r="EL121" s="593"/>
      <c r="EM121" s="593"/>
      <c r="EN121" s="593"/>
      <c r="EO121" s="593"/>
      <c r="EP121" s="593"/>
      <c r="EQ121" s="593"/>
      <c r="ER121" s="593"/>
      <c r="ES121" s="593"/>
      <c r="ET121" s="593"/>
      <c r="EU121" s="593"/>
      <c r="EV121" s="593"/>
      <c r="EW121" s="593"/>
      <c r="EX121" s="593"/>
      <c r="EY121" s="593"/>
      <c r="EZ121" s="593"/>
      <c r="FA121" s="593"/>
      <c r="FB121" s="593"/>
      <c r="FC121" s="593"/>
      <c r="FD121" s="593"/>
      <c r="FE121" s="593"/>
      <c r="FF121" s="593"/>
      <c r="FG121" s="593"/>
      <c r="FH121" s="593"/>
      <c r="FI121" s="593"/>
      <c r="FJ121" s="593"/>
      <c r="FK121" s="593"/>
      <c r="FL121" s="593"/>
      <c r="FM121" s="593"/>
      <c r="FN121" s="593"/>
      <c r="FO121" s="593"/>
      <c r="FP121" s="593"/>
      <c r="FQ121" s="593"/>
      <c r="FR121" s="593"/>
      <c r="FS121" s="593"/>
      <c r="FT121" s="593"/>
      <c r="FU121" s="593"/>
      <c r="FV121" s="593"/>
      <c r="FW121" s="593"/>
      <c r="FX121" s="593"/>
      <c r="FY121" s="593"/>
      <c r="FZ121" s="593"/>
      <c r="GA121" s="593"/>
      <c r="GB121" s="593"/>
      <c r="GC121" s="593"/>
      <c r="GD121" s="593"/>
      <c r="GE121" s="593"/>
      <c r="GF121" s="593"/>
      <c r="GG121" s="593"/>
      <c r="GH121" s="593"/>
      <c r="GI121" s="593"/>
      <c r="GJ121" s="593"/>
      <c r="GK121" s="593"/>
      <c r="GL121" s="593"/>
      <c r="GM121" s="593"/>
      <c r="GN121" s="593"/>
      <c r="GO121" s="593"/>
      <c r="GP121" s="593"/>
      <c r="GQ121" s="593"/>
      <c r="GR121" s="593"/>
      <c r="GS121" s="593"/>
      <c r="GT121" s="593"/>
      <c r="GU121" s="593"/>
      <c r="GV121" s="593"/>
      <c r="GW121" s="593"/>
      <c r="GX121" s="593"/>
    </row>
    <row r="122" spans="1:206" s="593" customFormat="1" ht="23.1" customHeight="1" x14ac:dyDescent="0.25">
      <c r="A122" s="576">
        <v>111</v>
      </c>
      <c r="B122" s="603" t="s">
        <v>1205</v>
      </c>
      <c r="C122" s="604">
        <v>801</v>
      </c>
      <c r="D122" s="701" t="s">
        <v>16</v>
      </c>
      <c r="E122" s="702" t="s">
        <v>1045</v>
      </c>
      <c r="F122" s="702" t="s">
        <v>1045</v>
      </c>
      <c r="G122" s="605">
        <v>2600</v>
      </c>
      <c r="H122" s="606">
        <v>273</v>
      </c>
      <c r="I122" s="607">
        <v>536</v>
      </c>
      <c r="J122" s="581">
        <v>3</v>
      </c>
      <c r="K122" s="582" t="s">
        <v>907</v>
      </c>
      <c r="L122" s="582" t="s">
        <v>1206</v>
      </c>
      <c r="M122" s="624" t="s">
        <v>15</v>
      </c>
      <c r="N122" s="585" t="s">
        <v>17</v>
      </c>
      <c r="O122" s="586" t="s">
        <v>909</v>
      </c>
      <c r="P122" s="586" t="s">
        <v>803</v>
      </c>
      <c r="Q122" s="586" t="s">
        <v>789</v>
      </c>
      <c r="R122" s="586" t="s">
        <v>18</v>
      </c>
      <c r="S122" s="586" t="s">
        <v>19</v>
      </c>
      <c r="T122" s="586" t="s">
        <v>19</v>
      </c>
      <c r="U122" s="586" t="s">
        <v>23</v>
      </c>
      <c r="V122" s="586" t="s">
        <v>22</v>
      </c>
      <c r="W122" s="586" t="s">
        <v>22</v>
      </c>
      <c r="X122" s="663">
        <v>2</v>
      </c>
      <c r="Y122" s="802">
        <v>2.11</v>
      </c>
      <c r="Z122" s="622">
        <v>41091</v>
      </c>
      <c r="AA122" s="639">
        <v>42156</v>
      </c>
      <c r="AB122" s="798">
        <v>5</v>
      </c>
      <c r="AC122" s="613"/>
      <c r="AD122" s="610">
        <v>500000</v>
      </c>
      <c r="AE122" s="610">
        <v>500000</v>
      </c>
      <c r="AF122" s="623"/>
      <c r="AG122" s="623"/>
      <c r="AH122" s="623"/>
      <c r="AI122" s="623"/>
      <c r="AJ122" s="623"/>
      <c r="AK122" s="623">
        <v>250000</v>
      </c>
      <c r="AL122" s="623">
        <v>250000</v>
      </c>
      <c r="AM122" s="623"/>
      <c r="AN122" s="623"/>
      <c r="AO122" s="623"/>
      <c r="AP122" s="623"/>
      <c r="AQ122" s="623"/>
      <c r="AR122" s="592">
        <f t="shared" si="13"/>
        <v>500000</v>
      </c>
      <c r="AS122" s="592">
        <f t="shared" si="14"/>
        <v>0</v>
      </c>
      <c r="AT122" s="610">
        <v>2400000</v>
      </c>
      <c r="AU122" s="610">
        <v>2000000</v>
      </c>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4"/>
      <c r="BU122" s="594"/>
      <c r="BV122" s="594"/>
      <c r="BW122" s="594"/>
      <c r="BX122" s="594"/>
      <c r="BY122" s="594"/>
      <c r="BZ122" s="594"/>
      <c r="CA122" s="594"/>
      <c r="CB122" s="594"/>
      <c r="CC122" s="594"/>
      <c r="CD122" s="594"/>
      <c r="CE122" s="594"/>
      <c r="CF122" s="594"/>
      <c r="CG122" s="594"/>
      <c r="CH122" s="594"/>
      <c r="CI122" s="594"/>
      <c r="CJ122" s="594"/>
      <c r="CK122" s="594"/>
      <c r="CL122" s="594"/>
      <c r="CM122" s="594"/>
      <c r="CN122" s="594"/>
      <c r="CO122" s="594"/>
      <c r="CP122" s="594"/>
      <c r="CQ122" s="594"/>
      <c r="CR122" s="594"/>
      <c r="CS122" s="594"/>
      <c r="CT122" s="594"/>
      <c r="CU122" s="594"/>
      <c r="CV122" s="594"/>
      <c r="CW122" s="594"/>
      <c r="CX122" s="594"/>
      <c r="CY122" s="594"/>
      <c r="CZ122" s="594"/>
      <c r="DA122" s="594"/>
      <c r="DB122" s="594"/>
      <c r="DC122" s="594"/>
      <c r="DD122" s="594"/>
      <c r="DE122" s="594"/>
      <c r="DF122" s="594"/>
      <c r="DG122" s="594"/>
      <c r="DH122" s="594"/>
      <c r="DI122" s="594"/>
      <c r="DJ122" s="594"/>
      <c r="DK122" s="594"/>
      <c r="DL122" s="594"/>
      <c r="DM122" s="594"/>
      <c r="DN122" s="594"/>
      <c r="DO122" s="594"/>
      <c r="DP122" s="594"/>
      <c r="DQ122" s="594"/>
      <c r="DR122" s="594"/>
      <c r="DS122" s="594"/>
      <c r="DT122" s="594"/>
      <c r="DU122" s="594"/>
      <c r="DV122" s="594"/>
      <c r="DW122" s="594"/>
      <c r="DX122" s="594"/>
      <c r="DY122" s="594"/>
      <c r="DZ122" s="594"/>
      <c r="EA122" s="594"/>
      <c r="EB122" s="594"/>
      <c r="EC122" s="594"/>
      <c r="ED122" s="594"/>
      <c r="EE122" s="594"/>
      <c r="EF122" s="594"/>
      <c r="EG122" s="594"/>
      <c r="EH122" s="594"/>
      <c r="EI122" s="594"/>
      <c r="EJ122" s="594"/>
      <c r="EK122" s="594"/>
      <c r="EL122" s="594"/>
      <c r="EM122" s="594"/>
      <c r="EN122" s="594"/>
      <c r="EO122" s="594"/>
      <c r="EP122" s="594"/>
      <c r="EQ122" s="594"/>
      <c r="ER122" s="594"/>
      <c r="ES122" s="594"/>
      <c r="ET122" s="594"/>
      <c r="EU122" s="594"/>
      <c r="EV122" s="594"/>
      <c r="EW122" s="594"/>
      <c r="EX122" s="594"/>
      <c r="EY122" s="594"/>
      <c r="EZ122" s="594"/>
      <c r="FA122" s="594"/>
      <c r="FB122" s="594"/>
      <c r="FC122" s="594"/>
      <c r="FD122" s="594"/>
      <c r="FE122" s="594"/>
      <c r="FF122" s="594"/>
      <c r="FG122" s="594"/>
      <c r="FH122" s="594"/>
      <c r="FI122" s="594"/>
      <c r="FJ122" s="594"/>
      <c r="FK122" s="594"/>
      <c r="FL122" s="594"/>
      <c r="FM122" s="594"/>
      <c r="FN122" s="594"/>
      <c r="FO122" s="594"/>
      <c r="FP122" s="594"/>
      <c r="FQ122" s="594"/>
      <c r="FR122" s="594"/>
      <c r="FS122" s="594"/>
      <c r="FT122" s="594"/>
      <c r="FU122" s="594"/>
      <c r="FV122" s="594"/>
      <c r="FW122" s="594"/>
      <c r="FX122" s="594"/>
      <c r="FY122" s="594"/>
      <c r="FZ122" s="594"/>
      <c r="GA122" s="594"/>
      <c r="GB122" s="594"/>
      <c r="GC122" s="594"/>
      <c r="GD122" s="594"/>
      <c r="GE122" s="594"/>
      <c r="GF122" s="594"/>
      <c r="GG122" s="594"/>
      <c r="GH122" s="594"/>
      <c r="GI122" s="594"/>
      <c r="GJ122" s="594"/>
      <c r="GK122" s="594"/>
      <c r="GL122" s="594"/>
      <c r="GM122" s="594"/>
      <c r="GN122" s="594"/>
      <c r="GO122" s="594"/>
      <c r="GP122" s="594"/>
      <c r="GQ122" s="594"/>
      <c r="GR122" s="594"/>
      <c r="GS122" s="594"/>
      <c r="GT122" s="594"/>
      <c r="GU122" s="594"/>
      <c r="GV122" s="594"/>
      <c r="GW122" s="594"/>
      <c r="GX122" s="594"/>
    </row>
    <row r="123" spans="1:206" s="593" customFormat="1" ht="23.1" customHeight="1" x14ac:dyDescent="0.25">
      <c r="A123" s="576">
        <v>112</v>
      </c>
      <c r="B123" s="596"/>
      <c r="C123" s="604">
        <v>801</v>
      </c>
      <c r="D123" s="701" t="s">
        <v>16</v>
      </c>
      <c r="E123" s="702" t="s">
        <v>1045</v>
      </c>
      <c r="F123" s="702" t="s">
        <v>1045</v>
      </c>
      <c r="G123" s="597">
        <v>2600</v>
      </c>
      <c r="H123" s="607">
        <v>273</v>
      </c>
      <c r="I123" s="607">
        <v>636</v>
      </c>
      <c r="J123" s="581">
        <v>2</v>
      </c>
      <c r="K123" s="632" t="s">
        <v>907</v>
      </c>
      <c r="L123" s="632" t="s">
        <v>1204</v>
      </c>
      <c r="M123" s="624" t="s">
        <v>31</v>
      </c>
      <c r="N123" s="585" t="s">
        <v>17</v>
      </c>
      <c r="O123" s="586" t="s">
        <v>909</v>
      </c>
      <c r="P123" s="625" t="s">
        <v>803</v>
      </c>
      <c r="Q123" s="625" t="s">
        <v>789</v>
      </c>
      <c r="R123" s="586" t="s">
        <v>18</v>
      </c>
      <c r="S123" s="586" t="s">
        <v>19</v>
      </c>
      <c r="T123" s="586" t="s">
        <v>19</v>
      </c>
      <c r="U123" s="586" t="s">
        <v>23</v>
      </c>
      <c r="V123" s="586" t="s">
        <v>22</v>
      </c>
      <c r="W123" s="586" t="s">
        <v>22</v>
      </c>
      <c r="X123" s="663">
        <v>2</v>
      </c>
      <c r="Y123" s="802">
        <v>2.11</v>
      </c>
      <c r="Z123" s="622">
        <v>41091</v>
      </c>
      <c r="AA123" s="639">
        <v>41426</v>
      </c>
      <c r="AB123" s="801">
        <v>5</v>
      </c>
      <c r="AC123" s="599">
        <v>468000</v>
      </c>
      <c r="AD123" s="610"/>
      <c r="AE123" s="610">
        <v>468000</v>
      </c>
      <c r="AF123" s="601"/>
      <c r="AG123" s="601"/>
      <c r="AH123" s="601"/>
      <c r="AI123" s="601"/>
      <c r="AJ123" s="601"/>
      <c r="AK123" s="601"/>
      <c r="AL123" s="601">
        <v>200000</v>
      </c>
      <c r="AM123" s="601">
        <v>268000</v>
      </c>
      <c r="AN123" s="601"/>
      <c r="AO123" s="601"/>
      <c r="AP123" s="601"/>
      <c r="AQ123" s="601"/>
      <c r="AR123" s="592">
        <f t="shared" si="13"/>
        <v>468000</v>
      </c>
      <c r="AS123" s="592">
        <f t="shared" si="14"/>
        <v>0</v>
      </c>
      <c r="AT123" s="610"/>
      <c r="AU123" s="628"/>
      <c r="AV123" s="594"/>
      <c r="AW123" s="594"/>
      <c r="AX123" s="594"/>
      <c r="AY123" s="594"/>
      <c r="AZ123" s="594"/>
      <c r="BA123" s="594"/>
      <c r="BB123" s="594"/>
      <c r="BC123" s="594"/>
      <c r="BD123" s="594"/>
      <c r="BE123" s="594"/>
      <c r="BF123" s="594"/>
      <c r="BG123" s="594"/>
      <c r="BH123" s="594"/>
      <c r="BI123" s="594"/>
      <c r="BJ123" s="594"/>
      <c r="BK123" s="594"/>
      <c r="BL123" s="594"/>
      <c r="BM123" s="594"/>
      <c r="BN123" s="594"/>
      <c r="BO123" s="594"/>
      <c r="BP123" s="594"/>
      <c r="BQ123" s="594"/>
      <c r="BR123" s="594"/>
      <c r="BS123" s="594"/>
      <c r="BT123" s="594"/>
      <c r="BU123" s="594"/>
      <c r="BV123" s="594"/>
      <c r="BW123" s="594"/>
      <c r="BX123" s="594"/>
      <c r="BY123" s="594"/>
      <c r="BZ123" s="594"/>
      <c r="CA123" s="594"/>
      <c r="CB123" s="594"/>
      <c r="CC123" s="594"/>
      <c r="CD123" s="594"/>
      <c r="CE123" s="594"/>
      <c r="CF123" s="594"/>
      <c r="CG123" s="594"/>
      <c r="CH123" s="594"/>
      <c r="CI123" s="594"/>
      <c r="CJ123" s="594"/>
      <c r="CK123" s="594"/>
      <c r="CL123" s="594"/>
      <c r="CM123" s="594"/>
      <c r="CN123" s="594"/>
      <c r="CO123" s="594"/>
      <c r="CP123" s="594"/>
      <c r="CQ123" s="594"/>
      <c r="CR123" s="594"/>
      <c r="CS123" s="594"/>
      <c r="CT123" s="594"/>
      <c r="CU123" s="594"/>
      <c r="CV123" s="594"/>
      <c r="CW123" s="594"/>
      <c r="CX123" s="594"/>
      <c r="CY123" s="594"/>
      <c r="CZ123" s="594"/>
      <c r="DA123" s="594"/>
      <c r="DB123" s="594"/>
      <c r="DC123" s="594"/>
      <c r="DD123" s="594"/>
      <c r="DE123" s="594"/>
      <c r="DF123" s="594"/>
      <c r="DG123" s="594"/>
      <c r="DH123" s="594"/>
      <c r="DI123" s="594"/>
      <c r="DJ123" s="594"/>
      <c r="DK123" s="594"/>
      <c r="DL123" s="594"/>
      <c r="DM123" s="594"/>
      <c r="DN123" s="594"/>
      <c r="DO123" s="594"/>
      <c r="DP123" s="594"/>
      <c r="DQ123" s="594"/>
      <c r="DR123" s="594"/>
      <c r="DS123" s="594"/>
      <c r="DT123" s="594"/>
      <c r="DU123" s="594"/>
      <c r="DV123" s="594"/>
      <c r="DW123" s="594"/>
      <c r="DX123" s="594"/>
      <c r="DY123" s="594"/>
      <c r="DZ123" s="594"/>
      <c r="EA123" s="594"/>
      <c r="EB123" s="594"/>
      <c r="EC123" s="594"/>
      <c r="ED123" s="594"/>
      <c r="EE123" s="594"/>
      <c r="EF123" s="594"/>
      <c r="EG123" s="594"/>
      <c r="EH123" s="594"/>
      <c r="EI123" s="594"/>
      <c r="EJ123" s="594"/>
      <c r="EK123" s="594"/>
      <c r="EL123" s="594"/>
      <c r="EM123" s="594"/>
      <c r="EN123" s="594"/>
      <c r="EO123" s="594"/>
      <c r="EP123" s="594"/>
      <c r="EQ123" s="594"/>
      <c r="ER123" s="594"/>
      <c r="ES123" s="594"/>
      <c r="ET123" s="594"/>
      <c r="EU123" s="594"/>
      <c r="EV123" s="594"/>
      <c r="EW123" s="594"/>
      <c r="EX123" s="594"/>
      <c r="EY123" s="594"/>
      <c r="EZ123" s="594"/>
      <c r="FA123" s="594"/>
      <c r="FB123" s="594"/>
      <c r="FC123" s="594"/>
      <c r="FD123" s="594"/>
      <c r="FE123" s="594"/>
      <c r="FF123" s="594"/>
      <c r="FG123" s="594"/>
      <c r="FH123" s="594"/>
      <c r="FI123" s="594"/>
      <c r="FJ123" s="594"/>
      <c r="FK123" s="594"/>
      <c r="FL123" s="594"/>
      <c r="FM123" s="594"/>
      <c r="FN123" s="594"/>
      <c r="FO123" s="594"/>
      <c r="FP123" s="594"/>
      <c r="FQ123" s="594"/>
      <c r="FR123" s="594"/>
      <c r="FS123" s="594"/>
      <c r="FT123" s="594"/>
      <c r="FU123" s="594"/>
      <c r="FV123" s="594"/>
      <c r="FW123" s="594"/>
      <c r="FX123" s="594"/>
      <c r="FY123" s="594"/>
      <c r="FZ123" s="594"/>
      <c r="GA123" s="594"/>
      <c r="GB123" s="594"/>
      <c r="GC123" s="594"/>
      <c r="GD123" s="594"/>
      <c r="GE123" s="594"/>
      <c r="GF123" s="594"/>
      <c r="GG123" s="594"/>
      <c r="GH123" s="594"/>
      <c r="GI123" s="594"/>
      <c r="GJ123" s="594"/>
      <c r="GK123" s="594"/>
      <c r="GL123" s="594"/>
      <c r="GM123" s="594"/>
      <c r="GN123" s="594"/>
      <c r="GO123" s="594"/>
      <c r="GP123" s="594"/>
      <c r="GQ123" s="594"/>
      <c r="GR123" s="594"/>
      <c r="GS123" s="594"/>
      <c r="GT123" s="594"/>
      <c r="GU123" s="594"/>
      <c r="GV123" s="594"/>
      <c r="GW123" s="594"/>
      <c r="GX123" s="594"/>
    </row>
    <row r="124" spans="1:206" s="593" customFormat="1" ht="23.1" customHeight="1" x14ac:dyDescent="0.25">
      <c r="A124" s="576">
        <v>113</v>
      </c>
      <c r="B124" s="596"/>
      <c r="C124" s="604">
        <v>801</v>
      </c>
      <c r="D124" s="701" t="s">
        <v>16</v>
      </c>
      <c r="E124" s="702" t="s">
        <v>1045</v>
      </c>
      <c r="F124" s="702" t="s">
        <v>1045</v>
      </c>
      <c r="G124" s="597">
        <v>2600</v>
      </c>
      <c r="H124" s="607">
        <v>273</v>
      </c>
      <c r="I124" s="607">
        <v>636</v>
      </c>
      <c r="J124" s="581">
        <v>3</v>
      </c>
      <c r="K124" s="632" t="s">
        <v>907</v>
      </c>
      <c r="L124" s="632" t="s">
        <v>1206</v>
      </c>
      <c r="M124" s="624" t="s">
        <v>31</v>
      </c>
      <c r="N124" s="585" t="s">
        <v>17</v>
      </c>
      <c r="O124" s="586" t="s">
        <v>909</v>
      </c>
      <c r="P124" s="625" t="s">
        <v>803</v>
      </c>
      <c r="Q124" s="625" t="s">
        <v>789</v>
      </c>
      <c r="R124" s="586" t="s">
        <v>18</v>
      </c>
      <c r="S124" s="586" t="s">
        <v>19</v>
      </c>
      <c r="T124" s="586" t="s">
        <v>19</v>
      </c>
      <c r="U124" s="586" t="s">
        <v>23</v>
      </c>
      <c r="V124" s="586" t="s">
        <v>22</v>
      </c>
      <c r="W124" s="586" t="s">
        <v>22</v>
      </c>
      <c r="X124" s="663">
        <v>2</v>
      </c>
      <c r="Y124" s="802">
        <v>2.11</v>
      </c>
      <c r="Z124" s="622">
        <v>41091</v>
      </c>
      <c r="AA124" s="639">
        <v>41426</v>
      </c>
      <c r="AB124" s="801">
        <v>5</v>
      </c>
      <c r="AC124" s="599">
        <v>156000</v>
      </c>
      <c r="AD124" s="610"/>
      <c r="AE124" s="610">
        <v>156000</v>
      </c>
      <c r="AF124" s="601"/>
      <c r="AG124" s="601"/>
      <c r="AH124" s="601"/>
      <c r="AI124" s="601">
        <v>56000</v>
      </c>
      <c r="AJ124" s="601">
        <v>50000</v>
      </c>
      <c r="AK124" s="601">
        <v>50000</v>
      </c>
      <c r="AL124" s="601"/>
      <c r="AM124" s="601"/>
      <c r="AN124" s="601"/>
      <c r="AO124" s="601"/>
      <c r="AP124" s="601"/>
      <c r="AQ124" s="601"/>
      <c r="AR124" s="592">
        <f t="shared" si="13"/>
        <v>156000</v>
      </c>
      <c r="AS124" s="592">
        <f t="shared" si="14"/>
        <v>0</v>
      </c>
      <c r="AT124" s="610"/>
      <c r="AU124" s="628"/>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594"/>
      <c r="BQ124" s="594"/>
      <c r="BR124" s="594"/>
      <c r="BS124" s="594"/>
      <c r="BT124" s="594"/>
      <c r="BU124" s="594"/>
      <c r="BV124" s="594"/>
      <c r="BW124" s="594"/>
      <c r="BX124" s="594"/>
      <c r="BY124" s="594"/>
      <c r="BZ124" s="594"/>
      <c r="CA124" s="594"/>
      <c r="CB124" s="594"/>
      <c r="CC124" s="594"/>
      <c r="CD124" s="594"/>
      <c r="CE124" s="594"/>
      <c r="CF124" s="594"/>
      <c r="CG124" s="594"/>
      <c r="CH124" s="594"/>
      <c r="CI124" s="594"/>
      <c r="CJ124" s="594"/>
      <c r="CK124" s="594"/>
      <c r="CL124" s="594"/>
      <c r="CM124" s="594"/>
      <c r="CN124" s="594"/>
      <c r="CO124" s="594"/>
      <c r="CP124" s="594"/>
      <c r="CQ124" s="594"/>
      <c r="CR124" s="594"/>
      <c r="CS124" s="594"/>
      <c r="CT124" s="594"/>
      <c r="CU124" s="594"/>
      <c r="CV124" s="594"/>
      <c r="CW124" s="594"/>
      <c r="CX124" s="594"/>
      <c r="CY124" s="594"/>
      <c r="CZ124" s="594"/>
      <c r="DA124" s="594"/>
      <c r="DB124" s="594"/>
      <c r="DC124" s="594"/>
      <c r="DD124" s="594"/>
      <c r="DE124" s="594"/>
      <c r="DF124" s="594"/>
      <c r="DG124" s="594"/>
      <c r="DH124" s="594"/>
      <c r="DI124" s="594"/>
      <c r="DJ124" s="594"/>
      <c r="DK124" s="594"/>
      <c r="DL124" s="594"/>
      <c r="DM124" s="594"/>
      <c r="DN124" s="594"/>
      <c r="DO124" s="594"/>
      <c r="DP124" s="594"/>
      <c r="DQ124" s="594"/>
      <c r="DR124" s="594"/>
      <c r="DS124" s="594"/>
      <c r="DT124" s="594"/>
      <c r="DU124" s="594"/>
      <c r="DV124" s="594"/>
      <c r="DW124" s="594"/>
      <c r="DX124" s="594"/>
      <c r="DY124" s="594"/>
      <c r="DZ124" s="594"/>
      <c r="EA124" s="594"/>
      <c r="EB124" s="594"/>
      <c r="EC124" s="594"/>
      <c r="ED124" s="594"/>
      <c r="EE124" s="594"/>
      <c r="EF124" s="594"/>
      <c r="EG124" s="594"/>
      <c r="EH124" s="594"/>
      <c r="EI124" s="594"/>
      <c r="EJ124" s="594"/>
      <c r="EK124" s="594"/>
      <c r="EL124" s="594"/>
      <c r="EM124" s="594"/>
      <c r="EN124" s="594"/>
      <c r="EO124" s="594"/>
      <c r="EP124" s="594"/>
      <c r="EQ124" s="594"/>
      <c r="ER124" s="594"/>
      <c r="ES124" s="594"/>
      <c r="ET124" s="594"/>
      <c r="EU124" s="594"/>
      <c r="EV124" s="594"/>
      <c r="EW124" s="594"/>
      <c r="EX124" s="594"/>
      <c r="EY124" s="594"/>
      <c r="EZ124" s="594"/>
      <c r="FA124" s="594"/>
      <c r="FB124" s="594"/>
      <c r="FC124" s="594"/>
      <c r="FD124" s="594"/>
      <c r="FE124" s="594"/>
      <c r="FF124" s="594"/>
      <c r="FG124" s="594"/>
      <c r="FH124" s="594"/>
      <c r="FI124" s="594"/>
      <c r="FJ124" s="594"/>
      <c r="FK124" s="594"/>
      <c r="FL124" s="594"/>
      <c r="FM124" s="594"/>
      <c r="FN124" s="594"/>
      <c r="FO124" s="594"/>
      <c r="FP124" s="594"/>
      <c r="FQ124" s="594"/>
      <c r="FR124" s="594"/>
      <c r="FS124" s="594"/>
      <c r="FT124" s="594"/>
      <c r="FU124" s="594"/>
      <c r="FV124" s="594"/>
      <c r="FW124" s="594"/>
      <c r="FX124" s="594"/>
      <c r="FY124" s="594"/>
      <c r="FZ124" s="594"/>
      <c r="GA124" s="594"/>
      <c r="GB124" s="594"/>
      <c r="GC124" s="594"/>
      <c r="GD124" s="594"/>
      <c r="GE124" s="594"/>
      <c r="GF124" s="594"/>
      <c r="GG124" s="594"/>
      <c r="GH124" s="594"/>
      <c r="GI124" s="594"/>
      <c r="GJ124" s="594"/>
      <c r="GK124" s="594"/>
      <c r="GL124" s="594"/>
      <c r="GM124" s="594"/>
      <c r="GN124" s="594"/>
      <c r="GO124" s="594"/>
      <c r="GP124" s="594"/>
      <c r="GQ124" s="594"/>
      <c r="GR124" s="594"/>
      <c r="GS124" s="594"/>
      <c r="GT124" s="594"/>
      <c r="GU124" s="594"/>
      <c r="GV124" s="594"/>
      <c r="GW124" s="594"/>
      <c r="GX124" s="594"/>
    </row>
    <row r="125" spans="1:206" s="593" customFormat="1" ht="23.1" customHeight="1" x14ac:dyDescent="0.25">
      <c r="A125" s="576">
        <v>114</v>
      </c>
      <c r="B125" s="596"/>
      <c r="C125" s="604">
        <v>801</v>
      </c>
      <c r="D125" s="701" t="s">
        <v>16</v>
      </c>
      <c r="E125" s="702" t="s">
        <v>1045</v>
      </c>
      <c r="F125" s="702" t="s">
        <v>1045</v>
      </c>
      <c r="G125" s="597">
        <v>2600</v>
      </c>
      <c r="H125" s="607">
        <v>273</v>
      </c>
      <c r="I125" s="607">
        <v>636</v>
      </c>
      <c r="J125" s="581">
        <v>5</v>
      </c>
      <c r="K125" s="632" t="s">
        <v>907</v>
      </c>
      <c r="L125" s="632" t="s">
        <v>965</v>
      </c>
      <c r="M125" s="584" t="s">
        <v>31</v>
      </c>
      <c r="N125" s="585" t="s">
        <v>17</v>
      </c>
      <c r="O125" s="586" t="s">
        <v>909</v>
      </c>
      <c r="P125" s="625" t="s">
        <v>803</v>
      </c>
      <c r="Q125" s="625" t="s">
        <v>789</v>
      </c>
      <c r="R125" s="586" t="s">
        <v>18</v>
      </c>
      <c r="S125" s="586" t="s">
        <v>19</v>
      </c>
      <c r="T125" s="586" t="s">
        <v>19</v>
      </c>
      <c r="U125" s="586" t="s">
        <v>23</v>
      </c>
      <c r="V125" s="586" t="s">
        <v>22</v>
      </c>
      <c r="W125" s="586" t="s">
        <v>22</v>
      </c>
      <c r="X125" s="663">
        <v>2</v>
      </c>
      <c r="Y125" s="802">
        <v>2.11</v>
      </c>
      <c r="Z125" s="622">
        <v>41091</v>
      </c>
      <c r="AA125" s="639">
        <v>41426</v>
      </c>
      <c r="AB125" s="801">
        <v>5</v>
      </c>
      <c r="AC125" s="599">
        <v>294000</v>
      </c>
      <c r="AD125" s="610"/>
      <c r="AE125" s="610">
        <v>294000</v>
      </c>
      <c r="AF125" s="601"/>
      <c r="AG125" s="601"/>
      <c r="AH125" s="601"/>
      <c r="AI125" s="601"/>
      <c r="AJ125" s="601"/>
      <c r="AK125" s="601">
        <v>100000</v>
      </c>
      <c r="AL125" s="601">
        <v>194000</v>
      </c>
      <c r="AM125" s="601"/>
      <c r="AN125" s="601"/>
      <c r="AO125" s="601"/>
      <c r="AP125" s="601"/>
      <c r="AQ125" s="601"/>
      <c r="AR125" s="592">
        <f t="shared" si="13"/>
        <v>294000</v>
      </c>
      <c r="AS125" s="592">
        <f t="shared" si="14"/>
        <v>0</v>
      </c>
      <c r="AT125" s="610"/>
      <c r="AU125" s="628"/>
      <c r="AV125" s="594"/>
      <c r="AW125" s="594"/>
      <c r="AX125" s="594"/>
      <c r="AY125" s="594"/>
      <c r="AZ125" s="594"/>
      <c r="BA125" s="594"/>
      <c r="BB125" s="594"/>
      <c r="BC125" s="594"/>
      <c r="BD125" s="594"/>
      <c r="BE125" s="594"/>
      <c r="BF125" s="594"/>
      <c r="BG125" s="594"/>
      <c r="BH125" s="594"/>
      <c r="BI125" s="594"/>
      <c r="BJ125" s="594"/>
      <c r="BK125" s="594"/>
      <c r="BL125" s="594"/>
      <c r="BM125" s="594"/>
      <c r="BN125" s="594"/>
      <c r="BO125" s="594"/>
      <c r="BP125" s="594"/>
      <c r="BQ125" s="594"/>
      <c r="BR125" s="594"/>
      <c r="BS125" s="594"/>
      <c r="BT125" s="594"/>
      <c r="BU125" s="594"/>
      <c r="BV125" s="594"/>
      <c r="BW125" s="594"/>
      <c r="BX125" s="594"/>
      <c r="BY125" s="594"/>
      <c r="BZ125" s="594"/>
      <c r="CA125" s="594"/>
      <c r="CB125" s="594"/>
      <c r="CC125" s="594"/>
      <c r="CD125" s="594"/>
      <c r="CE125" s="594"/>
      <c r="CF125" s="594"/>
      <c r="CG125" s="594"/>
      <c r="CH125" s="594"/>
      <c r="CI125" s="594"/>
      <c r="CJ125" s="594"/>
      <c r="CK125" s="594"/>
      <c r="CL125" s="594"/>
      <c r="CM125" s="594"/>
      <c r="CN125" s="594"/>
      <c r="CO125" s="594"/>
      <c r="CP125" s="594"/>
      <c r="CQ125" s="594"/>
      <c r="CR125" s="594"/>
      <c r="CS125" s="594"/>
      <c r="CT125" s="594"/>
      <c r="CU125" s="594"/>
      <c r="CV125" s="594"/>
      <c r="CW125" s="594"/>
      <c r="CX125" s="594"/>
      <c r="CY125" s="594"/>
      <c r="CZ125" s="594"/>
      <c r="DA125" s="594"/>
      <c r="DB125" s="594"/>
      <c r="DC125" s="594"/>
      <c r="DD125" s="594"/>
      <c r="DE125" s="594"/>
      <c r="DF125" s="594"/>
      <c r="DG125" s="594"/>
      <c r="DH125" s="594"/>
      <c r="DI125" s="594"/>
      <c r="DJ125" s="594"/>
      <c r="DK125" s="594"/>
      <c r="DL125" s="594"/>
      <c r="DM125" s="594"/>
      <c r="DN125" s="594"/>
      <c r="DO125" s="594"/>
      <c r="DP125" s="594"/>
      <c r="DQ125" s="594"/>
      <c r="DR125" s="594"/>
      <c r="DS125" s="594"/>
      <c r="DT125" s="594"/>
      <c r="DU125" s="594"/>
      <c r="DV125" s="594"/>
      <c r="DW125" s="594"/>
      <c r="DX125" s="594"/>
      <c r="DY125" s="594"/>
      <c r="DZ125" s="594"/>
      <c r="EA125" s="594"/>
      <c r="EB125" s="594"/>
      <c r="EC125" s="594"/>
      <c r="ED125" s="594"/>
      <c r="EE125" s="594"/>
      <c r="EF125" s="594"/>
      <c r="EG125" s="594"/>
      <c r="EH125" s="594"/>
      <c r="EI125" s="594"/>
      <c r="EJ125" s="594"/>
      <c r="EK125" s="594"/>
      <c r="EL125" s="594"/>
      <c r="EM125" s="594"/>
      <c r="EN125" s="594"/>
      <c r="EO125" s="594"/>
      <c r="EP125" s="594"/>
      <c r="EQ125" s="594"/>
      <c r="ER125" s="594"/>
      <c r="ES125" s="594"/>
      <c r="ET125" s="594"/>
      <c r="EU125" s="594"/>
      <c r="EV125" s="594"/>
      <c r="EW125" s="594"/>
      <c r="EX125" s="594"/>
      <c r="EY125" s="594"/>
      <c r="EZ125" s="594"/>
      <c r="FA125" s="594"/>
      <c r="FB125" s="594"/>
      <c r="FC125" s="594"/>
      <c r="FD125" s="594"/>
      <c r="FE125" s="594"/>
      <c r="FF125" s="594"/>
      <c r="FG125" s="594"/>
      <c r="FH125" s="594"/>
      <c r="FI125" s="594"/>
      <c r="FJ125" s="594"/>
      <c r="FK125" s="594"/>
      <c r="FL125" s="594"/>
      <c r="FM125" s="594"/>
      <c r="FN125" s="594"/>
      <c r="FO125" s="594"/>
      <c r="FP125" s="594"/>
      <c r="FQ125" s="594"/>
      <c r="FR125" s="594"/>
      <c r="FS125" s="594"/>
      <c r="FT125" s="594"/>
      <c r="FU125" s="594"/>
      <c r="FV125" s="594"/>
      <c r="FW125" s="594"/>
      <c r="FX125" s="594"/>
      <c r="FY125" s="594"/>
      <c r="FZ125" s="594"/>
      <c r="GA125" s="594"/>
      <c r="GB125" s="594"/>
      <c r="GC125" s="594"/>
      <c r="GD125" s="594"/>
      <c r="GE125" s="594"/>
      <c r="GF125" s="594"/>
      <c r="GG125" s="594"/>
      <c r="GH125" s="594"/>
      <c r="GI125" s="594"/>
      <c r="GJ125" s="594"/>
      <c r="GK125" s="594"/>
      <c r="GL125" s="594"/>
      <c r="GM125" s="594"/>
      <c r="GN125" s="594"/>
      <c r="GO125" s="594"/>
      <c r="GP125" s="594"/>
      <c r="GQ125" s="594"/>
      <c r="GR125" s="594"/>
      <c r="GS125" s="594"/>
      <c r="GT125" s="594"/>
      <c r="GU125" s="594"/>
      <c r="GV125" s="594"/>
      <c r="GW125" s="594"/>
      <c r="GX125" s="594"/>
    </row>
    <row r="126" spans="1:206" ht="23.1" customHeight="1" thickBot="1" x14ac:dyDescent="0.3">
      <c r="A126" s="576">
        <v>115</v>
      </c>
      <c r="B126" s="603"/>
      <c r="C126" s="637">
        <v>203</v>
      </c>
      <c r="D126" s="701" t="s">
        <v>36</v>
      </c>
      <c r="E126" s="702" t="s">
        <v>759</v>
      </c>
      <c r="F126" s="702" t="s">
        <v>1210</v>
      </c>
      <c r="G126" s="597">
        <v>2600</v>
      </c>
      <c r="H126" s="606">
        <v>282</v>
      </c>
      <c r="I126" s="607">
        <v>536</v>
      </c>
      <c r="J126" s="607">
        <v>48</v>
      </c>
      <c r="K126" s="632" t="s">
        <v>907</v>
      </c>
      <c r="L126" s="582" t="s">
        <v>1236</v>
      </c>
      <c r="M126" s="624" t="s">
        <v>15</v>
      </c>
      <c r="N126" s="585" t="s">
        <v>17</v>
      </c>
      <c r="O126" s="586" t="s">
        <v>909</v>
      </c>
      <c r="P126" s="586" t="s">
        <v>803</v>
      </c>
      <c r="Q126" s="586" t="s">
        <v>792</v>
      </c>
      <c r="R126" s="586" t="s">
        <v>18</v>
      </c>
      <c r="S126" s="654" t="s">
        <v>29</v>
      </c>
      <c r="T126" s="586" t="s">
        <v>37</v>
      </c>
      <c r="U126" s="586" t="s">
        <v>72</v>
      </c>
      <c r="V126" s="586" t="s">
        <v>22</v>
      </c>
      <c r="W126" s="586" t="s">
        <v>22</v>
      </c>
      <c r="X126" s="663">
        <v>4</v>
      </c>
      <c r="Y126" s="800">
        <v>4.3</v>
      </c>
      <c r="Z126" s="622">
        <v>41091</v>
      </c>
      <c r="AA126" s="639">
        <v>41426</v>
      </c>
      <c r="AB126" s="801">
        <v>5</v>
      </c>
      <c r="AC126" s="613">
        <v>1700</v>
      </c>
      <c r="AD126" s="609"/>
      <c r="AE126" s="610">
        <v>1700</v>
      </c>
      <c r="AF126" s="610"/>
      <c r="AG126" s="610"/>
      <c r="AH126" s="610">
        <v>1700</v>
      </c>
      <c r="AI126" s="610"/>
      <c r="AJ126" s="610"/>
      <c r="AK126" s="610"/>
      <c r="AL126" s="610"/>
      <c r="AM126" s="610"/>
      <c r="AN126" s="640"/>
      <c r="AO126" s="640"/>
      <c r="AP126" s="610"/>
      <c r="AQ126" s="610"/>
      <c r="AR126" s="592">
        <f t="shared" si="13"/>
        <v>1700</v>
      </c>
      <c r="AS126" s="592">
        <f t="shared" si="14"/>
        <v>0</v>
      </c>
      <c r="AT126" s="609"/>
      <c r="AU126" s="609"/>
    </row>
    <row r="127" spans="1:206" s="593" customFormat="1" ht="35.1" customHeight="1" thickBot="1" x14ac:dyDescent="0.3">
      <c r="A127" s="576"/>
      <c r="B127" s="603"/>
      <c r="C127" s="604"/>
      <c r="D127" s="701"/>
      <c r="E127" s="702"/>
      <c r="F127" s="702"/>
      <c r="G127" s="597"/>
      <c r="H127" s="607"/>
      <c r="I127" s="607"/>
      <c r="J127" s="664"/>
      <c r="K127" s="632"/>
      <c r="L127" s="632"/>
      <c r="M127" s="584"/>
      <c r="N127" s="585"/>
      <c r="O127" s="586"/>
      <c r="P127" s="586"/>
      <c r="Q127" s="586"/>
      <c r="R127" s="586"/>
      <c r="S127" s="586"/>
      <c r="T127" s="586"/>
      <c r="U127" s="586"/>
      <c r="V127" s="586"/>
      <c r="W127" s="586"/>
      <c r="X127" s="663"/>
      <c r="Y127" s="802"/>
      <c r="Z127" s="588"/>
      <c r="AA127" s="589"/>
      <c r="AB127" s="820"/>
      <c r="AC127" s="821">
        <f t="shared" ref="AC127:AU127" si="15">SUM(AC56:AC126)</f>
        <v>2093600</v>
      </c>
      <c r="AD127" s="821">
        <f t="shared" si="15"/>
        <v>6510000</v>
      </c>
      <c r="AE127" s="821">
        <f t="shared" si="15"/>
        <v>8603600</v>
      </c>
      <c r="AF127" s="821">
        <f t="shared" si="15"/>
        <v>0</v>
      </c>
      <c r="AG127" s="821">
        <f t="shared" si="15"/>
        <v>0</v>
      </c>
      <c r="AH127" s="821">
        <f t="shared" si="15"/>
        <v>1098600</v>
      </c>
      <c r="AI127" s="821">
        <f t="shared" si="15"/>
        <v>1349000</v>
      </c>
      <c r="AJ127" s="821">
        <f t="shared" si="15"/>
        <v>1423000</v>
      </c>
      <c r="AK127" s="821">
        <f t="shared" si="15"/>
        <v>1853500</v>
      </c>
      <c r="AL127" s="821">
        <f t="shared" si="15"/>
        <v>2164500</v>
      </c>
      <c r="AM127" s="821">
        <f t="shared" si="15"/>
        <v>553000</v>
      </c>
      <c r="AN127" s="821">
        <f t="shared" si="15"/>
        <v>162000</v>
      </c>
      <c r="AO127" s="821">
        <f t="shared" si="15"/>
        <v>0</v>
      </c>
      <c r="AP127" s="821">
        <f t="shared" si="15"/>
        <v>0</v>
      </c>
      <c r="AQ127" s="821">
        <f t="shared" si="15"/>
        <v>0</v>
      </c>
      <c r="AR127" s="821">
        <f t="shared" si="15"/>
        <v>8603600</v>
      </c>
      <c r="AS127" s="821">
        <f t="shared" si="15"/>
        <v>0</v>
      </c>
      <c r="AT127" s="821">
        <f t="shared" si="15"/>
        <v>23307000</v>
      </c>
      <c r="AU127" s="821">
        <f t="shared" si="15"/>
        <v>20920000</v>
      </c>
      <c r="AV127" s="594"/>
      <c r="AW127" s="594"/>
      <c r="AX127" s="594"/>
      <c r="AY127" s="594"/>
      <c r="AZ127" s="594"/>
      <c r="BA127" s="594"/>
      <c r="BB127" s="594"/>
      <c r="BC127" s="594"/>
      <c r="BD127" s="594"/>
      <c r="BE127" s="594"/>
      <c r="BF127" s="594"/>
      <c r="BG127" s="594"/>
      <c r="BH127" s="594"/>
      <c r="BI127" s="594"/>
      <c r="BJ127" s="594"/>
      <c r="BK127" s="594"/>
      <c r="BL127" s="594"/>
      <c r="BM127" s="594"/>
      <c r="BN127" s="594"/>
      <c r="BO127" s="594"/>
      <c r="BP127" s="594"/>
      <c r="BQ127" s="594"/>
      <c r="BR127" s="594"/>
      <c r="BS127" s="594"/>
      <c r="BT127" s="594"/>
      <c r="BU127" s="594"/>
      <c r="BV127" s="594"/>
      <c r="BW127" s="594"/>
      <c r="BX127" s="594"/>
      <c r="BY127" s="594"/>
      <c r="BZ127" s="594"/>
      <c r="CA127" s="594"/>
      <c r="CB127" s="594"/>
      <c r="CC127" s="594"/>
      <c r="CD127" s="594"/>
      <c r="CE127" s="594"/>
      <c r="CF127" s="594"/>
      <c r="CG127" s="594"/>
      <c r="CH127" s="594"/>
      <c r="CI127" s="594"/>
      <c r="CJ127" s="594"/>
      <c r="CK127" s="594"/>
      <c r="CL127" s="594"/>
      <c r="CM127" s="594"/>
      <c r="CN127" s="594"/>
      <c r="CO127" s="594"/>
      <c r="CP127" s="594"/>
      <c r="CQ127" s="594"/>
      <c r="CR127" s="594"/>
      <c r="CS127" s="594"/>
      <c r="CT127" s="594"/>
      <c r="CU127" s="594"/>
      <c r="CV127" s="594"/>
      <c r="CW127" s="594"/>
      <c r="CX127" s="594"/>
      <c r="CY127" s="594"/>
      <c r="CZ127" s="594"/>
      <c r="DA127" s="594"/>
      <c r="DB127" s="594"/>
      <c r="DC127" s="594"/>
      <c r="DD127" s="594"/>
      <c r="DE127" s="594"/>
      <c r="DF127" s="594"/>
      <c r="DG127" s="594"/>
      <c r="DH127" s="594"/>
      <c r="DI127" s="594"/>
      <c r="DJ127" s="594"/>
      <c r="DK127" s="594"/>
      <c r="DL127" s="594"/>
      <c r="DM127" s="594"/>
      <c r="DN127" s="594"/>
      <c r="DO127" s="594"/>
      <c r="DP127" s="594"/>
      <c r="DQ127" s="594"/>
      <c r="DR127" s="594"/>
      <c r="DS127" s="594"/>
      <c r="DT127" s="594"/>
      <c r="DU127" s="594"/>
      <c r="DV127" s="594"/>
      <c r="DW127" s="594"/>
      <c r="DX127" s="594"/>
      <c r="DY127" s="594"/>
      <c r="DZ127" s="594"/>
      <c r="EA127" s="594"/>
      <c r="EB127" s="594"/>
      <c r="EC127" s="594"/>
      <c r="ED127" s="594"/>
      <c r="EE127" s="594"/>
      <c r="EF127" s="594"/>
      <c r="EG127" s="594"/>
      <c r="EH127" s="594"/>
      <c r="EI127" s="594"/>
      <c r="EJ127" s="594"/>
      <c r="EK127" s="594"/>
      <c r="EL127" s="594"/>
      <c r="EM127" s="594"/>
      <c r="EN127" s="594"/>
      <c r="EO127" s="594"/>
      <c r="EP127" s="594"/>
      <c r="EQ127" s="594"/>
      <c r="ER127" s="594"/>
      <c r="ES127" s="594"/>
      <c r="ET127" s="594"/>
      <c r="EU127" s="594"/>
      <c r="EV127" s="594"/>
      <c r="EW127" s="594"/>
      <c r="EX127" s="594"/>
      <c r="EY127" s="594"/>
      <c r="EZ127" s="594"/>
      <c r="FA127" s="594"/>
      <c r="FB127" s="594"/>
      <c r="FC127" s="594"/>
      <c r="FD127" s="594"/>
      <c r="FE127" s="594"/>
      <c r="FF127" s="594"/>
      <c r="FG127" s="594"/>
      <c r="FH127" s="594"/>
      <c r="FI127" s="594"/>
      <c r="FJ127" s="594"/>
      <c r="FK127" s="594"/>
      <c r="FL127" s="594"/>
      <c r="FM127" s="594"/>
      <c r="FN127" s="594"/>
      <c r="FO127" s="594"/>
      <c r="FP127" s="594"/>
      <c r="FQ127" s="594"/>
      <c r="FR127" s="594"/>
      <c r="FS127" s="594"/>
      <c r="FT127" s="594"/>
      <c r="FU127" s="594"/>
      <c r="FV127" s="594"/>
      <c r="FW127" s="594"/>
      <c r="FX127" s="594"/>
      <c r="FY127" s="594"/>
      <c r="FZ127" s="594"/>
      <c r="GA127" s="594"/>
      <c r="GB127" s="594"/>
      <c r="GC127" s="594"/>
      <c r="GD127" s="594"/>
      <c r="GE127" s="594"/>
      <c r="GF127" s="594"/>
      <c r="GG127" s="594"/>
      <c r="GH127" s="594"/>
      <c r="GI127" s="594"/>
      <c r="GJ127" s="594"/>
      <c r="GK127" s="594"/>
      <c r="GL127" s="594"/>
      <c r="GM127" s="594"/>
      <c r="GN127" s="594"/>
      <c r="GO127" s="594"/>
      <c r="GP127" s="594"/>
      <c r="GQ127" s="594"/>
      <c r="GR127" s="594"/>
      <c r="GS127" s="594"/>
      <c r="GT127" s="594"/>
      <c r="GU127" s="594"/>
      <c r="GV127" s="594"/>
      <c r="GW127" s="594"/>
      <c r="GX127" s="594"/>
    </row>
    <row r="128" spans="1:206" s="593" customFormat="1" ht="23.1" customHeight="1" thickBot="1" x14ac:dyDescent="0.3">
      <c r="A128" s="576"/>
      <c r="B128" s="603"/>
      <c r="C128" s="604"/>
      <c r="D128" s="701"/>
      <c r="E128" s="702"/>
      <c r="F128" s="702"/>
      <c r="G128" s="597"/>
      <c r="H128" s="607"/>
      <c r="I128" s="607"/>
      <c r="J128" s="664"/>
      <c r="K128" s="632"/>
      <c r="L128" s="632"/>
      <c r="M128" s="584"/>
      <c r="N128" s="585"/>
      <c r="O128" s="586"/>
      <c r="P128" s="586"/>
      <c r="Q128" s="586"/>
      <c r="R128" s="586"/>
      <c r="S128" s="586"/>
      <c r="T128" s="586"/>
      <c r="U128" s="586"/>
      <c r="V128" s="586"/>
      <c r="W128" s="586"/>
      <c r="X128" s="663"/>
      <c r="Y128" s="802"/>
      <c r="Z128" s="588"/>
      <c r="AA128" s="589"/>
      <c r="AB128" s="798"/>
      <c r="AC128" s="613"/>
      <c r="AD128" s="610"/>
      <c r="AE128" s="610"/>
      <c r="AF128" s="623"/>
      <c r="AG128" s="623"/>
      <c r="AH128" s="623"/>
      <c r="AI128" s="623"/>
      <c r="AJ128" s="623"/>
      <c r="AK128" s="623"/>
      <c r="AL128" s="623"/>
      <c r="AM128" s="623"/>
      <c r="AN128" s="623"/>
      <c r="AO128" s="623"/>
      <c r="AP128" s="623"/>
      <c r="AQ128" s="623"/>
      <c r="AR128" s="592"/>
      <c r="AS128" s="592"/>
      <c r="AT128" s="610"/>
      <c r="AU128" s="610"/>
      <c r="AV128" s="594"/>
      <c r="AW128" s="594"/>
      <c r="AX128" s="594"/>
      <c r="AY128" s="594"/>
      <c r="AZ128" s="594"/>
      <c r="BA128" s="594"/>
      <c r="BB128" s="594"/>
      <c r="BC128" s="594"/>
      <c r="BD128" s="594"/>
      <c r="BE128" s="594"/>
      <c r="BF128" s="594"/>
      <c r="BG128" s="594"/>
      <c r="BH128" s="594"/>
      <c r="BI128" s="594"/>
      <c r="BJ128" s="594"/>
      <c r="BK128" s="594"/>
      <c r="BL128" s="594"/>
      <c r="BM128" s="594"/>
      <c r="BN128" s="594"/>
      <c r="BO128" s="594"/>
      <c r="BP128" s="594"/>
      <c r="BQ128" s="594"/>
      <c r="BR128" s="594"/>
      <c r="BS128" s="594"/>
      <c r="BT128" s="594"/>
      <c r="BU128" s="594"/>
      <c r="BV128" s="594"/>
      <c r="BW128" s="594"/>
      <c r="BX128" s="594"/>
      <c r="BY128" s="594"/>
      <c r="BZ128" s="594"/>
      <c r="CA128" s="594"/>
      <c r="CB128" s="594"/>
      <c r="CC128" s="594"/>
      <c r="CD128" s="594"/>
      <c r="CE128" s="594"/>
      <c r="CF128" s="594"/>
      <c r="CG128" s="594"/>
      <c r="CH128" s="594"/>
      <c r="CI128" s="594"/>
      <c r="CJ128" s="594"/>
      <c r="CK128" s="594"/>
      <c r="CL128" s="594"/>
      <c r="CM128" s="594"/>
      <c r="CN128" s="594"/>
      <c r="CO128" s="594"/>
      <c r="CP128" s="594"/>
      <c r="CQ128" s="594"/>
      <c r="CR128" s="594"/>
      <c r="CS128" s="594"/>
      <c r="CT128" s="594"/>
      <c r="CU128" s="594"/>
      <c r="CV128" s="594"/>
      <c r="CW128" s="594"/>
      <c r="CX128" s="594"/>
      <c r="CY128" s="594"/>
      <c r="CZ128" s="594"/>
      <c r="DA128" s="594"/>
      <c r="DB128" s="594"/>
      <c r="DC128" s="594"/>
      <c r="DD128" s="594"/>
      <c r="DE128" s="594"/>
      <c r="DF128" s="594"/>
      <c r="DG128" s="594"/>
      <c r="DH128" s="594"/>
      <c r="DI128" s="594"/>
      <c r="DJ128" s="594"/>
      <c r="DK128" s="594"/>
      <c r="DL128" s="594"/>
      <c r="DM128" s="594"/>
      <c r="DN128" s="594"/>
      <c r="DO128" s="594"/>
      <c r="DP128" s="594"/>
      <c r="DQ128" s="594"/>
      <c r="DR128" s="594"/>
      <c r="DS128" s="594"/>
      <c r="DT128" s="594"/>
      <c r="DU128" s="594"/>
      <c r="DV128" s="594"/>
      <c r="DW128" s="594"/>
      <c r="DX128" s="594"/>
      <c r="DY128" s="594"/>
      <c r="DZ128" s="594"/>
      <c r="EA128" s="594"/>
      <c r="EB128" s="594"/>
      <c r="EC128" s="594"/>
      <c r="ED128" s="594"/>
      <c r="EE128" s="594"/>
      <c r="EF128" s="594"/>
      <c r="EG128" s="594"/>
      <c r="EH128" s="594"/>
      <c r="EI128" s="594"/>
      <c r="EJ128" s="594"/>
      <c r="EK128" s="594"/>
      <c r="EL128" s="594"/>
      <c r="EM128" s="594"/>
      <c r="EN128" s="594"/>
      <c r="EO128" s="594"/>
      <c r="EP128" s="594"/>
      <c r="EQ128" s="594"/>
      <c r="ER128" s="594"/>
      <c r="ES128" s="594"/>
      <c r="ET128" s="594"/>
      <c r="EU128" s="594"/>
      <c r="EV128" s="594"/>
      <c r="EW128" s="594"/>
      <c r="EX128" s="594"/>
      <c r="EY128" s="594"/>
      <c r="EZ128" s="594"/>
      <c r="FA128" s="594"/>
      <c r="FB128" s="594"/>
      <c r="FC128" s="594"/>
      <c r="FD128" s="594"/>
      <c r="FE128" s="594"/>
      <c r="FF128" s="594"/>
      <c r="FG128" s="594"/>
      <c r="FH128" s="594"/>
      <c r="FI128" s="594"/>
      <c r="FJ128" s="594"/>
      <c r="FK128" s="594"/>
      <c r="FL128" s="594"/>
      <c r="FM128" s="594"/>
      <c r="FN128" s="594"/>
      <c r="FO128" s="594"/>
      <c r="FP128" s="594"/>
      <c r="FQ128" s="594"/>
      <c r="FR128" s="594"/>
      <c r="FS128" s="594"/>
      <c r="FT128" s="594"/>
      <c r="FU128" s="594"/>
      <c r="FV128" s="594"/>
      <c r="FW128" s="594"/>
      <c r="FX128" s="594"/>
      <c r="FY128" s="594"/>
      <c r="FZ128" s="594"/>
      <c r="GA128" s="594"/>
      <c r="GB128" s="594"/>
      <c r="GC128" s="594"/>
      <c r="GD128" s="594"/>
      <c r="GE128" s="594"/>
      <c r="GF128" s="594"/>
      <c r="GG128" s="594"/>
      <c r="GH128" s="594"/>
      <c r="GI128" s="594"/>
      <c r="GJ128" s="594"/>
      <c r="GK128" s="594"/>
      <c r="GL128" s="594"/>
      <c r="GM128" s="594"/>
      <c r="GN128" s="594"/>
      <c r="GO128" s="594"/>
      <c r="GP128" s="594"/>
      <c r="GQ128" s="594"/>
      <c r="GR128" s="594"/>
      <c r="GS128" s="594"/>
      <c r="GT128" s="594"/>
      <c r="GU128" s="594"/>
      <c r="GV128" s="594"/>
      <c r="GW128" s="594"/>
      <c r="GX128" s="594"/>
    </row>
    <row r="129" spans="1:218" s="593" customFormat="1" ht="35.1" customHeight="1" thickBot="1" x14ac:dyDescent="0.3">
      <c r="A129" s="724" t="s">
        <v>84</v>
      </c>
      <c r="B129" s="603"/>
      <c r="C129" s="604"/>
      <c r="D129" s="701"/>
      <c r="E129" s="702"/>
      <c r="F129" s="702"/>
      <c r="G129" s="597"/>
      <c r="H129" s="607"/>
      <c r="I129" s="607"/>
      <c r="J129" s="664"/>
      <c r="K129" s="632"/>
      <c r="L129" s="632"/>
      <c r="M129" s="584"/>
      <c r="N129" s="585"/>
      <c r="O129" s="586"/>
      <c r="P129" s="586"/>
      <c r="Q129" s="586"/>
      <c r="R129" s="586"/>
      <c r="S129" s="586"/>
      <c r="T129" s="586"/>
      <c r="U129" s="586"/>
      <c r="V129" s="586"/>
      <c r="W129" s="586"/>
      <c r="X129" s="663"/>
      <c r="Y129" s="802"/>
      <c r="Z129" s="588"/>
      <c r="AA129" s="589"/>
      <c r="AB129" s="820"/>
      <c r="AC129" s="821">
        <f t="shared" ref="AC129:AU129" si="16">AC127+AC53</f>
        <v>9134900</v>
      </c>
      <c r="AD129" s="821">
        <f t="shared" si="16"/>
        <v>12160000</v>
      </c>
      <c r="AE129" s="821">
        <f t="shared" si="16"/>
        <v>21294900</v>
      </c>
      <c r="AF129" s="821">
        <f t="shared" si="16"/>
        <v>0</v>
      </c>
      <c r="AG129" s="821">
        <f t="shared" si="16"/>
        <v>795100</v>
      </c>
      <c r="AH129" s="821">
        <f t="shared" si="16"/>
        <v>3735800</v>
      </c>
      <c r="AI129" s="821">
        <f t="shared" si="16"/>
        <v>4449700</v>
      </c>
      <c r="AJ129" s="821">
        <f t="shared" si="16"/>
        <v>3083000</v>
      </c>
      <c r="AK129" s="821">
        <f t="shared" si="16"/>
        <v>3921800</v>
      </c>
      <c r="AL129" s="821">
        <f t="shared" si="16"/>
        <v>3384500</v>
      </c>
      <c r="AM129" s="821">
        <f t="shared" si="16"/>
        <v>1313000</v>
      </c>
      <c r="AN129" s="821">
        <f t="shared" si="16"/>
        <v>412000</v>
      </c>
      <c r="AO129" s="821">
        <f t="shared" si="16"/>
        <v>200000</v>
      </c>
      <c r="AP129" s="821">
        <f t="shared" si="16"/>
        <v>0</v>
      </c>
      <c r="AQ129" s="821">
        <f t="shared" si="16"/>
        <v>0</v>
      </c>
      <c r="AR129" s="821">
        <f t="shared" si="16"/>
        <v>21294900</v>
      </c>
      <c r="AS129" s="821">
        <f t="shared" si="16"/>
        <v>0</v>
      </c>
      <c r="AT129" s="821">
        <f t="shared" si="16"/>
        <v>34980000</v>
      </c>
      <c r="AU129" s="821">
        <f t="shared" si="16"/>
        <v>34980000</v>
      </c>
      <c r="AV129" s="594"/>
      <c r="AW129" s="594"/>
      <c r="AX129" s="594"/>
      <c r="AY129" s="594"/>
      <c r="AZ129" s="594"/>
      <c r="BA129" s="594"/>
      <c r="BB129" s="594"/>
      <c r="BC129" s="594"/>
      <c r="BD129" s="594"/>
      <c r="BE129" s="594"/>
      <c r="BF129" s="594"/>
      <c r="BG129" s="594"/>
      <c r="BH129" s="594"/>
      <c r="BI129" s="594"/>
      <c r="BJ129" s="594"/>
      <c r="BK129" s="594"/>
      <c r="BL129" s="594"/>
      <c r="BM129" s="594"/>
      <c r="BN129" s="594"/>
      <c r="BO129" s="594"/>
      <c r="BP129" s="594"/>
      <c r="BQ129" s="594"/>
      <c r="BR129" s="594"/>
      <c r="BS129" s="594"/>
      <c r="BT129" s="594"/>
      <c r="BU129" s="594"/>
      <c r="BV129" s="594"/>
      <c r="BW129" s="594"/>
      <c r="BX129" s="594"/>
      <c r="BY129" s="594"/>
      <c r="BZ129" s="594"/>
      <c r="CA129" s="594"/>
      <c r="CB129" s="594"/>
      <c r="CC129" s="594"/>
      <c r="CD129" s="594"/>
      <c r="CE129" s="594"/>
      <c r="CF129" s="594"/>
      <c r="CG129" s="594"/>
      <c r="CH129" s="594"/>
      <c r="CI129" s="594"/>
      <c r="CJ129" s="594"/>
      <c r="CK129" s="594"/>
      <c r="CL129" s="594"/>
      <c r="CM129" s="594"/>
      <c r="CN129" s="594"/>
      <c r="CO129" s="594"/>
      <c r="CP129" s="594"/>
      <c r="CQ129" s="594"/>
      <c r="CR129" s="594"/>
      <c r="CS129" s="594"/>
      <c r="CT129" s="594"/>
      <c r="CU129" s="594"/>
      <c r="CV129" s="594"/>
      <c r="CW129" s="594"/>
      <c r="CX129" s="594"/>
      <c r="CY129" s="594"/>
      <c r="CZ129" s="594"/>
      <c r="DA129" s="594"/>
      <c r="DB129" s="594"/>
      <c r="DC129" s="594"/>
      <c r="DD129" s="594"/>
      <c r="DE129" s="594"/>
      <c r="DF129" s="594"/>
      <c r="DG129" s="594"/>
      <c r="DH129" s="594"/>
      <c r="DI129" s="594"/>
      <c r="DJ129" s="594"/>
      <c r="DK129" s="594"/>
      <c r="DL129" s="594"/>
      <c r="DM129" s="594"/>
      <c r="DN129" s="594"/>
      <c r="DO129" s="594"/>
      <c r="DP129" s="594"/>
      <c r="DQ129" s="594"/>
      <c r="DR129" s="594"/>
      <c r="DS129" s="594"/>
      <c r="DT129" s="594"/>
      <c r="DU129" s="594"/>
      <c r="DV129" s="594"/>
      <c r="DW129" s="594"/>
      <c r="DX129" s="594"/>
      <c r="DY129" s="594"/>
      <c r="DZ129" s="594"/>
      <c r="EA129" s="594"/>
      <c r="EB129" s="594"/>
      <c r="EC129" s="594"/>
      <c r="ED129" s="594"/>
      <c r="EE129" s="594"/>
      <c r="EF129" s="594"/>
      <c r="EG129" s="594"/>
      <c r="EH129" s="594"/>
      <c r="EI129" s="594"/>
      <c r="EJ129" s="594"/>
      <c r="EK129" s="594"/>
      <c r="EL129" s="594"/>
      <c r="EM129" s="594"/>
      <c r="EN129" s="594"/>
      <c r="EO129" s="594"/>
      <c r="EP129" s="594"/>
      <c r="EQ129" s="594"/>
      <c r="ER129" s="594"/>
      <c r="ES129" s="594"/>
      <c r="ET129" s="594"/>
      <c r="EU129" s="594"/>
      <c r="EV129" s="594"/>
      <c r="EW129" s="594"/>
      <c r="EX129" s="594"/>
      <c r="EY129" s="594"/>
      <c r="EZ129" s="594"/>
      <c r="FA129" s="594"/>
      <c r="FB129" s="594"/>
      <c r="FC129" s="594"/>
      <c r="FD129" s="594"/>
      <c r="FE129" s="594"/>
      <c r="FF129" s="594"/>
      <c r="FG129" s="594"/>
      <c r="FH129" s="594"/>
      <c r="FI129" s="594"/>
      <c r="FJ129" s="594"/>
      <c r="FK129" s="594"/>
      <c r="FL129" s="594"/>
      <c r="FM129" s="594"/>
      <c r="FN129" s="594"/>
      <c r="FO129" s="594"/>
      <c r="FP129" s="594"/>
      <c r="FQ129" s="594"/>
      <c r="FR129" s="594"/>
      <c r="FS129" s="594"/>
      <c r="FT129" s="594"/>
      <c r="FU129" s="594"/>
      <c r="FV129" s="594"/>
      <c r="FW129" s="594"/>
      <c r="FX129" s="594"/>
      <c r="FY129" s="594"/>
      <c r="FZ129" s="594"/>
      <c r="GA129" s="594"/>
      <c r="GB129" s="594"/>
      <c r="GC129" s="594"/>
      <c r="GD129" s="594"/>
      <c r="GE129" s="594"/>
      <c r="GF129" s="594"/>
      <c r="GG129" s="594"/>
      <c r="GH129" s="594"/>
      <c r="GI129" s="594"/>
      <c r="GJ129" s="594"/>
      <c r="GK129" s="594"/>
      <c r="GL129" s="594"/>
      <c r="GM129" s="594"/>
      <c r="GN129" s="594"/>
      <c r="GO129" s="594"/>
      <c r="GP129" s="594"/>
      <c r="GQ129" s="594"/>
      <c r="GR129" s="594"/>
      <c r="GS129" s="594"/>
      <c r="GT129" s="594"/>
      <c r="GU129" s="594"/>
      <c r="GV129" s="594"/>
      <c r="GW129" s="594"/>
      <c r="GX129" s="594"/>
    </row>
    <row r="130" spans="1:218" s="593" customFormat="1" ht="35.1" customHeight="1" x14ac:dyDescent="0.25">
      <c r="A130" s="724"/>
      <c r="B130" s="603"/>
      <c r="C130" s="604"/>
      <c r="D130" s="701"/>
      <c r="E130" s="702"/>
      <c r="F130" s="702"/>
      <c r="G130" s="597"/>
      <c r="H130" s="607"/>
      <c r="I130" s="607"/>
      <c r="J130" s="664"/>
      <c r="K130" s="632"/>
      <c r="L130" s="632"/>
      <c r="M130" s="584"/>
      <c r="N130" s="585"/>
      <c r="O130" s="586"/>
      <c r="P130" s="586"/>
      <c r="Q130" s="586"/>
      <c r="R130" s="586"/>
      <c r="S130" s="586"/>
      <c r="T130" s="586"/>
      <c r="U130" s="586"/>
      <c r="V130" s="586"/>
      <c r="W130" s="586"/>
      <c r="X130" s="663"/>
      <c r="Y130" s="802"/>
      <c r="Z130" s="588"/>
      <c r="AA130" s="589"/>
      <c r="AB130" s="820"/>
      <c r="AC130" s="822"/>
      <c r="AD130" s="822"/>
      <c r="AE130" s="822"/>
      <c r="AF130" s="822"/>
      <c r="AG130" s="822"/>
      <c r="AH130" s="822"/>
      <c r="AI130" s="822"/>
      <c r="AJ130" s="822"/>
      <c r="AK130" s="822"/>
      <c r="AL130" s="822"/>
      <c r="AM130" s="822"/>
      <c r="AN130" s="822"/>
      <c r="AO130" s="822"/>
      <c r="AP130" s="822"/>
      <c r="AQ130" s="822"/>
      <c r="AR130" s="822"/>
      <c r="AS130" s="822"/>
      <c r="AT130" s="822"/>
      <c r="AU130" s="822"/>
      <c r="AV130" s="594"/>
      <c r="AW130" s="594"/>
      <c r="AX130" s="594"/>
      <c r="AY130" s="594"/>
      <c r="AZ130" s="594"/>
      <c r="BA130" s="594"/>
      <c r="BB130" s="594"/>
      <c r="BC130" s="594"/>
      <c r="BD130" s="594"/>
      <c r="BE130" s="594"/>
      <c r="BF130" s="594"/>
      <c r="BG130" s="594"/>
      <c r="BH130" s="594"/>
      <c r="BI130" s="594"/>
      <c r="BJ130" s="594"/>
      <c r="BK130" s="594"/>
      <c r="BL130" s="594"/>
      <c r="BM130" s="594"/>
      <c r="BN130" s="594"/>
      <c r="BO130" s="594"/>
      <c r="BP130" s="594"/>
      <c r="BQ130" s="594"/>
      <c r="BR130" s="594"/>
      <c r="BS130" s="594"/>
      <c r="BT130" s="594"/>
      <c r="BU130" s="594"/>
      <c r="BV130" s="594"/>
      <c r="BW130" s="594"/>
      <c r="BX130" s="594"/>
      <c r="BY130" s="594"/>
      <c r="BZ130" s="594"/>
      <c r="CA130" s="594"/>
      <c r="CB130" s="594"/>
      <c r="CC130" s="594"/>
      <c r="CD130" s="594"/>
      <c r="CE130" s="594"/>
      <c r="CF130" s="594"/>
      <c r="CG130" s="594"/>
      <c r="CH130" s="594"/>
      <c r="CI130" s="594"/>
      <c r="CJ130" s="594"/>
      <c r="CK130" s="594"/>
      <c r="CL130" s="594"/>
      <c r="CM130" s="594"/>
      <c r="CN130" s="594"/>
      <c r="CO130" s="594"/>
      <c r="CP130" s="594"/>
      <c r="CQ130" s="594"/>
      <c r="CR130" s="594"/>
      <c r="CS130" s="594"/>
      <c r="CT130" s="594"/>
      <c r="CU130" s="594"/>
      <c r="CV130" s="594"/>
      <c r="CW130" s="594"/>
      <c r="CX130" s="594"/>
      <c r="CY130" s="594"/>
      <c r="CZ130" s="594"/>
      <c r="DA130" s="594"/>
      <c r="DB130" s="594"/>
      <c r="DC130" s="594"/>
      <c r="DD130" s="594"/>
      <c r="DE130" s="594"/>
      <c r="DF130" s="594"/>
      <c r="DG130" s="594"/>
      <c r="DH130" s="594"/>
      <c r="DI130" s="594"/>
      <c r="DJ130" s="594"/>
      <c r="DK130" s="594"/>
      <c r="DL130" s="594"/>
      <c r="DM130" s="594"/>
      <c r="DN130" s="594"/>
      <c r="DO130" s="594"/>
      <c r="DP130" s="594"/>
      <c r="DQ130" s="594"/>
      <c r="DR130" s="594"/>
      <c r="DS130" s="594"/>
      <c r="DT130" s="594"/>
      <c r="DU130" s="594"/>
      <c r="DV130" s="594"/>
      <c r="DW130" s="594"/>
      <c r="DX130" s="594"/>
      <c r="DY130" s="594"/>
      <c r="DZ130" s="594"/>
      <c r="EA130" s="594"/>
      <c r="EB130" s="594"/>
      <c r="EC130" s="594"/>
      <c r="ED130" s="594"/>
      <c r="EE130" s="594"/>
      <c r="EF130" s="594"/>
      <c r="EG130" s="594"/>
      <c r="EH130" s="594"/>
      <c r="EI130" s="594"/>
      <c r="EJ130" s="594"/>
      <c r="EK130" s="594"/>
      <c r="EL130" s="594"/>
      <c r="EM130" s="594"/>
      <c r="EN130" s="594"/>
      <c r="EO130" s="594"/>
      <c r="EP130" s="594"/>
      <c r="EQ130" s="594"/>
      <c r="ER130" s="594"/>
      <c r="ES130" s="594"/>
      <c r="ET130" s="594"/>
      <c r="EU130" s="594"/>
      <c r="EV130" s="594"/>
      <c r="EW130" s="594"/>
      <c r="EX130" s="594"/>
      <c r="EY130" s="594"/>
      <c r="EZ130" s="594"/>
      <c r="FA130" s="594"/>
      <c r="FB130" s="594"/>
      <c r="FC130" s="594"/>
      <c r="FD130" s="594"/>
      <c r="FE130" s="594"/>
      <c r="FF130" s="594"/>
      <c r="FG130" s="594"/>
      <c r="FH130" s="594"/>
      <c r="FI130" s="594"/>
      <c r="FJ130" s="594"/>
      <c r="FK130" s="594"/>
      <c r="FL130" s="594"/>
      <c r="FM130" s="594"/>
      <c r="FN130" s="594"/>
      <c r="FO130" s="594"/>
      <c r="FP130" s="594"/>
      <c r="FQ130" s="594"/>
      <c r="FR130" s="594"/>
      <c r="FS130" s="594"/>
      <c r="FT130" s="594"/>
      <c r="FU130" s="594"/>
      <c r="FV130" s="594"/>
      <c r="FW130" s="594"/>
      <c r="FX130" s="594"/>
      <c r="FY130" s="594"/>
      <c r="FZ130" s="594"/>
      <c r="GA130" s="594"/>
      <c r="GB130" s="594"/>
      <c r="GC130" s="594"/>
      <c r="GD130" s="594"/>
      <c r="GE130" s="594"/>
      <c r="GF130" s="594"/>
      <c r="GG130" s="594"/>
      <c r="GH130" s="594"/>
      <c r="GI130" s="594"/>
      <c r="GJ130" s="594"/>
      <c r="GK130" s="594"/>
      <c r="GL130" s="594"/>
      <c r="GM130" s="594"/>
      <c r="GN130" s="594"/>
      <c r="GO130" s="594"/>
      <c r="GP130" s="594"/>
      <c r="GQ130" s="594"/>
      <c r="GR130" s="594"/>
      <c r="GS130" s="594"/>
      <c r="GT130" s="594"/>
      <c r="GU130" s="594"/>
      <c r="GV130" s="594"/>
      <c r="GW130" s="594"/>
      <c r="GX130" s="594"/>
    </row>
    <row r="131" spans="1:218" s="754" customFormat="1" ht="35.1" customHeight="1" x14ac:dyDescent="0.25">
      <c r="A131" s="724" t="s">
        <v>82</v>
      </c>
      <c r="B131" s="738"/>
      <c r="C131" s="739"/>
      <c r="D131" s="740"/>
      <c r="E131" s="741"/>
      <c r="F131" s="741"/>
      <c r="G131" s="770"/>
      <c r="H131" s="744"/>
      <c r="I131" s="744"/>
      <c r="J131" s="771"/>
      <c r="K131" s="772"/>
      <c r="L131" s="772"/>
      <c r="M131" s="773"/>
      <c r="N131" s="774"/>
      <c r="O131" s="749"/>
      <c r="P131" s="749"/>
      <c r="Q131" s="749"/>
      <c r="R131" s="749"/>
      <c r="S131" s="749"/>
      <c r="T131" s="749"/>
      <c r="U131" s="749"/>
      <c r="V131" s="749"/>
      <c r="W131" s="749"/>
      <c r="X131" s="808"/>
      <c r="Y131" s="809"/>
      <c r="Z131" s="775"/>
      <c r="AA131" s="776"/>
      <c r="AB131" s="810"/>
      <c r="AC131" s="811"/>
      <c r="AD131" s="777"/>
      <c r="AE131" s="777"/>
      <c r="AF131" s="778"/>
      <c r="AG131" s="778"/>
      <c r="AH131" s="778"/>
      <c r="AI131" s="778"/>
      <c r="AJ131" s="778"/>
      <c r="AK131" s="778"/>
      <c r="AL131" s="778"/>
      <c r="AM131" s="778"/>
      <c r="AN131" s="778"/>
      <c r="AO131" s="778"/>
      <c r="AP131" s="778"/>
      <c r="AQ131" s="778"/>
      <c r="AR131" s="753"/>
      <c r="AS131" s="753"/>
      <c r="AT131" s="777"/>
      <c r="AU131" s="777"/>
      <c r="AV131" s="755"/>
      <c r="AW131" s="755"/>
      <c r="AX131" s="755"/>
      <c r="AY131" s="755"/>
      <c r="AZ131" s="755"/>
      <c r="BA131" s="755"/>
      <c r="BB131" s="755"/>
      <c r="BC131" s="755"/>
      <c r="BD131" s="755"/>
      <c r="BE131" s="755"/>
      <c r="BF131" s="755"/>
      <c r="BG131" s="755"/>
      <c r="BH131" s="755"/>
      <c r="BI131" s="755"/>
      <c r="BJ131" s="755"/>
      <c r="BK131" s="755"/>
      <c r="BL131" s="755"/>
      <c r="BM131" s="755"/>
      <c r="BN131" s="755"/>
      <c r="BO131" s="755"/>
      <c r="BP131" s="755"/>
      <c r="BQ131" s="755"/>
      <c r="BR131" s="755"/>
      <c r="BS131" s="755"/>
      <c r="BT131" s="755"/>
      <c r="BU131" s="755"/>
      <c r="BV131" s="755"/>
      <c r="BW131" s="755"/>
      <c r="BX131" s="755"/>
      <c r="BY131" s="755"/>
      <c r="BZ131" s="755"/>
      <c r="CA131" s="755"/>
      <c r="CB131" s="755"/>
      <c r="CC131" s="755"/>
      <c r="CD131" s="755"/>
      <c r="CE131" s="755"/>
      <c r="CF131" s="755"/>
      <c r="CG131" s="755"/>
      <c r="CH131" s="755"/>
      <c r="CI131" s="755"/>
      <c r="CJ131" s="755"/>
      <c r="CK131" s="755"/>
      <c r="CL131" s="755"/>
      <c r="CM131" s="755"/>
      <c r="CN131" s="755"/>
      <c r="CO131" s="755"/>
      <c r="CP131" s="755"/>
      <c r="CQ131" s="755"/>
      <c r="CR131" s="755"/>
      <c r="CS131" s="755"/>
      <c r="CT131" s="755"/>
      <c r="CU131" s="755"/>
      <c r="CV131" s="755"/>
      <c r="CW131" s="755"/>
      <c r="CX131" s="755"/>
      <c r="CY131" s="755"/>
      <c r="CZ131" s="755"/>
      <c r="DA131" s="755"/>
      <c r="DB131" s="755"/>
      <c r="DC131" s="755"/>
      <c r="DD131" s="755"/>
      <c r="DE131" s="755"/>
      <c r="DF131" s="755"/>
      <c r="DG131" s="755"/>
      <c r="DH131" s="755"/>
      <c r="DI131" s="755"/>
      <c r="DJ131" s="755"/>
      <c r="DK131" s="755"/>
      <c r="DL131" s="755"/>
      <c r="DM131" s="755"/>
      <c r="DN131" s="755"/>
      <c r="DO131" s="755"/>
      <c r="DP131" s="755"/>
      <c r="DQ131" s="755"/>
      <c r="DR131" s="755"/>
      <c r="DS131" s="755"/>
      <c r="DT131" s="755"/>
      <c r="DU131" s="755"/>
      <c r="DV131" s="755"/>
      <c r="DW131" s="755"/>
      <c r="DX131" s="755"/>
      <c r="DY131" s="755"/>
      <c r="DZ131" s="755"/>
      <c r="EA131" s="755"/>
      <c r="EB131" s="755"/>
      <c r="EC131" s="755"/>
      <c r="ED131" s="755"/>
      <c r="EE131" s="755"/>
      <c r="EF131" s="755"/>
      <c r="EG131" s="755"/>
      <c r="EH131" s="755"/>
      <c r="EI131" s="755"/>
      <c r="EJ131" s="755"/>
      <c r="EK131" s="755"/>
      <c r="EL131" s="755"/>
      <c r="EM131" s="755"/>
      <c r="EN131" s="755"/>
      <c r="EO131" s="755"/>
      <c r="EP131" s="755"/>
      <c r="EQ131" s="755"/>
      <c r="ER131" s="755"/>
      <c r="ES131" s="755"/>
      <c r="ET131" s="755"/>
      <c r="EU131" s="755"/>
      <c r="EV131" s="755"/>
      <c r="EW131" s="755"/>
      <c r="EX131" s="755"/>
      <c r="EY131" s="755"/>
      <c r="EZ131" s="755"/>
      <c r="FA131" s="755"/>
      <c r="FB131" s="755"/>
      <c r="FC131" s="755"/>
      <c r="FD131" s="755"/>
      <c r="FE131" s="755"/>
      <c r="FF131" s="755"/>
      <c r="FG131" s="755"/>
      <c r="FH131" s="755"/>
      <c r="FI131" s="755"/>
      <c r="FJ131" s="755"/>
      <c r="FK131" s="755"/>
      <c r="FL131" s="755"/>
      <c r="FM131" s="755"/>
      <c r="FN131" s="755"/>
      <c r="FO131" s="755"/>
      <c r="FP131" s="755"/>
      <c r="FQ131" s="755"/>
      <c r="FR131" s="755"/>
      <c r="FS131" s="755"/>
      <c r="FT131" s="755"/>
      <c r="FU131" s="755"/>
      <c r="FV131" s="755"/>
      <c r="FW131" s="755"/>
      <c r="FX131" s="755"/>
      <c r="FY131" s="755"/>
      <c r="FZ131" s="755"/>
      <c r="GA131" s="755"/>
      <c r="GB131" s="755"/>
      <c r="GC131" s="755"/>
      <c r="GD131" s="755"/>
      <c r="GE131" s="755"/>
      <c r="GF131" s="755"/>
      <c r="GG131" s="755"/>
      <c r="GH131" s="755"/>
      <c r="GI131" s="755"/>
      <c r="GJ131" s="755"/>
      <c r="GK131" s="755"/>
      <c r="GL131" s="755"/>
      <c r="GM131" s="755"/>
      <c r="GN131" s="755"/>
      <c r="GO131" s="755"/>
      <c r="GP131" s="755"/>
      <c r="GQ131" s="755"/>
      <c r="GR131" s="755"/>
      <c r="GS131" s="755"/>
      <c r="GT131" s="755"/>
      <c r="GU131" s="755"/>
      <c r="GV131" s="755"/>
      <c r="GW131" s="755"/>
      <c r="GX131" s="755"/>
    </row>
    <row r="132" spans="1:218" ht="23.1" customHeight="1" x14ac:dyDescent="0.25">
      <c r="A132" s="576">
        <v>116</v>
      </c>
      <c r="B132" s="615"/>
      <c r="C132" s="604">
        <v>503</v>
      </c>
      <c r="D132" s="701" t="s">
        <v>36</v>
      </c>
      <c r="E132" s="702" t="s">
        <v>910</v>
      </c>
      <c r="F132" s="702" t="s">
        <v>967</v>
      </c>
      <c r="G132" s="617"/>
      <c r="H132" s="606">
        <v>219</v>
      </c>
      <c r="I132" s="607">
        <v>632</v>
      </c>
      <c r="J132" s="581">
        <v>39</v>
      </c>
      <c r="K132" s="582" t="s">
        <v>14</v>
      </c>
      <c r="L132" s="582" t="s">
        <v>1002</v>
      </c>
      <c r="M132" s="624" t="s">
        <v>31</v>
      </c>
      <c r="N132" s="585" t="s">
        <v>17</v>
      </c>
      <c r="O132" s="586" t="s">
        <v>1003</v>
      </c>
      <c r="P132" s="586" t="s">
        <v>803</v>
      </c>
      <c r="Q132" s="586" t="s">
        <v>789</v>
      </c>
      <c r="R132" s="586" t="s">
        <v>61</v>
      </c>
      <c r="S132" s="586" t="s">
        <v>38</v>
      </c>
      <c r="T132" s="586" t="s">
        <v>20</v>
      </c>
      <c r="U132" s="586" t="s">
        <v>21</v>
      </c>
      <c r="V132" s="586" t="s">
        <v>22</v>
      </c>
      <c r="W132" s="586" t="s">
        <v>22</v>
      </c>
      <c r="X132" s="663">
        <v>5</v>
      </c>
      <c r="Y132" s="799">
        <v>5.0999999999999996</v>
      </c>
      <c r="Z132" s="588">
        <v>41091</v>
      </c>
      <c r="AA132" s="589">
        <v>41426</v>
      </c>
      <c r="AB132" s="798">
        <v>3</v>
      </c>
      <c r="AC132" s="613">
        <v>300</v>
      </c>
      <c r="AD132" s="610"/>
      <c r="AE132" s="610">
        <v>300</v>
      </c>
      <c r="AF132" s="626"/>
      <c r="AG132" s="626"/>
      <c r="AH132" s="626"/>
      <c r="AI132" s="626">
        <v>300</v>
      </c>
      <c r="AJ132" s="626"/>
      <c r="AK132" s="626"/>
      <c r="AL132" s="618"/>
      <c r="AM132" s="618"/>
      <c r="AN132" s="618"/>
      <c r="AO132" s="618"/>
      <c r="AP132" s="618"/>
      <c r="AQ132" s="618"/>
      <c r="AR132" s="592">
        <f>SUM(AF132:AQ132)</f>
        <v>300</v>
      </c>
      <c r="AS132" s="592">
        <f>AR132-(AD132+AC132)</f>
        <v>0</v>
      </c>
      <c r="AT132" s="610"/>
      <c r="AU132" s="610"/>
    </row>
    <row r="133" spans="1:218" ht="23.1" customHeight="1" x14ac:dyDescent="0.25">
      <c r="A133" s="576">
        <v>117</v>
      </c>
      <c r="B133" s="615"/>
      <c r="C133" s="604">
        <v>503</v>
      </c>
      <c r="D133" s="701" t="s">
        <v>36</v>
      </c>
      <c r="E133" s="702" t="s">
        <v>910</v>
      </c>
      <c r="F133" s="702" t="s">
        <v>967</v>
      </c>
      <c r="G133" s="617"/>
      <c r="H133" s="606">
        <v>219</v>
      </c>
      <c r="I133" s="607">
        <v>632</v>
      </c>
      <c r="J133" s="581">
        <v>40</v>
      </c>
      <c r="K133" s="582" t="s">
        <v>14</v>
      </c>
      <c r="L133" s="582" t="s">
        <v>1013</v>
      </c>
      <c r="M133" s="624" t="s">
        <v>31</v>
      </c>
      <c r="N133" s="585" t="s">
        <v>17</v>
      </c>
      <c r="O133" s="586" t="s">
        <v>1003</v>
      </c>
      <c r="P133" s="586" t="s">
        <v>803</v>
      </c>
      <c r="Q133" s="586" t="s">
        <v>789</v>
      </c>
      <c r="R133" s="586" t="s">
        <v>61</v>
      </c>
      <c r="S133" s="586" t="s">
        <v>38</v>
      </c>
      <c r="T133" s="586" t="s">
        <v>20</v>
      </c>
      <c r="U133" s="586" t="s">
        <v>21</v>
      </c>
      <c r="V133" s="586" t="s">
        <v>22</v>
      </c>
      <c r="W133" s="586" t="s">
        <v>22</v>
      </c>
      <c r="X133" s="663">
        <v>5</v>
      </c>
      <c r="Y133" s="799">
        <v>5.0999999999999996</v>
      </c>
      <c r="Z133" s="588">
        <v>41091</v>
      </c>
      <c r="AA133" s="589">
        <v>41426</v>
      </c>
      <c r="AB133" s="798">
        <v>25</v>
      </c>
      <c r="AC133" s="613">
        <v>800000</v>
      </c>
      <c r="AD133" s="610"/>
      <c r="AE133" s="610">
        <v>800000</v>
      </c>
      <c r="AF133" s="626"/>
      <c r="AG133" s="626"/>
      <c r="AH133" s="626"/>
      <c r="AI133" s="626">
        <v>400000</v>
      </c>
      <c r="AJ133" s="626">
        <v>400000</v>
      </c>
      <c r="AK133" s="626"/>
      <c r="AL133" s="618"/>
      <c r="AM133" s="618"/>
      <c r="AN133" s="618"/>
      <c r="AO133" s="618"/>
      <c r="AP133" s="618"/>
      <c r="AQ133" s="618"/>
      <c r="AR133" s="592">
        <f>SUM(AF133:AQ133)</f>
        <v>800000</v>
      </c>
      <c r="AS133" s="592">
        <f>AR133-(AD133+AC133)</f>
        <v>0</v>
      </c>
      <c r="AT133" s="610"/>
      <c r="AU133" s="610"/>
    </row>
    <row r="134" spans="1:218" s="593" customFormat="1" ht="23.1" customHeight="1" x14ac:dyDescent="0.2">
      <c r="A134" s="576">
        <v>118</v>
      </c>
      <c r="B134" s="596"/>
      <c r="C134" s="706">
        <v>191</v>
      </c>
      <c r="D134" s="707" t="s">
        <v>1249</v>
      </c>
      <c r="E134" s="703" t="s">
        <v>1097</v>
      </c>
      <c r="F134" s="703" t="s">
        <v>1097</v>
      </c>
      <c r="G134" s="597">
        <v>2600</v>
      </c>
      <c r="H134" s="606">
        <v>240</v>
      </c>
      <c r="I134" s="607">
        <v>536</v>
      </c>
      <c r="J134" s="581">
        <v>5</v>
      </c>
      <c r="K134" s="582" t="s">
        <v>907</v>
      </c>
      <c r="L134" s="582" t="s">
        <v>942</v>
      </c>
      <c r="M134" s="624" t="s">
        <v>15</v>
      </c>
      <c r="N134" s="585" t="s">
        <v>17</v>
      </c>
      <c r="O134" s="586" t="s">
        <v>1003</v>
      </c>
      <c r="P134" s="586" t="s">
        <v>803</v>
      </c>
      <c r="Q134" s="586" t="s">
        <v>789</v>
      </c>
      <c r="R134" s="586" t="s">
        <v>61</v>
      </c>
      <c r="S134" s="638" t="s">
        <v>38</v>
      </c>
      <c r="T134" s="638" t="s">
        <v>38</v>
      </c>
      <c r="U134" s="638" t="s">
        <v>38</v>
      </c>
      <c r="V134" s="586" t="s">
        <v>22</v>
      </c>
      <c r="W134" s="586" t="s">
        <v>22</v>
      </c>
      <c r="X134" s="663">
        <v>5</v>
      </c>
      <c r="Y134" s="823">
        <v>5.0999999999999996</v>
      </c>
      <c r="Z134" s="639">
        <v>41091</v>
      </c>
      <c r="AA134" s="622">
        <v>41426</v>
      </c>
      <c r="AB134" s="798">
        <v>5</v>
      </c>
      <c r="AC134" s="613">
        <v>8500</v>
      </c>
      <c r="AD134" s="640"/>
      <c r="AE134" s="610">
        <v>8500</v>
      </c>
      <c r="AF134" s="623"/>
      <c r="AG134" s="623"/>
      <c r="AH134" s="623">
        <v>8500</v>
      </c>
      <c r="AI134" s="623"/>
      <c r="AJ134" s="623"/>
      <c r="AK134" s="623"/>
      <c r="AL134" s="623"/>
      <c r="AM134" s="623"/>
      <c r="AN134" s="623"/>
      <c r="AO134" s="623"/>
      <c r="AP134" s="623"/>
      <c r="AQ134" s="623"/>
      <c r="AR134" s="592">
        <f>SUM(AF134:AQ134)</f>
        <v>8500</v>
      </c>
      <c r="AS134" s="592">
        <f>AR134-(AD134+AC134)</f>
        <v>0</v>
      </c>
      <c r="AT134" s="640"/>
      <c r="AU134" s="640"/>
      <c r="AV134" s="594"/>
      <c r="AW134" s="594"/>
      <c r="AX134" s="594"/>
      <c r="AY134" s="594"/>
      <c r="AZ134" s="594"/>
      <c r="BA134" s="594"/>
      <c r="BB134" s="594"/>
      <c r="BC134" s="594"/>
      <c r="BD134" s="594"/>
      <c r="BE134" s="594"/>
      <c r="BF134" s="594"/>
      <c r="BG134" s="594"/>
      <c r="BH134" s="594"/>
      <c r="BI134" s="594"/>
      <c r="BJ134" s="594"/>
      <c r="BK134" s="594"/>
      <c r="BL134" s="594"/>
      <c r="BM134" s="594"/>
      <c r="BN134" s="594"/>
      <c r="BO134" s="594"/>
      <c r="BP134" s="594"/>
      <c r="BQ134" s="594"/>
      <c r="BR134" s="594"/>
      <c r="BS134" s="594"/>
      <c r="BT134" s="594"/>
      <c r="BU134" s="594"/>
      <c r="BV134" s="594"/>
      <c r="BW134" s="594"/>
      <c r="BX134" s="594"/>
      <c r="BY134" s="594"/>
      <c r="BZ134" s="594"/>
      <c r="CA134" s="594"/>
      <c r="CB134" s="594"/>
      <c r="CC134" s="594"/>
      <c r="CD134" s="594"/>
      <c r="CE134" s="594"/>
      <c r="CF134" s="594"/>
      <c r="CG134" s="594"/>
      <c r="CH134" s="594"/>
      <c r="CI134" s="594"/>
      <c r="CJ134" s="594"/>
      <c r="CK134" s="594"/>
      <c r="CL134" s="594"/>
      <c r="CM134" s="594"/>
      <c r="CN134" s="594"/>
      <c r="CO134" s="594"/>
      <c r="CP134" s="594"/>
      <c r="CQ134" s="594"/>
      <c r="CR134" s="594"/>
      <c r="CS134" s="594"/>
      <c r="CT134" s="594"/>
      <c r="CU134" s="594"/>
      <c r="CV134" s="594"/>
      <c r="CW134" s="594"/>
      <c r="CX134" s="594"/>
      <c r="CY134" s="594"/>
      <c r="CZ134" s="594"/>
      <c r="DA134" s="594"/>
      <c r="DB134" s="594"/>
      <c r="DC134" s="594"/>
      <c r="DD134" s="594"/>
      <c r="DE134" s="594"/>
      <c r="DF134" s="594"/>
      <c r="DG134" s="594"/>
      <c r="DH134" s="594"/>
      <c r="DI134" s="594"/>
      <c r="DJ134" s="594"/>
      <c r="DK134" s="594"/>
      <c r="DL134" s="594"/>
      <c r="DM134" s="594"/>
      <c r="DN134" s="594"/>
      <c r="DO134" s="594"/>
      <c r="DP134" s="594"/>
      <c r="DQ134" s="594"/>
      <c r="DR134" s="594"/>
      <c r="DS134" s="594"/>
      <c r="DT134" s="594"/>
      <c r="DU134" s="594"/>
      <c r="DV134" s="594"/>
      <c r="DW134" s="594"/>
      <c r="DX134" s="594"/>
      <c r="DY134" s="594"/>
      <c r="DZ134" s="594"/>
      <c r="EA134" s="594"/>
      <c r="EB134" s="594"/>
      <c r="EC134" s="594"/>
      <c r="ED134" s="594"/>
      <c r="EE134" s="594"/>
      <c r="EF134" s="594"/>
      <c r="EG134" s="594"/>
      <c r="EH134" s="594"/>
      <c r="EI134" s="594"/>
      <c r="EJ134" s="594"/>
      <c r="EK134" s="594"/>
      <c r="EL134" s="594"/>
      <c r="EM134" s="594"/>
      <c r="EN134" s="594"/>
      <c r="EO134" s="594"/>
      <c r="EP134" s="594"/>
      <c r="EQ134" s="594"/>
      <c r="ER134" s="594"/>
      <c r="ES134" s="594"/>
      <c r="ET134" s="594"/>
      <c r="EU134" s="594"/>
      <c r="EV134" s="594"/>
      <c r="EW134" s="594"/>
      <c r="EX134" s="594"/>
      <c r="EY134" s="594"/>
      <c r="EZ134" s="594"/>
      <c r="FA134" s="594"/>
      <c r="FB134" s="594"/>
      <c r="FC134" s="594"/>
      <c r="FD134" s="594"/>
      <c r="FE134" s="594"/>
      <c r="FF134" s="594"/>
      <c r="FG134" s="594"/>
      <c r="FH134" s="594"/>
      <c r="FI134" s="594"/>
      <c r="FJ134" s="594"/>
      <c r="FK134" s="594"/>
      <c r="FL134" s="594"/>
      <c r="FM134" s="594"/>
      <c r="FN134" s="594"/>
      <c r="FO134" s="594"/>
      <c r="FP134" s="594"/>
      <c r="FQ134" s="594"/>
      <c r="FR134" s="594"/>
      <c r="FS134" s="594"/>
      <c r="FT134" s="594"/>
      <c r="FU134" s="594"/>
      <c r="FV134" s="594"/>
      <c r="FW134" s="594"/>
      <c r="FX134" s="594"/>
      <c r="FY134" s="594"/>
      <c r="FZ134" s="594"/>
      <c r="GA134" s="594"/>
      <c r="GB134" s="594"/>
      <c r="GC134" s="594"/>
      <c r="GD134" s="594"/>
      <c r="GE134" s="594"/>
      <c r="GF134" s="594"/>
      <c r="GG134" s="594"/>
      <c r="GH134" s="594"/>
      <c r="GI134" s="594"/>
      <c r="GJ134" s="594"/>
      <c r="GK134" s="594"/>
      <c r="GL134" s="594"/>
      <c r="GM134" s="594"/>
      <c r="GN134" s="594"/>
      <c r="GO134" s="594"/>
      <c r="GP134" s="594"/>
      <c r="GQ134" s="594"/>
      <c r="GR134" s="594"/>
      <c r="GS134" s="594"/>
      <c r="GT134" s="594"/>
      <c r="GU134" s="594"/>
      <c r="GV134" s="594"/>
      <c r="GW134" s="594"/>
      <c r="GX134" s="594"/>
    </row>
    <row r="135" spans="1:218" s="593" customFormat="1" ht="23.1" customHeight="1" x14ac:dyDescent="0.2">
      <c r="A135" s="576">
        <v>119</v>
      </c>
      <c r="B135" s="603"/>
      <c r="C135" s="706">
        <v>191</v>
      </c>
      <c r="D135" s="707" t="s">
        <v>1249</v>
      </c>
      <c r="E135" s="703" t="s">
        <v>1097</v>
      </c>
      <c r="F135" s="703" t="s">
        <v>1097</v>
      </c>
      <c r="G135" s="605">
        <v>2700</v>
      </c>
      <c r="H135" s="606">
        <v>240</v>
      </c>
      <c r="I135" s="607">
        <v>544</v>
      </c>
      <c r="J135" s="581">
        <v>3</v>
      </c>
      <c r="K135" s="582" t="s">
        <v>914</v>
      </c>
      <c r="L135" s="582" t="s">
        <v>1095</v>
      </c>
      <c r="M135" s="624" t="s">
        <v>15</v>
      </c>
      <c r="N135" s="585" t="s">
        <v>17</v>
      </c>
      <c r="O135" s="638" t="s">
        <v>1003</v>
      </c>
      <c r="P135" s="586" t="s">
        <v>803</v>
      </c>
      <c r="Q135" s="586" t="s">
        <v>789</v>
      </c>
      <c r="R135" s="586" t="s">
        <v>61</v>
      </c>
      <c r="S135" s="654" t="s">
        <v>38</v>
      </c>
      <c r="T135" s="586" t="s">
        <v>38</v>
      </c>
      <c r="U135" s="586" t="s">
        <v>1096</v>
      </c>
      <c r="V135" s="586" t="s">
        <v>22</v>
      </c>
      <c r="W135" s="586" t="s">
        <v>22</v>
      </c>
      <c r="X135" s="663">
        <v>5</v>
      </c>
      <c r="Y135" s="823">
        <v>5.0999999999999996</v>
      </c>
      <c r="Z135" s="639">
        <v>41091</v>
      </c>
      <c r="AA135" s="622">
        <v>42156</v>
      </c>
      <c r="AB135" s="801">
        <v>7</v>
      </c>
      <c r="AC135" s="613"/>
      <c r="AD135" s="609">
        <v>400000</v>
      </c>
      <c r="AE135" s="610">
        <v>400000</v>
      </c>
      <c r="AF135" s="610"/>
      <c r="AG135" s="610"/>
      <c r="AH135" s="610"/>
      <c r="AI135" s="610"/>
      <c r="AJ135" s="610"/>
      <c r="AK135" s="610">
        <v>250000</v>
      </c>
      <c r="AL135" s="610">
        <v>150000</v>
      </c>
      <c r="AM135" s="610"/>
      <c r="AN135" s="640"/>
      <c r="AO135" s="640"/>
      <c r="AP135" s="610"/>
      <c r="AQ135" s="610"/>
      <c r="AR135" s="592">
        <f>SUM(AF135:AQ135)</f>
        <v>400000</v>
      </c>
      <c r="AS135" s="592">
        <f>AR135-(AD135+AC135)</f>
        <v>0</v>
      </c>
      <c r="AT135" s="609">
        <v>1200000</v>
      </c>
      <c r="AU135" s="609">
        <v>1200000</v>
      </c>
      <c r="AV135" s="594"/>
      <c r="AW135" s="594"/>
      <c r="AX135" s="594"/>
      <c r="AY135" s="594"/>
      <c r="AZ135" s="594"/>
      <c r="BA135" s="594"/>
      <c r="BB135" s="594"/>
      <c r="BC135" s="594"/>
      <c r="BD135" s="594"/>
      <c r="BE135" s="594"/>
      <c r="BF135" s="594"/>
      <c r="BG135" s="594"/>
      <c r="BH135" s="594"/>
      <c r="BI135" s="594"/>
      <c r="BJ135" s="594"/>
      <c r="BK135" s="594"/>
      <c r="BL135" s="594"/>
      <c r="BM135" s="594"/>
      <c r="BN135" s="594"/>
      <c r="BO135" s="594"/>
      <c r="BP135" s="594"/>
      <c r="BQ135" s="594"/>
      <c r="BR135" s="594"/>
      <c r="BS135" s="594"/>
      <c r="BT135" s="594"/>
      <c r="BU135" s="594"/>
      <c r="BV135" s="594"/>
      <c r="BW135" s="594"/>
      <c r="BX135" s="594"/>
      <c r="BY135" s="594"/>
      <c r="BZ135" s="594"/>
      <c r="CA135" s="594"/>
      <c r="CB135" s="594"/>
      <c r="CC135" s="594"/>
      <c r="CD135" s="594"/>
      <c r="CE135" s="594"/>
      <c r="CF135" s="594"/>
      <c r="CG135" s="594"/>
      <c r="CH135" s="594"/>
      <c r="CI135" s="594"/>
      <c r="CJ135" s="594"/>
      <c r="CK135" s="594"/>
      <c r="CL135" s="594"/>
      <c r="CM135" s="594"/>
      <c r="CN135" s="594"/>
      <c r="CO135" s="594"/>
      <c r="CP135" s="594"/>
      <c r="CQ135" s="594"/>
      <c r="CR135" s="594"/>
      <c r="CS135" s="594"/>
      <c r="CT135" s="594"/>
      <c r="CU135" s="594"/>
      <c r="CV135" s="594"/>
      <c r="CW135" s="594"/>
      <c r="CX135" s="594"/>
      <c r="CY135" s="594"/>
      <c r="CZ135" s="594"/>
      <c r="DA135" s="594"/>
      <c r="DB135" s="594"/>
      <c r="DC135" s="594"/>
      <c r="DD135" s="594"/>
      <c r="DE135" s="594"/>
      <c r="DF135" s="594"/>
      <c r="DG135" s="594"/>
      <c r="DH135" s="594"/>
      <c r="DI135" s="594"/>
      <c r="DJ135" s="594"/>
      <c r="DK135" s="594"/>
      <c r="DL135" s="594"/>
      <c r="DM135" s="594"/>
      <c r="DN135" s="594"/>
      <c r="DO135" s="594"/>
      <c r="DP135" s="594"/>
      <c r="DQ135" s="594"/>
      <c r="DR135" s="594"/>
      <c r="DS135" s="594"/>
      <c r="DT135" s="594"/>
      <c r="DU135" s="594"/>
      <c r="DV135" s="594"/>
      <c r="DW135" s="594"/>
      <c r="DX135" s="594"/>
      <c r="DY135" s="594"/>
      <c r="DZ135" s="594"/>
      <c r="EA135" s="594"/>
      <c r="EB135" s="594"/>
      <c r="EC135" s="594"/>
      <c r="ED135" s="594"/>
      <c r="EE135" s="594"/>
      <c r="EF135" s="594"/>
      <c r="EG135" s="594"/>
      <c r="EH135" s="594"/>
      <c r="EI135" s="594"/>
      <c r="EJ135" s="594"/>
      <c r="EK135" s="594"/>
      <c r="EL135" s="594"/>
      <c r="EM135" s="594"/>
      <c r="EN135" s="594"/>
      <c r="EO135" s="594"/>
      <c r="EP135" s="594"/>
      <c r="EQ135" s="594"/>
      <c r="ER135" s="594"/>
      <c r="ES135" s="594"/>
      <c r="ET135" s="594"/>
      <c r="EU135" s="594"/>
      <c r="EV135" s="594"/>
      <c r="EW135" s="594"/>
      <c r="EX135" s="594"/>
      <c r="EY135" s="594"/>
      <c r="EZ135" s="594"/>
      <c r="FA135" s="594"/>
      <c r="FB135" s="594"/>
      <c r="FC135" s="594"/>
      <c r="FD135" s="594"/>
      <c r="FE135" s="594"/>
      <c r="FF135" s="594"/>
      <c r="FG135" s="594"/>
      <c r="FH135" s="594"/>
      <c r="FI135" s="594"/>
      <c r="FJ135" s="594"/>
      <c r="FK135" s="594"/>
      <c r="FL135" s="594"/>
      <c r="FM135" s="594"/>
      <c r="FN135" s="594"/>
      <c r="FO135" s="594"/>
      <c r="FP135" s="594"/>
      <c r="FQ135" s="594"/>
      <c r="FR135" s="594"/>
      <c r="FS135" s="594"/>
      <c r="FT135" s="594"/>
      <c r="FU135" s="594"/>
      <c r="FV135" s="594"/>
      <c r="FW135" s="594"/>
      <c r="FX135" s="594"/>
      <c r="FY135" s="594"/>
      <c r="FZ135" s="594"/>
      <c r="GA135" s="594"/>
      <c r="GB135" s="594"/>
      <c r="GC135" s="594"/>
      <c r="GD135" s="594"/>
      <c r="GE135" s="594"/>
      <c r="GF135" s="594"/>
      <c r="GG135" s="594"/>
      <c r="GH135" s="594"/>
      <c r="GI135" s="594"/>
      <c r="GJ135" s="594"/>
      <c r="GK135" s="594"/>
      <c r="GL135" s="594"/>
      <c r="GM135" s="594"/>
      <c r="GN135" s="594"/>
      <c r="GO135" s="594"/>
      <c r="GP135" s="594"/>
      <c r="GQ135" s="594"/>
      <c r="GR135" s="594"/>
      <c r="GS135" s="594"/>
      <c r="GT135" s="594"/>
      <c r="GU135" s="594"/>
      <c r="GV135" s="594"/>
      <c r="GW135" s="594"/>
      <c r="GX135" s="594"/>
    </row>
    <row r="136" spans="1:218" s="593" customFormat="1" ht="23.1" customHeight="1" thickBot="1" x14ac:dyDescent="0.3">
      <c r="A136" s="576">
        <v>120</v>
      </c>
      <c r="B136" s="596"/>
      <c r="C136" s="637">
        <v>203</v>
      </c>
      <c r="D136" s="701" t="s">
        <v>36</v>
      </c>
      <c r="E136" s="702" t="s">
        <v>759</v>
      </c>
      <c r="F136" s="702" t="s">
        <v>1210</v>
      </c>
      <c r="G136" s="597">
        <v>2600</v>
      </c>
      <c r="H136" s="607">
        <v>282</v>
      </c>
      <c r="I136" s="607">
        <v>636</v>
      </c>
      <c r="J136" s="595">
        <v>21</v>
      </c>
      <c r="K136" s="632" t="s">
        <v>907</v>
      </c>
      <c r="L136" s="632" t="s">
        <v>1211</v>
      </c>
      <c r="M136" s="624" t="s">
        <v>31</v>
      </c>
      <c r="N136" s="585" t="s">
        <v>17</v>
      </c>
      <c r="O136" s="586" t="s">
        <v>1003</v>
      </c>
      <c r="P136" s="625" t="s">
        <v>803</v>
      </c>
      <c r="Q136" s="625" t="s">
        <v>789</v>
      </c>
      <c r="R136" s="586" t="s">
        <v>61</v>
      </c>
      <c r="S136" s="586" t="s">
        <v>38</v>
      </c>
      <c r="T136" s="586" t="s">
        <v>37</v>
      </c>
      <c r="U136" s="586" t="s">
        <v>72</v>
      </c>
      <c r="V136" s="586" t="s">
        <v>22</v>
      </c>
      <c r="W136" s="586" t="s">
        <v>22</v>
      </c>
      <c r="X136" s="663">
        <v>4</v>
      </c>
      <c r="Y136" s="800">
        <v>4.3</v>
      </c>
      <c r="Z136" s="622">
        <v>41091</v>
      </c>
      <c r="AA136" s="639">
        <v>41426</v>
      </c>
      <c r="AB136" s="801">
        <v>5</v>
      </c>
      <c r="AC136" s="599">
        <v>6700</v>
      </c>
      <c r="AD136" s="610"/>
      <c r="AE136" s="610">
        <v>6700</v>
      </c>
      <c r="AF136" s="601"/>
      <c r="AG136" s="601"/>
      <c r="AH136" s="601">
        <v>6700</v>
      </c>
      <c r="AI136" s="601"/>
      <c r="AJ136" s="601"/>
      <c r="AK136" s="601"/>
      <c r="AL136" s="601"/>
      <c r="AM136" s="601"/>
      <c r="AN136" s="601"/>
      <c r="AO136" s="601"/>
      <c r="AP136" s="601"/>
      <c r="AQ136" s="601"/>
      <c r="AR136" s="592">
        <f>SUM(AF136:AQ136)</f>
        <v>6700</v>
      </c>
      <c r="AS136" s="592">
        <f>AR136-(AD136+AC136)</f>
        <v>0</v>
      </c>
      <c r="AT136" s="610"/>
      <c r="AU136" s="628"/>
      <c r="AV136" s="594"/>
      <c r="AW136" s="594"/>
      <c r="AX136" s="594"/>
      <c r="AY136" s="594"/>
      <c r="AZ136" s="594"/>
      <c r="BA136" s="594"/>
      <c r="BB136" s="594"/>
      <c r="BC136" s="594"/>
      <c r="BD136" s="594"/>
      <c r="BE136" s="594"/>
      <c r="BF136" s="594"/>
      <c r="BG136" s="594"/>
      <c r="BH136" s="594"/>
      <c r="BI136" s="594"/>
      <c r="BJ136" s="594"/>
      <c r="BK136" s="594"/>
      <c r="BL136" s="594"/>
      <c r="BM136" s="594"/>
      <c r="BN136" s="594"/>
      <c r="BO136" s="594"/>
      <c r="BP136" s="594"/>
      <c r="BQ136" s="594"/>
      <c r="BR136" s="594"/>
      <c r="BS136" s="594"/>
      <c r="BT136" s="594"/>
      <c r="BU136" s="594"/>
      <c r="BV136" s="594"/>
      <c r="BW136" s="594"/>
      <c r="BX136" s="594"/>
      <c r="BY136" s="594"/>
      <c r="BZ136" s="594"/>
      <c r="CA136" s="594"/>
      <c r="CB136" s="594"/>
      <c r="CC136" s="594"/>
      <c r="CD136" s="594"/>
      <c r="CE136" s="594"/>
      <c r="CF136" s="594"/>
      <c r="CG136" s="594"/>
      <c r="CH136" s="594"/>
      <c r="CI136" s="594"/>
      <c r="CJ136" s="594"/>
      <c r="CK136" s="594"/>
      <c r="CL136" s="594"/>
      <c r="CM136" s="594"/>
      <c r="CN136" s="594"/>
      <c r="CO136" s="594"/>
      <c r="CP136" s="594"/>
      <c r="CQ136" s="594"/>
      <c r="CR136" s="594"/>
      <c r="CS136" s="594"/>
      <c r="CT136" s="594"/>
      <c r="CU136" s="594"/>
      <c r="CV136" s="594"/>
      <c r="CW136" s="594"/>
      <c r="CX136" s="594"/>
      <c r="CY136" s="594"/>
      <c r="CZ136" s="594"/>
      <c r="DA136" s="594"/>
      <c r="DB136" s="594"/>
      <c r="DC136" s="594"/>
      <c r="DD136" s="594"/>
      <c r="DE136" s="594"/>
      <c r="DF136" s="594"/>
      <c r="DG136" s="594"/>
      <c r="DH136" s="594"/>
      <c r="DI136" s="594"/>
      <c r="DJ136" s="594"/>
      <c r="DK136" s="594"/>
      <c r="DL136" s="594"/>
      <c r="DM136" s="594"/>
      <c r="DN136" s="594"/>
      <c r="DO136" s="594"/>
      <c r="DP136" s="594"/>
      <c r="DQ136" s="594"/>
      <c r="DR136" s="594"/>
      <c r="DS136" s="594"/>
      <c r="DT136" s="594"/>
      <c r="DU136" s="594"/>
      <c r="DV136" s="594"/>
      <c r="DW136" s="594"/>
      <c r="DX136" s="594"/>
      <c r="DY136" s="594"/>
      <c r="DZ136" s="594"/>
      <c r="EA136" s="594"/>
      <c r="EB136" s="594"/>
      <c r="EC136" s="594"/>
      <c r="ED136" s="594"/>
      <c r="EE136" s="594"/>
      <c r="EF136" s="594"/>
      <c r="EG136" s="594"/>
      <c r="EH136" s="594"/>
      <c r="EI136" s="594"/>
      <c r="EJ136" s="594"/>
      <c r="EK136" s="594"/>
      <c r="EL136" s="594"/>
      <c r="EM136" s="594"/>
      <c r="EN136" s="594"/>
      <c r="EO136" s="594"/>
      <c r="EP136" s="594"/>
      <c r="EQ136" s="594"/>
      <c r="ER136" s="594"/>
      <c r="ES136" s="594"/>
      <c r="ET136" s="594"/>
      <c r="EU136" s="594"/>
      <c r="EV136" s="594"/>
      <c r="EW136" s="594"/>
      <c r="EX136" s="594"/>
      <c r="EY136" s="594"/>
      <c r="EZ136" s="594"/>
      <c r="FA136" s="594"/>
      <c r="FB136" s="594"/>
      <c r="FC136" s="594"/>
      <c r="FD136" s="594"/>
      <c r="FE136" s="594"/>
      <c r="FF136" s="594"/>
      <c r="FG136" s="594"/>
      <c r="FH136" s="594"/>
      <c r="FI136" s="594"/>
      <c r="FJ136" s="594"/>
      <c r="FK136" s="594"/>
      <c r="FL136" s="594"/>
      <c r="FM136" s="594"/>
      <c r="FN136" s="594"/>
      <c r="FO136" s="594"/>
      <c r="FP136" s="594"/>
      <c r="FQ136" s="594"/>
      <c r="FR136" s="594"/>
      <c r="FS136" s="594"/>
      <c r="FT136" s="594"/>
      <c r="FU136" s="594"/>
      <c r="FV136" s="594"/>
      <c r="FW136" s="594"/>
      <c r="FX136" s="594"/>
      <c r="FY136" s="594"/>
      <c r="FZ136" s="594"/>
      <c r="GA136" s="594"/>
      <c r="GB136" s="594"/>
      <c r="GC136" s="594"/>
      <c r="GD136" s="594"/>
      <c r="GE136" s="594"/>
      <c r="GF136" s="594"/>
      <c r="GG136" s="594"/>
      <c r="GH136" s="594"/>
      <c r="GI136" s="594"/>
      <c r="GJ136" s="594"/>
      <c r="GK136" s="594"/>
      <c r="GL136" s="594"/>
      <c r="GM136" s="594"/>
      <c r="GN136" s="594"/>
      <c r="GO136" s="594"/>
      <c r="GP136" s="594"/>
      <c r="GQ136" s="594"/>
      <c r="GR136" s="594"/>
      <c r="GS136" s="594"/>
      <c r="GT136" s="594"/>
      <c r="GU136" s="594"/>
      <c r="GV136" s="594"/>
      <c r="GW136" s="594"/>
      <c r="GX136" s="594"/>
      <c r="GY136" s="594"/>
      <c r="GZ136" s="594"/>
      <c r="HA136" s="594"/>
      <c r="HB136" s="594"/>
      <c r="HC136" s="594"/>
      <c r="HD136" s="594"/>
      <c r="HE136" s="594"/>
      <c r="HF136" s="594"/>
      <c r="HG136" s="594"/>
      <c r="HH136" s="594"/>
      <c r="HI136" s="594"/>
      <c r="HJ136" s="594"/>
    </row>
    <row r="137" spans="1:218" s="768" customFormat="1" ht="35.1" customHeight="1" thickBot="1" x14ac:dyDescent="0.3">
      <c r="A137" s="576"/>
      <c r="B137" s="756"/>
      <c r="C137" s="757"/>
      <c r="D137" s="740"/>
      <c r="E137" s="758"/>
      <c r="F137" s="758"/>
      <c r="G137" s="759"/>
      <c r="H137" s="760"/>
      <c r="I137" s="760"/>
      <c r="J137" s="761"/>
      <c r="K137" s="762"/>
      <c r="L137" s="762"/>
      <c r="M137" s="763"/>
      <c r="N137" s="764"/>
      <c r="O137" s="765"/>
      <c r="P137" s="765"/>
      <c r="Q137" s="765"/>
      <c r="R137" s="765"/>
      <c r="S137" s="765"/>
      <c r="T137" s="765"/>
      <c r="U137" s="765"/>
      <c r="V137" s="765"/>
      <c r="W137" s="765"/>
      <c r="X137" s="824"/>
      <c r="Y137" s="825"/>
      <c r="Z137" s="766"/>
      <c r="AA137" s="767"/>
      <c r="AB137" s="826"/>
      <c r="AC137" s="821">
        <f t="shared" ref="AC137:AU137" si="17">SUM(AC132:AC136)</f>
        <v>815500</v>
      </c>
      <c r="AD137" s="821">
        <f t="shared" si="17"/>
        <v>400000</v>
      </c>
      <c r="AE137" s="821">
        <f t="shared" si="17"/>
        <v>1215500</v>
      </c>
      <c r="AF137" s="821">
        <f t="shared" si="17"/>
        <v>0</v>
      </c>
      <c r="AG137" s="821">
        <f t="shared" si="17"/>
        <v>0</v>
      </c>
      <c r="AH137" s="821">
        <f t="shared" si="17"/>
        <v>15200</v>
      </c>
      <c r="AI137" s="821">
        <f t="shared" si="17"/>
        <v>400300</v>
      </c>
      <c r="AJ137" s="821">
        <f t="shared" si="17"/>
        <v>400000</v>
      </c>
      <c r="AK137" s="821">
        <f t="shared" si="17"/>
        <v>250000</v>
      </c>
      <c r="AL137" s="821">
        <f t="shared" si="17"/>
        <v>150000</v>
      </c>
      <c r="AM137" s="821">
        <f t="shared" si="17"/>
        <v>0</v>
      </c>
      <c r="AN137" s="821">
        <f t="shared" si="17"/>
        <v>0</v>
      </c>
      <c r="AO137" s="821">
        <f t="shared" si="17"/>
        <v>0</v>
      </c>
      <c r="AP137" s="821">
        <f t="shared" si="17"/>
        <v>0</v>
      </c>
      <c r="AQ137" s="821">
        <f t="shared" si="17"/>
        <v>0</v>
      </c>
      <c r="AR137" s="821">
        <f t="shared" si="17"/>
        <v>1215500</v>
      </c>
      <c r="AS137" s="821">
        <f t="shared" si="17"/>
        <v>0</v>
      </c>
      <c r="AT137" s="821">
        <f t="shared" si="17"/>
        <v>1200000</v>
      </c>
      <c r="AU137" s="821">
        <f t="shared" si="17"/>
        <v>1200000</v>
      </c>
      <c r="AV137" s="769"/>
      <c r="AW137" s="769"/>
      <c r="AX137" s="769"/>
      <c r="AY137" s="769"/>
      <c r="AZ137" s="769"/>
      <c r="BA137" s="769"/>
      <c r="BB137" s="769"/>
      <c r="BC137" s="769"/>
      <c r="BD137" s="769"/>
      <c r="BE137" s="769"/>
      <c r="BF137" s="769"/>
      <c r="BG137" s="769"/>
      <c r="BH137" s="769"/>
      <c r="BI137" s="769"/>
      <c r="BJ137" s="769"/>
      <c r="BK137" s="769"/>
      <c r="BL137" s="769"/>
      <c r="BM137" s="769"/>
      <c r="BN137" s="769"/>
      <c r="BO137" s="769"/>
      <c r="BP137" s="769"/>
      <c r="BQ137" s="769"/>
      <c r="BR137" s="769"/>
      <c r="BS137" s="769"/>
      <c r="BT137" s="769"/>
      <c r="BU137" s="769"/>
      <c r="BV137" s="769"/>
      <c r="BW137" s="769"/>
      <c r="BX137" s="769"/>
      <c r="BY137" s="769"/>
      <c r="BZ137" s="769"/>
      <c r="CA137" s="769"/>
      <c r="CB137" s="769"/>
      <c r="CC137" s="769"/>
      <c r="CD137" s="769"/>
      <c r="CE137" s="769"/>
      <c r="CF137" s="769"/>
      <c r="CG137" s="769"/>
      <c r="CH137" s="769"/>
      <c r="CI137" s="769"/>
      <c r="CJ137" s="769"/>
      <c r="CK137" s="769"/>
      <c r="CL137" s="769"/>
      <c r="CM137" s="769"/>
      <c r="CN137" s="769"/>
      <c r="CO137" s="769"/>
      <c r="CP137" s="769"/>
      <c r="CQ137" s="769"/>
      <c r="CR137" s="769"/>
      <c r="CS137" s="769"/>
      <c r="CT137" s="769"/>
      <c r="CU137" s="769"/>
      <c r="CV137" s="769"/>
      <c r="CW137" s="769"/>
      <c r="CX137" s="769"/>
      <c r="CY137" s="769"/>
      <c r="CZ137" s="769"/>
      <c r="DA137" s="769"/>
      <c r="DB137" s="769"/>
      <c r="DC137" s="769"/>
      <c r="DD137" s="769"/>
      <c r="DE137" s="769"/>
      <c r="DF137" s="769"/>
      <c r="DG137" s="769"/>
      <c r="DH137" s="769"/>
      <c r="DI137" s="769"/>
      <c r="DJ137" s="769"/>
      <c r="DK137" s="769"/>
      <c r="DL137" s="769"/>
      <c r="DM137" s="769"/>
      <c r="DN137" s="769"/>
      <c r="DO137" s="769"/>
      <c r="DP137" s="769"/>
      <c r="DQ137" s="769"/>
      <c r="DR137" s="769"/>
      <c r="DS137" s="769"/>
      <c r="DT137" s="769"/>
      <c r="DU137" s="769"/>
      <c r="DV137" s="769"/>
      <c r="DW137" s="769"/>
      <c r="DX137" s="769"/>
      <c r="DY137" s="769"/>
      <c r="DZ137" s="769"/>
      <c r="EA137" s="769"/>
      <c r="EB137" s="769"/>
      <c r="EC137" s="769"/>
      <c r="ED137" s="769"/>
      <c r="EE137" s="769"/>
      <c r="EF137" s="769"/>
      <c r="EG137" s="769"/>
      <c r="EH137" s="769"/>
      <c r="EI137" s="769"/>
      <c r="EJ137" s="769"/>
      <c r="EK137" s="769"/>
      <c r="EL137" s="769"/>
      <c r="EM137" s="769"/>
      <c r="EN137" s="769"/>
      <c r="EO137" s="769"/>
      <c r="EP137" s="769"/>
      <c r="EQ137" s="769"/>
      <c r="ER137" s="769"/>
      <c r="ES137" s="769"/>
      <c r="ET137" s="769"/>
      <c r="EU137" s="769"/>
      <c r="EV137" s="769"/>
      <c r="EW137" s="769"/>
      <c r="EX137" s="769"/>
      <c r="EY137" s="769"/>
      <c r="EZ137" s="769"/>
      <c r="FA137" s="769"/>
      <c r="FB137" s="769"/>
      <c r="FC137" s="769"/>
      <c r="FD137" s="769"/>
      <c r="FE137" s="769"/>
      <c r="FF137" s="769"/>
      <c r="FG137" s="769"/>
      <c r="FH137" s="769"/>
      <c r="FI137" s="769"/>
      <c r="FJ137" s="769"/>
      <c r="FK137" s="769"/>
      <c r="FL137" s="769"/>
      <c r="FM137" s="769"/>
      <c r="FN137" s="769"/>
      <c r="FO137" s="769"/>
      <c r="FP137" s="769"/>
      <c r="FQ137" s="769"/>
      <c r="FR137" s="769"/>
      <c r="FS137" s="769"/>
      <c r="FT137" s="769"/>
      <c r="FU137" s="769"/>
      <c r="FV137" s="769"/>
      <c r="FW137" s="769"/>
      <c r="FX137" s="769"/>
      <c r="FY137" s="769"/>
      <c r="FZ137" s="769"/>
      <c r="GA137" s="769"/>
      <c r="GB137" s="769"/>
      <c r="GC137" s="769"/>
      <c r="GD137" s="769"/>
      <c r="GE137" s="769"/>
      <c r="GF137" s="769"/>
      <c r="GG137" s="769"/>
      <c r="GH137" s="769"/>
      <c r="GI137" s="769"/>
      <c r="GJ137" s="769"/>
      <c r="GK137" s="769"/>
      <c r="GL137" s="769"/>
      <c r="GM137" s="769"/>
      <c r="GN137" s="769"/>
      <c r="GO137" s="769"/>
      <c r="GP137" s="769"/>
      <c r="GQ137" s="769"/>
      <c r="GR137" s="769"/>
      <c r="GS137" s="769"/>
      <c r="GT137" s="769"/>
      <c r="GU137" s="769"/>
      <c r="GV137" s="769"/>
      <c r="GW137" s="769"/>
      <c r="GX137" s="769"/>
    </row>
    <row r="138" spans="1:218" s="768" customFormat="1" ht="35.1" customHeight="1" x14ac:dyDescent="0.25">
      <c r="A138" s="724"/>
      <c r="B138" s="756"/>
      <c r="C138" s="757"/>
      <c r="D138" s="740"/>
      <c r="E138" s="758"/>
      <c r="F138" s="758"/>
      <c r="G138" s="759"/>
      <c r="H138" s="760"/>
      <c r="I138" s="760"/>
      <c r="J138" s="761"/>
      <c r="K138" s="762"/>
      <c r="L138" s="762"/>
      <c r="M138" s="763"/>
      <c r="N138" s="764"/>
      <c r="O138" s="765"/>
      <c r="P138" s="765"/>
      <c r="Q138" s="765"/>
      <c r="R138" s="765"/>
      <c r="S138" s="765"/>
      <c r="T138" s="765"/>
      <c r="U138" s="765"/>
      <c r="V138" s="765"/>
      <c r="W138" s="765"/>
      <c r="X138" s="824"/>
      <c r="Y138" s="825"/>
      <c r="Z138" s="766"/>
      <c r="AA138" s="767"/>
      <c r="AB138" s="826"/>
      <c r="AC138" s="822"/>
      <c r="AD138" s="822"/>
      <c r="AE138" s="822"/>
      <c r="AF138" s="822"/>
      <c r="AG138" s="822"/>
      <c r="AH138" s="822"/>
      <c r="AI138" s="822"/>
      <c r="AJ138" s="822"/>
      <c r="AK138" s="822"/>
      <c r="AL138" s="822"/>
      <c r="AM138" s="822"/>
      <c r="AN138" s="822"/>
      <c r="AO138" s="822"/>
      <c r="AP138" s="822"/>
      <c r="AQ138" s="822"/>
      <c r="AR138" s="822"/>
      <c r="AS138" s="822"/>
      <c r="AT138" s="822"/>
      <c r="AU138" s="822"/>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69"/>
      <c r="FZ138" s="769"/>
      <c r="GA138" s="769"/>
      <c r="GB138" s="769"/>
      <c r="GC138" s="769"/>
      <c r="GD138" s="769"/>
      <c r="GE138" s="769"/>
      <c r="GF138" s="769"/>
      <c r="GG138" s="769"/>
      <c r="GH138" s="769"/>
      <c r="GI138" s="769"/>
      <c r="GJ138" s="769"/>
      <c r="GK138" s="769"/>
      <c r="GL138" s="769"/>
      <c r="GM138" s="769"/>
      <c r="GN138" s="769"/>
      <c r="GO138" s="769"/>
      <c r="GP138" s="769"/>
      <c r="GQ138" s="769"/>
      <c r="GR138" s="769"/>
      <c r="GS138" s="769"/>
      <c r="GT138" s="769"/>
      <c r="GU138" s="769"/>
      <c r="GV138" s="769"/>
      <c r="GW138" s="769"/>
      <c r="GX138" s="769"/>
    </row>
    <row r="139" spans="1:218" s="754" customFormat="1" ht="35.1" customHeight="1" x14ac:dyDescent="0.25">
      <c r="A139" s="724" t="s">
        <v>80</v>
      </c>
      <c r="B139" s="738"/>
      <c r="C139" s="739"/>
      <c r="D139" s="740"/>
      <c r="E139" s="741"/>
      <c r="F139" s="741"/>
      <c r="G139" s="770"/>
      <c r="H139" s="744"/>
      <c r="I139" s="744"/>
      <c r="J139" s="771"/>
      <c r="K139" s="772"/>
      <c r="L139" s="772"/>
      <c r="M139" s="773"/>
      <c r="N139" s="774"/>
      <c r="O139" s="749"/>
      <c r="P139" s="749"/>
      <c r="Q139" s="749"/>
      <c r="R139" s="749"/>
      <c r="S139" s="749"/>
      <c r="T139" s="749"/>
      <c r="U139" s="749"/>
      <c r="V139" s="749"/>
      <c r="W139" s="749"/>
      <c r="X139" s="808"/>
      <c r="Y139" s="809"/>
      <c r="Z139" s="775"/>
      <c r="AA139" s="776"/>
      <c r="AB139" s="810"/>
      <c r="AC139" s="811"/>
      <c r="AD139" s="777"/>
      <c r="AE139" s="777"/>
      <c r="AF139" s="778"/>
      <c r="AG139" s="778"/>
      <c r="AH139" s="778"/>
      <c r="AI139" s="778"/>
      <c r="AJ139" s="778"/>
      <c r="AK139" s="778"/>
      <c r="AL139" s="778"/>
      <c r="AM139" s="778"/>
      <c r="AN139" s="778"/>
      <c r="AO139" s="778"/>
      <c r="AP139" s="778"/>
      <c r="AQ139" s="778"/>
      <c r="AR139" s="753"/>
      <c r="AS139" s="753"/>
      <c r="AT139" s="777"/>
      <c r="AU139" s="777"/>
      <c r="AV139" s="755"/>
      <c r="AW139" s="755"/>
      <c r="AX139" s="755"/>
      <c r="AY139" s="755"/>
      <c r="AZ139" s="755"/>
      <c r="BA139" s="755"/>
      <c r="BB139" s="755"/>
      <c r="BC139" s="755"/>
      <c r="BD139" s="755"/>
      <c r="BE139" s="755"/>
      <c r="BF139" s="755"/>
      <c r="BG139" s="755"/>
      <c r="BH139" s="755"/>
      <c r="BI139" s="755"/>
      <c r="BJ139" s="755"/>
      <c r="BK139" s="755"/>
      <c r="BL139" s="755"/>
      <c r="BM139" s="755"/>
      <c r="BN139" s="755"/>
      <c r="BO139" s="755"/>
      <c r="BP139" s="755"/>
      <c r="BQ139" s="755"/>
      <c r="BR139" s="755"/>
      <c r="BS139" s="755"/>
      <c r="BT139" s="755"/>
      <c r="BU139" s="755"/>
      <c r="BV139" s="755"/>
      <c r="BW139" s="755"/>
      <c r="BX139" s="755"/>
      <c r="BY139" s="755"/>
      <c r="BZ139" s="755"/>
      <c r="CA139" s="755"/>
      <c r="CB139" s="755"/>
      <c r="CC139" s="755"/>
      <c r="CD139" s="755"/>
      <c r="CE139" s="755"/>
      <c r="CF139" s="755"/>
      <c r="CG139" s="755"/>
      <c r="CH139" s="755"/>
      <c r="CI139" s="755"/>
      <c r="CJ139" s="755"/>
      <c r="CK139" s="755"/>
      <c r="CL139" s="755"/>
      <c r="CM139" s="755"/>
      <c r="CN139" s="755"/>
      <c r="CO139" s="755"/>
      <c r="CP139" s="755"/>
      <c r="CQ139" s="755"/>
      <c r="CR139" s="755"/>
      <c r="CS139" s="755"/>
      <c r="CT139" s="755"/>
      <c r="CU139" s="755"/>
      <c r="CV139" s="755"/>
      <c r="CW139" s="755"/>
      <c r="CX139" s="755"/>
      <c r="CY139" s="755"/>
      <c r="CZ139" s="755"/>
      <c r="DA139" s="755"/>
      <c r="DB139" s="755"/>
      <c r="DC139" s="755"/>
      <c r="DD139" s="755"/>
      <c r="DE139" s="755"/>
      <c r="DF139" s="755"/>
      <c r="DG139" s="755"/>
      <c r="DH139" s="755"/>
      <c r="DI139" s="755"/>
      <c r="DJ139" s="755"/>
      <c r="DK139" s="755"/>
      <c r="DL139" s="755"/>
      <c r="DM139" s="755"/>
      <c r="DN139" s="755"/>
      <c r="DO139" s="755"/>
      <c r="DP139" s="755"/>
      <c r="DQ139" s="755"/>
      <c r="DR139" s="755"/>
      <c r="DS139" s="755"/>
      <c r="DT139" s="755"/>
      <c r="DU139" s="755"/>
      <c r="DV139" s="755"/>
      <c r="DW139" s="755"/>
      <c r="DX139" s="755"/>
      <c r="DY139" s="755"/>
      <c r="DZ139" s="755"/>
      <c r="EA139" s="755"/>
      <c r="EB139" s="755"/>
      <c r="EC139" s="755"/>
      <c r="ED139" s="755"/>
      <c r="EE139" s="755"/>
      <c r="EF139" s="755"/>
      <c r="EG139" s="755"/>
      <c r="EH139" s="755"/>
      <c r="EI139" s="755"/>
      <c r="EJ139" s="755"/>
      <c r="EK139" s="755"/>
      <c r="EL139" s="755"/>
      <c r="EM139" s="755"/>
      <c r="EN139" s="755"/>
      <c r="EO139" s="755"/>
      <c r="EP139" s="755"/>
      <c r="EQ139" s="755"/>
      <c r="ER139" s="755"/>
      <c r="ES139" s="755"/>
      <c r="ET139" s="755"/>
      <c r="EU139" s="755"/>
      <c r="EV139" s="755"/>
      <c r="EW139" s="755"/>
      <c r="EX139" s="755"/>
      <c r="EY139" s="755"/>
      <c r="EZ139" s="755"/>
      <c r="FA139" s="755"/>
      <c r="FB139" s="755"/>
      <c r="FC139" s="755"/>
      <c r="FD139" s="755"/>
      <c r="FE139" s="755"/>
      <c r="FF139" s="755"/>
      <c r="FG139" s="755"/>
      <c r="FH139" s="755"/>
      <c r="FI139" s="755"/>
      <c r="FJ139" s="755"/>
      <c r="FK139" s="755"/>
      <c r="FL139" s="755"/>
      <c r="FM139" s="755"/>
      <c r="FN139" s="755"/>
      <c r="FO139" s="755"/>
      <c r="FP139" s="755"/>
      <c r="FQ139" s="755"/>
      <c r="FR139" s="755"/>
      <c r="FS139" s="755"/>
      <c r="FT139" s="755"/>
      <c r="FU139" s="755"/>
      <c r="FV139" s="755"/>
      <c r="FW139" s="755"/>
      <c r="FX139" s="755"/>
      <c r="FY139" s="755"/>
      <c r="FZ139" s="755"/>
      <c r="GA139" s="755"/>
      <c r="GB139" s="755"/>
      <c r="GC139" s="755"/>
      <c r="GD139" s="755"/>
      <c r="GE139" s="755"/>
      <c r="GF139" s="755"/>
      <c r="GG139" s="755"/>
      <c r="GH139" s="755"/>
      <c r="GI139" s="755"/>
      <c r="GJ139" s="755"/>
      <c r="GK139" s="755"/>
      <c r="GL139" s="755"/>
      <c r="GM139" s="755"/>
      <c r="GN139" s="755"/>
      <c r="GO139" s="755"/>
      <c r="GP139" s="755"/>
      <c r="GQ139" s="755"/>
      <c r="GR139" s="755"/>
      <c r="GS139" s="755"/>
      <c r="GT139" s="755"/>
      <c r="GU139" s="755"/>
      <c r="GV139" s="755"/>
      <c r="GW139" s="755"/>
      <c r="GX139" s="755"/>
    </row>
    <row r="140" spans="1:218" s="754" customFormat="1" ht="35.1" customHeight="1" x14ac:dyDescent="0.25">
      <c r="A140" s="724" t="s">
        <v>81</v>
      </c>
      <c r="B140" s="738"/>
      <c r="C140" s="739"/>
      <c r="D140" s="740"/>
      <c r="E140" s="741"/>
      <c r="F140" s="741"/>
      <c r="G140" s="770"/>
      <c r="H140" s="744"/>
      <c r="I140" s="744"/>
      <c r="J140" s="771"/>
      <c r="K140" s="772"/>
      <c r="L140" s="772"/>
      <c r="M140" s="773"/>
      <c r="N140" s="774"/>
      <c r="O140" s="749"/>
      <c r="P140" s="749"/>
      <c r="Q140" s="749"/>
      <c r="R140" s="749"/>
      <c r="S140" s="749"/>
      <c r="T140" s="749"/>
      <c r="U140" s="749"/>
      <c r="V140" s="749"/>
      <c r="W140" s="749"/>
      <c r="X140" s="808"/>
      <c r="Y140" s="809"/>
      <c r="Z140" s="775"/>
      <c r="AA140" s="776"/>
      <c r="AB140" s="810"/>
      <c r="AC140" s="811"/>
      <c r="AD140" s="777"/>
      <c r="AE140" s="777"/>
      <c r="AF140" s="778"/>
      <c r="AG140" s="778"/>
      <c r="AH140" s="778"/>
      <c r="AI140" s="778"/>
      <c r="AJ140" s="778"/>
      <c r="AK140" s="778"/>
      <c r="AL140" s="778"/>
      <c r="AM140" s="778"/>
      <c r="AN140" s="778"/>
      <c r="AO140" s="778"/>
      <c r="AP140" s="778"/>
      <c r="AQ140" s="778"/>
      <c r="AR140" s="753"/>
      <c r="AS140" s="753"/>
      <c r="AT140" s="777"/>
      <c r="AU140" s="777"/>
      <c r="AV140" s="755"/>
      <c r="AW140" s="755"/>
      <c r="AX140" s="755"/>
      <c r="AY140" s="755"/>
      <c r="AZ140" s="755"/>
      <c r="BA140" s="755"/>
      <c r="BB140" s="755"/>
      <c r="BC140" s="755"/>
      <c r="BD140" s="755"/>
      <c r="BE140" s="755"/>
      <c r="BF140" s="755"/>
      <c r="BG140" s="755"/>
      <c r="BH140" s="755"/>
      <c r="BI140" s="755"/>
      <c r="BJ140" s="755"/>
      <c r="BK140" s="755"/>
      <c r="BL140" s="755"/>
      <c r="BM140" s="755"/>
      <c r="BN140" s="755"/>
      <c r="BO140" s="755"/>
      <c r="BP140" s="755"/>
      <c r="BQ140" s="755"/>
      <c r="BR140" s="755"/>
      <c r="BS140" s="755"/>
      <c r="BT140" s="755"/>
      <c r="BU140" s="755"/>
      <c r="BV140" s="755"/>
      <c r="BW140" s="755"/>
      <c r="BX140" s="755"/>
      <c r="BY140" s="755"/>
      <c r="BZ140" s="755"/>
      <c r="CA140" s="755"/>
      <c r="CB140" s="755"/>
      <c r="CC140" s="755"/>
      <c r="CD140" s="755"/>
      <c r="CE140" s="755"/>
      <c r="CF140" s="755"/>
      <c r="CG140" s="755"/>
      <c r="CH140" s="755"/>
      <c r="CI140" s="755"/>
      <c r="CJ140" s="755"/>
      <c r="CK140" s="755"/>
      <c r="CL140" s="755"/>
      <c r="CM140" s="755"/>
      <c r="CN140" s="755"/>
      <c r="CO140" s="755"/>
      <c r="CP140" s="755"/>
      <c r="CQ140" s="755"/>
      <c r="CR140" s="755"/>
      <c r="CS140" s="755"/>
      <c r="CT140" s="755"/>
      <c r="CU140" s="755"/>
      <c r="CV140" s="755"/>
      <c r="CW140" s="755"/>
      <c r="CX140" s="755"/>
      <c r="CY140" s="755"/>
      <c r="CZ140" s="755"/>
      <c r="DA140" s="755"/>
      <c r="DB140" s="755"/>
      <c r="DC140" s="755"/>
      <c r="DD140" s="755"/>
      <c r="DE140" s="755"/>
      <c r="DF140" s="755"/>
      <c r="DG140" s="755"/>
      <c r="DH140" s="755"/>
      <c r="DI140" s="755"/>
      <c r="DJ140" s="755"/>
      <c r="DK140" s="755"/>
      <c r="DL140" s="755"/>
      <c r="DM140" s="755"/>
      <c r="DN140" s="755"/>
      <c r="DO140" s="755"/>
      <c r="DP140" s="755"/>
      <c r="DQ140" s="755"/>
      <c r="DR140" s="755"/>
      <c r="DS140" s="755"/>
      <c r="DT140" s="755"/>
      <c r="DU140" s="755"/>
      <c r="DV140" s="755"/>
      <c r="DW140" s="755"/>
      <c r="DX140" s="755"/>
      <c r="DY140" s="755"/>
      <c r="DZ140" s="755"/>
      <c r="EA140" s="755"/>
      <c r="EB140" s="755"/>
      <c r="EC140" s="755"/>
      <c r="ED140" s="755"/>
      <c r="EE140" s="755"/>
      <c r="EF140" s="755"/>
      <c r="EG140" s="755"/>
      <c r="EH140" s="755"/>
      <c r="EI140" s="755"/>
      <c r="EJ140" s="755"/>
      <c r="EK140" s="755"/>
      <c r="EL140" s="755"/>
      <c r="EM140" s="755"/>
      <c r="EN140" s="755"/>
      <c r="EO140" s="755"/>
      <c r="EP140" s="755"/>
      <c r="EQ140" s="755"/>
      <c r="ER140" s="755"/>
      <c r="ES140" s="755"/>
      <c r="ET140" s="755"/>
      <c r="EU140" s="755"/>
      <c r="EV140" s="755"/>
      <c r="EW140" s="755"/>
      <c r="EX140" s="755"/>
      <c r="EY140" s="755"/>
      <c r="EZ140" s="755"/>
      <c r="FA140" s="755"/>
      <c r="FB140" s="755"/>
      <c r="FC140" s="755"/>
      <c r="FD140" s="755"/>
      <c r="FE140" s="755"/>
      <c r="FF140" s="755"/>
      <c r="FG140" s="755"/>
      <c r="FH140" s="755"/>
      <c r="FI140" s="755"/>
      <c r="FJ140" s="755"/>
      <c r="FK140" s="755"/>
      <c r="FL140" s="755"/>
      <c r="FM140" s="755"/>
      <c r="FN140" s="755"/>
      <c r="FO140" s="755"/>
      <c r="FP140" s="755"/>
      <c r="FQ140" s="755"/>
      <c r="FR140" s="755"/>
      <c r="FS140" s="755"/>
      <c r="FT140" s="755"/>
      <c r="FU140" s="755"/>
      <c r="FV140" s="755"/>
      <c r="FW140" s="755"/>
      <c r="FX140" s="755"/>
      <c r="FY140" s="755"/>
      <c r="FZ140" s="755"/>
      <c r="GA140" s="755"/>
      <c r="GB140" s="755"/>
      <c r="GC140" s="755"/>
      <c r="GD140" s="755"/>
      <c r="GE140" s="755"/>
      <c r="GF140" s="755"/>
      <c r="GG140" s="755"/>
      <c r="GH140" s="755"/>
      <c r="GI140" s="755"/>
      <c r="GJ140" s="755"/>
      <c r="GK140" s="755"/>
      <c r="GL140" s="755"/>
      <c r="GM140" s="755"/>
      <c r="GN140" s="755"/>
      <c r="GO140" s="755"/>
      <c r="GP140" s="755"/>
      <c r="GQ140" s="755"/>
      <c r="GR140" s="755"/>
      <c r="GS140" s="755"/>
      <c r="GT140" s="755"/>
      <c r="GU140" s="755"/>
      <c r="GV140" s="755"/>
      <c r="GW140" s="755"/>
      <c r="GX140" s="755"/>
    </row>
    <row r="141" spans="1:218" ht="23.1" customHeight="1" x14ac:dyDescent="0.25">
      <c r="A141" s="576">
        <v>121</v>
      </c>
      <c r="B141" s="603"/>
      <c r="C141" s="637">
        <v>203</v>
      </c>
      <c r="D141" s="701" t="s">
        <v>36</v>
      </c>
      <c r="E141" s="702" t="s">
        <v>759</v>
      </c>
      <c r="F141" s="702" t="s">
        <v>1210</v>
      </c>
      <c r="G141" s="597">
        <v>3200</v>
      </c>
      <c r="H141" s="606">
        <v>282</v>
      </c>
      <c r="I141" s="607">
        <v>532</v>
      </c>
      <c r="J141" s="669">
        <v>18</v>
      </c>
      <c r="K141" s="582" t="s">
        <v>14</v>
      </c>
      <c r="L141" s="655" t="s">
        <v>1228</v>
      </c>
      <c r="M141" s="624" t="s">
        <v>15</v>
      </c>
      <c r="N141" s="585" t="s">
        <v>17</v>
      </c>
      <c r="O141" s="638" t="s">
        <v>1008</v>
      </c>
      <c r="P141" s="654" t="s">
        <v>803</v>
      </c>
      <c r="Q141" s="654" t="s">
        <v>789</v>
      </c>
      <c r="R141" s="586" t="s">
        <v>37</v>
      </c>
      <c r="S141" s="586" t="s">
        <v>37</v>
      </c>
      <c r="T141" s="586" t="s">
        <v>37</v>
      </c>
      <c r="U141" s="586" t="s">
        <v>72</v>
      </c>
      <c r="V141" s="586" t="s">
        <v>22</v>
      </c>
      <c r="W141" s="586" t="s">
        <v>22</v>
      </c>
      <c r="X141" s="663">
        <v>4</v>
      </c>
      <c r="Y141" s="800">
        <v>4.3</v>
      </c>
      <c r="Z141" s="622">
        <v>41091</v>
      </c>
      <c r="AA141" s="639">
        <v>41426</v>
      </c>
      <c r="AB141" s="801">
        <v>5</v>
      </c>
      <c r="AC141" s="613"/>
      <c r="AD141" s="613">
        <v>1064000</v>
      </c>
      <c r="AE141" s="610">
        <v>1064000</v>
      </c>
      <c r="AF141" s="610"/>
      <c r="AG141" s="610"/>
      <c r="AH141" s="610"/>
      <c r="AI141" s="610"/>
      <c r="AJ141" s="610">
        <v>250000</v>
      </c>
      <c r="AK141" s="610">
        <v>250000</v>
      </c>
      <c r="AL141" s="610">
        <v>250000</v>
      </c>
      <c r="AM141" s="610">
        <v>314000</v>
      </c>
      <c r="AN141" s="610"/>
      <c r="AO141" s="610"/>
      <c r="AP141" s="610"/>
      <c r="AQ141" s="610"/>
      <c r="AR141" s="592">
        <f t="shared" ref="AR141:AR155" si="18">SUM(AF141:AQ141)</f>
        <v>1064000</v>
      </c>
      <c r="AS141" s="592">
        <f t="shared" ref="AS141:AS155" si="19">AR141-(AD141+AC141)</f>
        <v>0</v>
      </c>
      <c r="AT141" s="613"/>
      <c r="AU141" s="613"/>
      <c r="GY141" s="593"/>
      <c r="GZ141" s="593"/>
      <c r="HA141" s="593"/>
      <c r="HB141" s="593"/>
      <c r="HC141" s="593"/>
      <c r="HD141" s="593"/>
      <c r="HE141" s="593"/>
      <c r="HF141" s="593"/>
      <c r="HG141" s="593"/>
      <c r="HH141" s="593"/>
      <c r="HI141" s="593"/>
      <c r="HJ141" s="593"/>
    </row>
    <row r="142" spans="1:218" ht="23.1" customHeight="1" x14ac:dyDescent="0.25">
      <c r="A142" s="576">
        <v>122</v>
      </c>
      <c r="B142" s="603" t="s">
        <v>1241</v>
      </c>
      <c r="C142" s="637">
        <v>203</v>
      </c>
      <c r="D142" s="701" t="s">
        <v>36</v>
      </c>
      <c r="E142" s="702" t="s">
        <v>759</v>
      </c>
      <c r="F142" s="702" t="s">
        <v>1210</v>
      </c>
      <c r="G142" s="605">
        <v>3200</v>
      </c>
      <c r="H142" s="606">
        <v>282</v>
      </c>
      <c r="I142" s="607">
        <v>532</v>
      </c>
      <c r="J142" s="669">
        <v>19</v>
      </c>
      <c r="K142" s="582" t="s">
        <v>14</v>
      </c>
      <c r="L142" s="655" t="s">
        <v>1242</v>
      </c>
      <c r="M142" s="624" t="s">
        <v>15</v>
      </c>
      <c r="N142" s="585" t="s">
        <v>17</v>
      </c>
      <c r="O142" s="638" t="s">
        <v>1008</v>
      </c>
      <c r="P142" s="654" t="s">
        <v>803</v>
      </c>
      <c r="Q142" s="654" t="s">
        <v>789</v>
      </c>
      <c r="R142" s="586" t="s">
        <v>37</v>
      </c>
      <c r="S142" s="586" t="s">
        <v>37</v>
      </c>
      <c r="T142" s="586" t="s">
        <v>37</v>
      </c>
      <c r="U142" s="586" t="s">
        <v>72</v>
      </c>
      <c r="V142" s="586" t="s">
        <v>22</v>
      </c>
      <c r="W142" s="586" t="s">
        <v>22</v>
      </c>
      <c r="X142" s="663">
        <v>4</v>
      </c>
      <c r="Y142" s="800">
        <v>4.3</v>
      </c>
      <c r="Z142" s="622">
        <v>41091</v>
      </c>
      <c r="AA142" s="639">
        <v>41426</v>
      </c>
      <c r="AB142" s="801">
        <v>5</v>
      </c>
      <c r="AC142" s="613"/>
      <c r="AD142" s="609">
        <v>1400000</v>
      </c>
      <c r="AE142" s="610">
        <v>1400000</v>
      </c>
      <c r="AF142" s="610"/>
      <c r="AG142" s="610"/>
      <c r="AH142" s="610"/>
      <c r="AI142" s="610"/>
      <c r="AJ142" s="610"/>
      <c r="AK142" s="610"/>
      <c r="AL142" s="610"/>
      <c r="AM142" s="610"/>
      <c r="AN142" s="609"/>
      <c r="AO142" s="610"/>
      <c r="AP142" s="610">
        <v>1400000</v>
      </c>
      <c r="AQ142" s="610"/>
      <c r="AR142" s="592">
        <f t="shared" si="18"/>
        <v>1400000</v>
      </c>
      <c r="AS142" s="592">
        <f t="shared" si="19"/>
        <v>0</v>
      </c>
      <c r="AT142" s="609"/>
      <c r="AU142" s="609"/>
      <c r="AV142" s="593"/>
      <c r="AW142" s="593"/>
      <c r="AX142" s="593"/>
      <c r="AY142" s="593"/>
      <c r="AZ142" s="593"/>
      <c r="BA142" s="593"/>
      <c r="BB142" s="593"/>
      <c r="BC142" s="593"/>
      <c r="BD142" s="593"/>
      <c r="BE142" s="593"/>
      <c r="BF142" s="593"/>
      <c r="BG142" s="593"/>
      <c r="BH142" s="593"/>
      <c r="BI142" s="593"/>
      <c r="BJ142" s="593"/>
      <c r="BK142" s="593"/>
      <c r="BL142" s="593"/>
      <c r="BM142" s="593"/>
      <c r="BN142" s="593"/>
      <c r="BO142" s="593"/>
      <c r="BP142" s="593"/>
      <c r="BQ142" s="593"/>
      <c r="BR142" s="593"/>
      <c r="BS142" s="593"/>
      <c r="BT142" s="593"/>
      <c r="BU142" s="593"/>
      <c r="BV142" s="593"/>
      <c r="BW142" s="593"/>
      <c r="BX142" s="593"/>
      <c r="BY142" s="593"/>
      <c r="BZ142" s="593"/>
      <c r="CA142" s="593"/>
      <c r="CB142" s="593"/>
      <c r="CC142" s="593"/>
      <c r="CD142" s="593"/>
      <c r="CE142" s="593"/>
      <c r="CF142" s="593"/>
      <c r="CG142" s="593"/>
      <c r="CH142" s="593"/>
      <c r="CI142" s="593"/>
      <c r="CJ142" s="593"/>
      <c r="CK142" s="593"/>
      <c r="CL142" s="593"/>
      <c r="CM142" s="593"/>
      <c r="CN142" s="593"/>
      <c r="CO142" s="593"/>
      <c r="CP142" s="593"/>
      <c r="CQ142" s="593"/>
      <c r="CR142" s="593"/>
      <c r="CS142" s="593"/>
      <c r="CT142" s="593"/>
      <c r="CU142" s="593"/>
      <c r="CV142" s="593"/>
      <c r="CW142" s="593"/>
      <c r="CX142" s="593"/>
      <c r="CY142" s="593"/>
      <c r="CZ142" s="593"/>
      <c r="DA142" s="593"/>
      <c r="DB142" s="593"/>
      <c r="DC142" s="593"/>
      <c r="DD142" s="593"/>
      <c r="DE142" s="593"/>
      <c r="DF142" s="593"/>
      <c r="DG142" s="593"/>
      <c r="DH142" s="593"/>
      <c r="DI142" s="593"/>
      <c r="DJ142" s="593"/>
      <c r="DK142" s="593"/>
      <c r="DL142" s="593"/>
      <c r="DM142" s="593"/>
      <c r="DN142" s="593"/>
      <c r="DO142" s="593"/>
      <c r="DP142" s="593"/>
      <c r="DQ142" s="593"/>
      <c r="DR142" s="593"/>
      <c r="DS142" s="593"/>
      <c r="DT142" s="593"/>
      <c r="DU142" s="593"/>
      <c r="DV142" s="593"/>
      <c r="DW142" s="593"/>
      <c r="DX142" s="593"/>
      <c r="DY142" s="593"/>
      <c r="DZ142" s="593"/>
      <c r="EA142" s="593"/>
      <c r="EB142" s="593"/>
      <c r="EC142" s="593"/>
      <c r="ED142" s="593"/>
      <c r="EE142" s="593"/>
      <c r="EF142" s="593"/>
      <c r="EG142" s="593"/>
      <c r="EH142" s="593"/>
      <c r="EI142" s="593"/>
      <c r="EJ142" s="593"/>
      <c r="EK142" s="593"/>
      <c r="EL142" s="593"/>
      <c r="EM142" s="593"/>
      <c r="EN142" s="593"/>
      <c r="EO142" s="593"/>
      <c r="EP142" s="593"/>
      <c r="EQ142" s="593"/>
      <c r="ER142" s="593"/>
      <c r="ES142" s="593"/>
      <c r="ET142" s="593"/>
      <c r="EU142" s="593"/>
      <c r="EV142" s="593"/>
      <c r="EW142" s="593"/>
      <c r="EX142" s="593"/>
      <c r="EY142" s="593"/>
      <c r="EZ142" s="593"/>
      <c r="FA142" s="593"/>
      <c r="FB142" s="593"/>
      <c r="FC142" s="593"/>
      <c r="FD142" s="593"/>
      <c r="FE142" s="593"/>
      <c r="FF142" s="593"/>
      <c r="FG142" s="593"/>
      <c r="FH142" s="593"/>
      <c r="FI142" s="593"/>
      <c r="FJ142" s="593"/>
      <c r="FK142" s="593"/>
      <c r="FL142" s="593"/>
      <c r="FM142" s="593"/>
      <c r="FN142" s="593"/>
      <c r="FO142" s="593"/>
      <c r="FP142" s="593"/>
      <c r="FQ142" s="593"/>
      <c r="FR142" s="593"/>
      <c r="FS142" s="593"/>
      <c r="FT142" s="593"/>
      <c r="FU142" s="593"/>
      <c r="FV142" s="593"/>
      <c r="FW142" s="593"/>
      <c r="FX142" s="593"/>
      <c r="FY142" s="593"/>
      <c r="FZ142" s="593"/>
      <c r="GA142" s="593"/>
      <c r="GB142" s="593"/>
      <c r="GC142" s="593"/>
      <c r="GD142" s="593"/>
      <c r="GE142" s="593"/>
      <c r="GF142" s="593"/>
      <c r="GG142" s="593"/>
      <c r="GH142" s="593"/>
      <c r="GI142" s="593"/>
      <c r="GJ142" s="593"/>
      <c r="GK142" s="593"/>
      <c r="GL142" s="593"/>
      <c r="GM142" s="593"/>
      <c r="GN142" s="593"/>
      <c r="GO142" s="593"/>
      <c r="GP142" s="593"/>
      <c r="GQ142" s="593"/>
      <c r="GR142" s="593"/>
      <c r="GS142" s="593"/>
      <c r="GT142" s="593"/>
      <c r="GU142" s="593"/>
      <c r="GV142" s="593"/>
      <c r="GW142" s="593"/>
      <c r="GX142" s="593"/>
    </row>
    <row r="143" spans="1:218" ht="23.1" customHeight="1" x14ac:dyDescent="0.25">
      <c r="A143" s="576">
        <v>123</v>
      </c>
      <c r="B143" s="596"/>
      <c r="C143" s="637">
        <v>203</v>
      </c>
      <c r="D143" s="701" t="s">
        <v>36</v>
      </c>
      <c r="E143" s="702" t="s">
        <v>759</v>
      </c>
      <c r="F143" s="702" t="s">
        <v>1210</v>
      </c>
      <c r="G143" s="597">
        <v>2600</v>
      </c>
      <c r="H143" s="607">
        <v>282</v>
      </c>
      <c r="I143" s="607">
        <v>536</v>
      </c>
      <c r="J143" s="595">
        <v>45</v>
      </c>
      <c r="K143" s="632" t="s">
        <v>907</v>
      </c>
      <c r="L143" s="632" t="s">
        <v>1226</v>
      </c>
      <c r="M143" s="624" t="s">
        <v>15</v>
      </c>
      <c r="N143" s="585" t="s">
        <v>17</v>
      </c>
      <c r="O143" s="638" t="s">
        <v>1008</v>
      </c>
      <c r="P143" s="625" t="s">
        <v>792</v>
      </c>
      <c r="Q143" s="625" t="s">
        <v>789</v>
      </c>
      <c r="R143" s="586" t="s">
        <v>37</v>
      </c>
      <c r="S143" s="586" t="s">
        <v>37</v>
      </c>
      <c r="T143" s="586" t="s">
        <v>37</v>
      </c>
      <c r="U143" s="586" t="s">
        <v>72</v>
      </c>
      <c r="V143" s="586" t="s">
        <v>22</v>
      </c>
      <c r="W143" s="586" t="s">
        <v>22</v>
      </c>
      <c r="X143" s="663">
        <v>4</v>
      </c>
      <c r="Y143" s="800">
        <v>4.3</v>
      </c>
      <c r="Z143" s="588">
        <v>40725</v>
      </c>
      <c r="AA143" s="589">
        <v>41091</v>
      </c>
      <c r="AB143" s="801">
        <v>5</v>
      </c>
      <c r="AC143" s="599"/>
      <c r="AD143" s="610"/>
      <c r="AE143" s="610">
        <v>0</v>
      </c>
      <c r="AF143" s="601"/>
      <c r="AG143" s="601"/>
      <c r="AH143" s="601"/>
      <c r="AI143" s="601"/>
      <c r="AJ143" s="601"/>
      <c r="AK143" s="601"/>
      <c r="AL143" s="601"/>
      <c r="AM143" s="601"/>
      <c r="AN143" s="601"/>
      <c r="AO143" s="601"/>
      <c r="AP143" s="601"/>
      <c r="AQ143" s="601"/>
      <c r="AR143" s="592">
        <f t="shared" si="18"/>
        <v>0</v>
      </c>
      <c r="AS143" s="592">
        <f t="shared" si="19"/>
        <v>0</v>
      </c>
      <c r="AT143" s="610"/>
      <c r="AU143" s="628"/>
    </row>
    <row r="144" spans="1:218" ht="23.1" customHeight="1" x14ac:dyDescent="0.25">
      <c r="A144" s="576">
        <v>124</v>
      </c>
      <c r="B144" s="596"/>
      <c r="C144" s="637">
        <v>203</v>
      </c>
      <c r="D144" s="701" t="s">
        <v>36</v>
      </c>
      <c r="E144" s="702" t="s">
        <v>759</v>
      </c>
      <c r="F144" s="702" t="s">
        <v>1210</v>
      </c>
      <c r="G144" s="597">
        <v>2600</v>
      </c>
      <c r="H144" s="607">
        <v>282</v>
      </c>
      <c r="I144" s="607">
        <v>536</v>
      </c>
      <c r="J144" s="595">
        <v>47</v>
      </c>
      <c r="K144" s="632" t="s">
        <v>907</v>
      </c>
      <c r="L144" s="632" t="s">
        <v>1225</v>
      </c>
      <c r="M144" s="624" t="s">
        <v>15</v>
      </c>
      <c r="N144" s="585" t="s">
        <v>17</v>
      </c>
      <c r="O144" s="638" t="s">
        <v>1008</v>
      </c>
      <c r="P144" s="625" t="s">
        <v>803</v>
      </c>
      <c r="Q144" s="625" t="s">
        <v>792</v>
      </c>
      <c r="R144" s="586" t="s">
        <v>37</v>
      </c>
      <c r="S144" s="586" t="s">
        <v>37</v>
      </c>
      <c r="T144" s="586" t="s">
        <v>37</v>
      </c>
      <c r="U144" s="586" t="s">
        <v>72</v>
      </c>
      <c r="V144" s="586" t="s">
        <v>22</v>
      </c>
      <c r="W144" s="586" t="s">
        <v>22</v>
      </c>
      <c r="X144" s="663">
        <v>4</v>
      </c>
      <c r="Y144" s="800">
        <v>4.3</v>
      </c>
      <c r="Z144" s="622">
        <v>41091</v>
      </c>
      <c r="AA144" s="639">
        <v>41426</v>
      </c>
      <c r="AB144" s="801">
        <v>5</v>
      </c>
      <c r="AC144" s="599">
        <v>90000</v>
      </c>
      <c r="AD144" s="610"/>
      <c r="AE144" s="610">
        <v>90000</v>
      </c>
      <c r="AF144" s="601"/>
      <c r="AG144" s="601"/>
      <c r="AH144" s="601"/>
      <c r="AI144" s="601"/>
      <c r="AJ144" s="601">
        <v>90000</v>
      </c>
      <c r="AK144" s="601"/>
      <c r="AL144" s="601"/>
      <c r="AM144" s="601"/>
      <c r="AN144" s="601"/>
      <c r="AO144" s="601"/>
      <c r="AP144" s="601"/>
      <c r="AQ144" s="601"/>
      <c r="AR144" s="592">
        <f t="shared" si="18"/>
        <v>90000</v>
      </c>
      <c r="AS144" s="592">
        <f t="shared" si="19"/>
        <v>0</v>
      </c>
      <c r="AT144" s="610"/>
      <c r="AU144" s="628"/>
    </row>
    <row r="145" spans="1:218" ht="23.1" customHeight="1" x14ac:dyDescent="0.25">
      <c r="A145" s="576">
        <v>125</v>
      </c>
      <c r="B145" s="596"/>
      <c r="C145" s="637">
        <v>203</v>
      </c>
      <c r="D145" s="701" t="s">
        <v>36</v>
      </c>
      <c r="E145" s="702" t="s">
        <v>759</v>
      </c>
      <c r="F145" s="702" t="s">
        <v>1210</v>
      </c>
      <c r="G145" s="597">
        <v>3200</v>
      </c>
      <c r="H145" s="607">
        <v>282</v>
      </c>
      <c r="I145" s="607">
        <v>632</v>
      </c>
      <c r="J145" s="595">
        <v>33</v>
      </c>
      <c r="K145" s="632" t="s">
        <v>14</v>
      </c>
      <c r="L145" s="632" t="s">
        <v>1214</v>
      </c>
      <c r="M145" s="624" t="s">
        <v>31</v>
      </c>
      <c r="N145" s="585" t="s">
        <v>17</v>
      </c>
      <c r="O145" s="638" t="s">
        <v>1008</v>
      </c>
      <c r="P145" s="625" t="s">
        <v>792</v>
      </c>
      <c r="Q145" s="625" t="s">
        <v>789</v>
      </c>
      <c r="R145" s="586" t="s">
        <v>37</v>
      </c>
      <c r="S145" s="586" t="s">
        <v>37</v>
      </c>
      <c r="T145" s="586" t="s">
        <v>37</v>
      </c>
      <c r="U145" s="586" t="s">
        <v>72</v>
      </c>
      <c r="V145" s="586" t="s">
        <v>22</v>
      </c>
      <c r="W145" s="586" t="s">
        <v>22</v>
      </c>
      <c r="X145" s="663">
        <v>4</v>
      </c>
      <c r="Y145" s="800">
        <v>4.3</v>
      </c>
      <c r="Z145" s="622">
        <v>41091</v>
      </c>
      <c r="AA145" s="639">
        <v>41426</v>
      </c>
      <c r="AB145" s="801">
        <v>5</v>
      </c>
      <c r="AC145" s="599">
        <v>700</v>
      </c>
      <c r="AD145" s="610"/>
      <c r="AE145" s="610">
        <v>700</v>
      </c>
      <c r="AF145" s="601"/>
      <c r="AG145" s="601"/>
      <c r="AH145" s="601">
        <v>700</v>
      </c>
      <c r="AI145" s="601"/>
      <c r="AJ145" s="601"/>
      <c r="AK145" s="601"/>
      <c r="AL145" s="601"/>
      <c r="AM145" s="601"/>
      <c r="AN145" s="601"/>
      <c r="AO145" s="601"/>
      <c r="AP145" s="601"/>
      <c r="AQ145" s="601"/>
      <c r="AR145" s="592">
        <f t="shared" si="18"/>
        <v>700</v>
      </c>
      <c r="AS145" s="592">
        <f t="shared" si="19"/>
        <v>0</v>
      </c>
      <c r="AT145" s="610"/>
      <c r="AU145" s="628"/>
      <c r="GY145" s="593"/>
      <c r="GZ145" s="593"/>
      <c r="HA145" s="593"/>
      <c r="HB145" s="593"/>
      <c r="HC145" s="593"/>
      <c r="HD145" s="593"/>
      <c r="HE145" s="593"/>
      <c r="HF145" s="593"/>
      <c r="HG145" s="593"/>
      <c r="HH145" s="593"/>
      <c r="HI145" s="593"/>
      <c r="HJ145" s="593"/>
    </row>
    <row r="146" spans="1:218" ht="23.1" customHeight="1" x14ac:dyDescent="0.25">
      <c r="A146" s="576">
        <v>126</v>
      </c>
      <c r="B146" s="603" t="s">
        <v>1229</v>
      </c>
      <c r="C146" s="637">
        <v>203</v>
      </c>
      <c r="D146" s="701" t="s">
        <v>36</v>
      </c>
      <c r="E146" s="702" t="s">
        <v>759</v>
      </c>
      <c r="F146" s="702" t="s">
        <v>1210</v>
      </c>
      <c r="G146" s="605">
        <v>3200</v>
      </c>
      <c r="H146" s="606">
        <v>282</v>
      </c>
      <c r="I146" s="607">
        <v>632</v>
      </c>
      <c r="J146" s="669">
        <v>25</v>
      </c>
      <c r="K146" s="582" t="s">
        <v>14</v>
      </c>
      <c r="L146" s="655" t="s">
        <v>1228</v>
      </c>
      <c r="M146" s="624" t="s">
        <v>31</v>
      </c>
      <c r="N146" s="585" t="s">
        <v>17</v>
      </c>
      <c r="O146" s="638" t="s">
        <v>1008</v>
      </c>
      <c r="P146" s="654" t="s">
        <v>803</v>
      </c>
      <c r="Q146" s="654" t="s">
        <v>789</v>
      </c>
      <c r="R146" s="586" t="s">
        <v>37</v>
      </c>
      <c r="S146" s="586" t="s">
        <v>37</v>
      </c>
      <c r="T146" s="586" t="s">
        <v>37</v>
      </c>
      <c r="U146" s="586" t="s">
        <v>72</v>
      </c>
      <c r="V146" s="586" t="s">
        <v>22</v>
      </c>
      <c r="W146" s="586" t="s">
        <v>22</v>
      </c>
      <c r="X146" s="663">
        <v>4</v>
      </c>
      <c r="Y146" s="800">
        <v>4.3</v>
      </c>
      <c r="Z146" s="622">
        <v>41091</v>
      </c>
      <c r="AA146" s="639">
        <v>41426</v>
      </c>
      <c r="AB146" s="801">
        <v>5</v>
      </c>
      <c r="AC146" s="613">
        <v>520000</v>
      </c>
      <c r="AD146" s="613">
        <v>0</v>
      </c>
      <c r="AE146" s="610">
        <v>520000</v>
      </c>
      <c r="AF146" s="610"/>
      <c r="AG146" s="610">
        <v>47200</v>
      </c>
      <c r="AH146" s="610">
        <v>47200</v>
      </c>
      <c r="AI146" s="610">
        <v>47200</v>
      </c>
      <c r="AJ146" s="610">
        <v>47200</v>
      </c>
      <c r="AK146" s="610">
        <v>47200</v>
      </c>
      <c r="AL146" s="610">
        <v>47200</v>
      </c>
      <c r="AM146" s="610">
        <v>47200</v>
      </c>
      <c r="AN146" s="610">
        <v>47200</v>
      </c>
      <c r="AO146" s="610">
        <v>47200</v>
      </c>
      <c r="AP146" s="610">
        <v>47200</v>
      </c>
      <c r="AQ146" s="610">
        <v>48000</v>
      </c>
      <c r="AR146" s="592">
        <f t="shared" si="18"/>
        <v>520000</v>
      </c>
      <c r="AS146" s="592">
        <f t="shared" si="19"/>
        <v>0</v>
      </c>
      <c r="AT146" s="613"/>
      <c r="AU146" s="613"/>
    </row>
    <row r="147" spans="1:218" ht="23.1" customHeight="1" x14ac:dyDescent="0.25">
      <c r="A147" s="576">
        <v>127</v>
      </c>
      <c r="B147" s="603" t="s">
        <v>1216</v>
      </c>
      <c r="C147" s="637">
        <v>203</v>
      </c>
      <c r="D147" s="701" t="s">
        <v>36</v>
      </c>
      <c r="E147" s="702" t="s">
        <v>759</v>
      </c>
      <c r="F147" s="702" t="s">
        <v>1210</v>
      </c>
      <c r="G147" s="605">
        <v>3200</v>
      </c>
      <c r="H147" s="606">
        <v>282</v>
      </c>
      <c r="I147" s="607">
        <v>632</v>
      </c>
      <c r="J147" s="669">
        <v>29</v>
      </c>
      <c r="K147" s="582" t="s">
        <v>14</v>
      </c>
      <c r="L147" s="655" t="s">
        <v>1217</v>
      </c>
      <c r="M147" s="624" t="s">
        <v>31</v>
      </c>
      <c r="N147" s="585" t="s">
        <v>17</v>
      </c>
      <c r="O147" s="638" t="s">
        <v>1008</v>
      </c>
      <c r="P147" s="654" t="s">
        <v>803</v>
      </c>
      <c r="Q147" s="654" t="s">
        <v>789</v>
      </c>
      <c r="R147" s="586" t="s">
        <v>37</v>
      </c>
      <c r="S147" s="586" t="s">
        <v>37</v>
      </c>
      <c r="T147" s="586" t="s">
        <v>37</v>
      </c>
      <c r="U147" s="586" t="s">
        <v>72</v>
      </c>
      <c r="V147" s="586" t="s">
        <v>22</v>
      </c>
      <c r="W147" s="586" t="s">
        <v>22</v>
      </c>
      <c r="X147" s="663">
        <v>4</v>
      </c>
      <c r="Y147" s="800">
        <v>4.3</v>
      </c>
      <c r="Z147" s="622">
        <v>41091</v>
      </c>
      <c r="AA147" s="639">
        <v>42156</v>
      </c>
      <c r="AB147" s="801">
        <v>5</v>
      </c>
      <c r="AC147" s="613">
        <v>119000</v>
      </c>
      <c r="AD147" s="609"/>
      <c r="AE147" s="610">
        <v>119000</v>
      </c>
      <c r="AF147" s="610">
        <v>119000</v>
      </c>
      <c r="AG147" s="610"/>
      <c r="AH147" s="610"/>
      <c r="AI147" s="610"/>
      <c r="AJ147" s="610"/>
      <c r="AK147" s="610"/>
      <c r="AL147" s="610"/>
      <c r="AM147" s="610"/>
      <c r="AN147" s="609"/>
      <c r="AO147" s="610"/>
      <c r="AP147" s="610"/>
      <c r="AQ147" s="610">
        <v>0</v>
      </c>
      <c r="AR147" s="592">
        <f t="shared" si="18"/>
        <v>119000</v>
      </c>
      <c r="AS147" s="592">
        <f t="shared" si="19"/>
        <v>0</v>
      </c>
      <c r="AT147" s="609">
        <v>211000</v>
      </c>
      <c r="AU147" s="609">
        <v>222600</v>
      </c>
      <c r="AV147" s="593"/>
      <c r="AW147" s="593"/>
      <c r="AX147" s="593"/>
      <c r="AY147" s="593"/>
      <c r="AZ147" s="593"/>
      <c r="BA147" s="593"/>
      <c r="BB147" s="593"/>
      <c r="BC147" s="593"/>
      <c r="BD147" s="593"/>
      <c r="BE147" s="593"/>
      <c r="BF147" s="593"/>
      <c r="BG147" s="593"/>
      <c r="BH147" s="593"/>
      <c r="BI147" s="593"/>
      <c r="BJ147" s="593"/>
      <c r="BK147" s="593"/>
      <c r="BL147" s="593"/>
      <c r="BM147" s="593"/>
      <c r="BN147" s="593"/>
      <c r="BO147" s="593"/>
      <c r="BP147" s="593"/>
      <c r="BQ147" s="593"/>
      <c r="BR147" s="593"/>
      <c r="BS147" s="593"/>
      <c r="BT147" s="593"/>
      <c r="BU147" s="593"/>
      <c r="BV147" s="593"/>
      <c r="BW147" s="593"/>
      <c r="BX147" s="593"/>
      <c r="BY147" s="593"/>
      <c r="BZ147" s="593"/>
      <c r="CA147" s="593"/>
      <c r="CB147" s="593"/>
      <c r="CC147" s="593"/>
      <c r="CD147" s="593"/>
      <c r="CE147" s="593"/>
      <c r="CF147" s="593"/>
      <c r="CG147" s="593"/>
      <c r="CH147" s="593"/>
      <c r="CI147" s="593"/>
      <c r="CJ147" s="593"/>
      <c r="CK147" s="593"/>
      <c r="CL147" s="593"/>
      <c r="CM147" s="593"/>
      <c r="CN147" s="593"/>
      <c r="CO147" s="593"/>
      <c r="CP147" s="593"/>
      <c r="CQ147" s="593"/>
      <c r="CR147" s="593"/>
      <c r="CS147" s="593"/>
      <c r="CT147" s="593"/>
      <c r="CU147" s="593"/>
      <c r="CV147" s="593"/>
      <c r="CW147" s="593"/>
      <c r="CX147" s="593"/>
      <c r="CY147" s="593"/>
      <c r="CZ147" s="593"/>
      <c r="DA147" s="593"/>
      <c r="DB147" s="593"/>
      <c r="DC147" s="593"/>
      <c r="DD147" s="593"/>
      <c r="DE147" s="593"/>
      <c r="DF147" s="593"/>
      <c r="DG147" s="593"/>
      <c r="DH147" s="593"/>
      <c r="DI147" s="593"/>
      <c r="DJ147" s="593"/>
      <c r="DK147" s="593"/>
      <c r="DL147" s="593"/>
      <c r="DM147" s="593"/>
      <c r="DN147" s="593"/>
      <c r="DO147" s="593"/>
      <c r="DP147" s="593"/>
      <c r="DQ147" s="593"/>
      <c r="DR147" s="593"/>
      <c r="DS147" s="593"/>
      <c r="DT147" s="593"/>
      <c r="DU147" s="593"/>
      <c r="DV147" s="593"/>
      <c r="DW147" s="593"/>
      <c r="DX147" s="593"/>
      <c r="DY147" s="593"/>
      <c r="DZ147" s="593"/>
      <c r="EA147" s="593"/>
      <c r="EB147" s="593"/>
      <c r="EC147" s="593"/>
      <c r="ED147" s="593"/>
      <c r="EE147" s="593"/>
      <c r="EF147" s="593"/>
      <c r="EG147" s="593"/>
      <c r="EH147" s="593"/>
      <c r="EI147" s="593"/>
      <c r="EJ147" s="593"/>
      <c r="EK147" s="593"/>
      <c r="EL147" s="593"/>
      <c r="EM147" s="593"/>
      <c r="EN147" s="593"/>
      <c r="EO147" s="593"/>
      <c r="EP147" s="593"/>
      <c r="EQ147" s="593"/>
      <c r="ER147" s="593"/>
      <c r="ES147" s="593"/>
      <c r="ET147" s="593"/>
      <c r="EU147" s="593"/>
      <c r="EV147" s="593"/>
      <c r="EW147" s="593"/>
      <c r="EX147" s="593"/>
      <c r="EY147" s="593"/>
      <c r="EZ147" s="593"/>
      <c r="FA147" s="593"/>
      <c r="FB147" s="593"/>
      <c r="FC147" s="593"/>
      <c r="FD147" s="593"/>
      <c r="FE147" s="593"/>
      <c r="FF147" s="593"/>
      <c r="FG147" s="593"/>
      <c r="FH147" s="593"/>
      <c r="FI147" s="593"/>
      <c r="FJ147" s="593"/>
      <c r="FK147" s="593"/>
      <c r="FL147" s="593"/>
      <c r="FM147" s="593"/>
      <c r="FN147" s="593"/>
      <c r="FO147" s="593"/>
      <c r="FP147" s="593"/>
      <c r="FQ147" s="593"/>
      <c r="FR147" s="593"/>
      <c r="FS147" s="593"/>
      <c r="FT147" s="593"/>
      <c r="FU147" s="593"/>
      <c r="FV147" s="593"/>
      <c r="FW147" s="593"/>
      <c r="FX147" s="593"/>
      <c r="FY147" s="593"/>
      <c r="FZ147" s="593"/>
      <c r="GA147" s="593"/>
      <c r="GB147" s="593"/>
      <c r="GC147" s="593"/>
      <c r="GD147" s="593"/>
      <c r="GE147" s="593"/>
      <c r="GF147" s="593"/>
      <c r="GG147" s="593"/>
      <c r="GH147" s="593"/>
      <c r="GI147" s="593"/>
      <c r="GJ147" s="593"/>
      <c r="GK147" s="593"/>
      <c r="GL147" s="593"/>
      <c r="GM147" s="593"/>
      <c r="GN147" s="593"/>
      <c r="GO147" s="593"/>
      <c r="GP147" s="593"/>
      <c r="GQ147" s="593"/>
      <c r="GR147" s="593"/>
      <c r="GS147" s="593"/>
      <c r="GT147" s="593"/>
      <c r="GU147" s="593"/>
      <c r="GV147" s="593"/>
      <c r="GW147" s="593"/>
      <c r="GX147" s="593"/>
    </row>
    <row r="148" spans="1:218" s="593" customFormat="1" ht="23.1" customHeight="1" x14ac:dyDescent="0.25">
      <c r="A148" s="576">
        <v>128</v>
      </c>
      <c r="B148" s="603" t="s">
        <v>1212</v>
      </c>
      <c r="C148" s="637">
        <v>203</v>
      </c>
      <c r="D148" s="701" t="s">
        <v>36</v>
      </c>
      <c r="E148" s="702" t="s">
        <v>759</v>
      </c>
      <c r="F148" s="702" t="s">
        <v>1210</v>
      </c>
      <c r="G148" s="605">
        <v>3200</v>
      </c>
      <c r="H148" s="606">
        <v>282</v>
      </c>
      <c r="I148" s="607">
        <v>632</v>
      </c>
      <c r="J148" s="669">
        <v>30</v>
      </c>
      <c r="K148" s="582" t="s">
        <v>14</v>
      </c>
      <c r="L148" s="655" t="s">
        <v>1213</v>
      </c>
      <c r="M148" s="624" t="s">
        <v>31</v>
      </c>
      <c r="N148" s="585" t="s">
        <v>17</v>
      </c>
      <c r="O148" s="638" t="s">
        <v>1008</v>
      </c>
      <c r="P148" s="654" t="s">
        <v>803</v>
      </c>
      <c r="Q148" s="654" t="s">
        <v>789</v>
      </c>
      <c r="R148" s="586" t="s">
        <v>37</v>
      </c>
      <c r="S148" s="586" t="s">
        <v>37</v>
      </c>
      <c r="T148" s="586" t="s">
        <v>37</v>
      </c>
      <c r="U148" s="586" t="s">
        <v>72</v>
      </c>
      <c r="V148" s="586" t="s">
        <v>22</v>
      </c>
      <c r="W148" s="586" t="s">
        <v>22</v>
      </c>
      <c r="X148" s="663">
        <v>4</v>
      </c>
      <c r="Y148" s="800">
        <v>4.3</v>
      </c>
      <c r="Z148" s="622">
        <v>41091</v>
      </c>
      <c r="AA148" s="639">
        <v>41426</v>
      </c>
      <c r="AB148" s="801">
        <v>5</v>
      </c>
      <c r="AC148" s="613">
        <v>1007000</v>
      </c>
      <c r="AD148" s="609"/>
      <c r="AE148" s="610">
        <v>1007000</v>
      </c>
      <c r="AF148" s="610">
        <v>1007000</v>
      </c>
      <c r="AG148" s="610"/>
      <c r="AH148" s="610"/>
      <c r="AI148" s="610"/>
      <c r="AJ148" s="610"/>
      <c r="AK148" s="610">
        <v>0</v>
      </c>
      <c r="AL148" s="610"/>
      <c r="AM148" s="610">
        <v>0</v>
      </c>
      <c r="AN148" s="609"/>
      <c r="AO148" s="610">
        <v>0</v>
      </c>
      <c r="AP148" s="610"/>
      <c r="AQ148" s="610">
        <v>0</v>
      </c>
      <c r="AR148" s="592">
        <f t="shared" si="18"/>
        <v>1007000</v>
      </c>
      <c r="AS148" s="592">
        <f t="shared" si="19"/>
        <v>0</v>
      </c>
      <c r="AT148" s="609"/>
      <c r="AU148" s="609"/>
      <c r="AV148" s="594"/>
      <c r="AW148" s="594"/>
      <c r="AX148" s="594"/>
      <c r="AY148" s="594"/>
      <c r="AZ148" s="594"/>
      <c r="BA148" s="594"/>
      <c r="BB148" s="594"/>
      <c r="BC148" s="594"/>
      <c r="BD148" s="594"/>
      <c r="BE148" s="594"/>
      <c r="BF148" s="594"/>
      <c r="BG148" s="594"/>
      <c r="BH148" s="594"/>
      <c r="BI148" s="594"/>
      <c r="BJ148" s="594"/>
      <c r="BK148" s="594"/>
      <c r="BL148" s="594"/>
      <c r="BM148" s="594"/>
      <c r="BN148" s="594"/>
      <c r="BO148" s="594"/>
      <c r="BP148" s="594"/>
      <c r="BQ148" s="594"/>
      <c r="BR148" s="594"/>
      <c r="BS148" s="594"/>
      <c r="BT148" s="594"/>
      <c r="BU148" s="594"/>
      <c r="BV148" s="594"/>
      <c r="BW148" s="594"/>
      <c r="BX148" s="594"/>
      <c r="BY148" s="594"/>
      <c r="BZ148" s="594"/>
      <c r="CA148" s="594"/>
      <c r="CB148" s="594"/>
      <c r="CC148" s="594"/>
      <c r="CD148" s="594"/>
      <c r="CE148" s="594"/>
      <c r="CF148" s="594"/>
      <c r="CG148" s="594"/>
      <c r="CH148" s="594"/>
      <c r="CI148" s="594"/>
      <c r="CJ148" s="594"/>
      <c r="CK148" s="594"/>
      <c r="CL148" s="594"/>
      <c r="CM148" s="594"/>
      <c r="CN148" s="594"/>
      <c r="CO148" s="594"/>
      <c r="CP148" s="594"/>
      <c r="CQ148" s="594"/>
      <c r="CR148" s="594"/>
      <c r="CS148" s="594"/>
      <c r="CT148" s="594"/>
      <c r="CU148" s="594"/>
      <c r="CV148" s="594"/>
      <c r="CW148" s="594"/>
      <c r="CX148" s="594"/>
      <c r="CY148" s="594"/>
      <c r="CZ148" s="594"/>
      <c r="DA148" s="594"/>
      <c r="DB148" s="594"/>
      <c r="DC148" s="594"/>
      <c r="DD148" s="594"/>
      <c r="DE148" s="594"/>
      <c r="DF148" s="594"/>
      <c r="DG148" s="594"/>
      <c r="DH148" s="594"/>
      <c r="DI148" s="594"/>
      <c r="DJ148" s="594"/>
      <c r="DK148" s="594"/>
      <c r="DL148" s="594"/>
      <c r="DM148" s="594"/>
      <c r="DN148" s="594"/>
      <c r="DO148" s="594"/>
      <c r="DP148" s="594"/>
      <c r="DQ148" s="594"/>
      <c r="DR148" s="594"/>
      <c r="DS148" s="594"/>
      <c r="DT148" s="594"/>
      <c r="DU148" s="594"/>
      <c r="DV148" s="594"/>
      <c r="DW148" s="594"/>
      <c r="DX148" s="594"/>
      <c r="DY148" s="594"/>
      <c r="DZ148" s="594"/>
      <c r="EA148" s="594"/>
      <c r="EB148" s="594"/>
      <c r="EC148" s="594"/>
      <c r="ED148" s="594"/>
      <c r="EE148" s="594"/>
      <c r="EF148" s="594"/>
      <c r="EG148" s="594"/>
      <c r="EH148" s="594"/>
      <c r="EI148" s="594"/>
      <c r="EJ148" s="594"/>
      <c r="EK148" s="594"/>
      <c r="EL148" s="594"/>
      <c r="EM148" s="594"/>
      <c r="EN148" s="594"/>
      <c r="EO148" s="594"/>
      <c r="EP148" s="594"/>
      <c r="EQ148" s="594"/>
      <c r="ER148" s="594"/>
      <c r="ES148" s="594"/>
      <c r="ET148" s="594"/>
      <c r="EU148" s="594"/>
      <c r="EV148" s="594"/>
      <c r="EW148" s="594"/>
      <c r="EX148" s="594"/>
      <c r="EY148" s="594"/>
      <c r="EZ148" s="594"/>
      <c r="FA148" s="594"/>
      <c r="FB148" s="594"/>
      <c r="FC148" s="594"/>
      <c r="FD148" s="594"/>
      <c r="FE148" s="594"/>
      <c r="FF148" s="594"/>
      <c r="FG148" s="594"/>
      <c r="FH148" s="594"/>
      <c r="FI148" s="594"/>
      <c r="FJ148" s="594"/>
      <c r="FK148" s="594"/>
      <c r="FL148" s="594"/>
      <c r="FM148" s="594"/>
      <c r="FN148" s="594"/>
      <c r="FO148" s="594"/>
      <c r="FP148" s="594"/>
      <c r="FQ148" s="594"/>
      <c r="FR148" s="594"/>
      <c r="FS148" s="594"/>
      <c r="FT148" s="594"/>
      <c r="FU148" s="594"/>
      <c r="FV148" s="594"/>
      <c r="FW148" s="594"/>
      <c r="FX148" s="594"/>
      <c r="FY148" s="594"/>
      <c r="FZ148" s="594"/>
      <c r="GA148" s="594"/>
      <c r="GB148" s="594"/>
      <c r="GC148" s="594"/>
      <c r="GD148" s="594"/>
      <c r="GE148" s="594"/>
      <c r="GF148" s="594"/>
      <c r="GG148" s="594"/>
      <c r="GH148" s="594"/>
      <c r="GI148" s="594"/>
      <c r="GJ148" s="594"/>
      <c r="GK148" s="594"/>
      <c r="GL148" s="594"/>
      <c r="GM148" s="594"/>
      <c r="GN148" s="594"/>
      <c r="GO148" s="594"/>
      <c r="GP148" s="594"/>
      <c r="GQ148" s="594"/>
      <c r="GR148" s="594"/>
      <c r="GS148" s="594"/>
      <c r="GT148" s="594"/>
      <c r="GU148" s="594"/>
      <c r="GV148" s="594"/>
      <c r="GW148" s="594"/>
      <c r="GX148" s="594"/>
      <c r="GY148" s="594"/>
      <c r="GZ148" s="594"/>
      <c r="HA148" s="594"/>
      <c r="HB148" s="594"/>
      <c r="HC148" s="594"/>
      <c r="HD148" s="594"/>
      <c r="HE148" s="594"/>
      <c r="HF148" s="594"/>
      <c r="HG148" s="594"/>
      <c r="HH148" s="594"/>
      <c r="HI148" s="594"/>
      <c r="HJ148" s="594"/>
    </row>
    <row r="149" spans="1:218" ht="23.1" customHeight="1" x14ac:dyDescent="0.25">
      <c r="A149" s="576">
        <v>129</v>
      </c>
      <c r="B149" s="603" t="s">
        <v>1239</v>
      </c>
      <c r="C149" s="637">
        <v>203</v>
      </c>
      <c r="D149" s="701" t="s">
        <v>36</v>
      </c>
      <c r="E149" s="702" t="s">
        <v>759</v>
      </c>
      <c r="F149" s="702" t="s">
        <v>1210</v>
      </c>
      <c r="G149" s="605">
        <v>3200</v>
      </c>
      <c r="H149" s="606">
        <v>282</v>
      </c>
      <c r="I149" s="607">
        <v>632</v>
      </c>
      <c r="J149" s="669">
        <v>31</v>
      </c>
      <c r="K149" s="582" t="s">
        <v>14</v>
      </c>
      <c r="L149" s="655" t="s">
        <v>1240</v>
      </c>
      <c r="M149" s="624" t="s">
        <v>31</v>
      </c>
      <c r="N149" s="585" t="s">
        <v>17</v>
      </c>
      <c r="O149" s="638" t="s">
        <v>1008</v>
      </c>
      <c r="P149" s="654" t="s">
        <v>803</v>
      </c>
      <c r="Q149" s="654" t="s">
        <v>789</v>
      </c>
      <c r="R149" s="586" t="s">
        <v>37</v>
      </c>
      <c r="S149" s="586" t="s">
        <v>37</v>
      </c>
      <c r="T149" s="586" t="s">
        <v>37</v>
      </c>
      <c r="U149" s="586" t="s">
        <v>72</v>
      </c>
      <c r="V149" s="586" t="s">
        <v>22</v>
      </c>
      <c r="W149" s="586" t="s">
        <v>22</v>
      </c>
      <c r="X149" s="663">
        <v>4</v>
      </c>
      <c r="Y149" s="800">
        <v>4.3</v>
      </c>
      <c r="Z149" s="622">
        <v>41091</v>
      </c>
      <c r="AA149" s="639">
        <v>41426</v>
      </c>
      <c r="AB149" s="801">
        <v>5</v>
      </c>
      <c r="AC149" s="613">
        <v>1400000</v>
      </c>
      <c r="AD149" s="609"/>
      <c r="AE149" s="610">
        <v>1400000</v>
      </c>
      <c r="AF149" s="610">
        <v>1400000</v>
      </c>
      <c r="AG149" s="610"/>
      <c r="AH149" s="610"/>
      <c r="AI149" s="610"/>
      <c r="AJ149" s="610"/>
      <c r="AK149" s="610"/>
      <c r="AL149" s="610"/>
      <c r="AM149" s="610"/>
      <c r="AN149" s="609"/>
      <c r="AO149" s="610"/>
      <c r="AP149" s="610"/>
      <c r="AQ149" s="610"/>
      <c r="AR149" s="592">
        <f t="shared" si="18"/>
        <v>1400000</v>
      </c>
      <c r="AS149" s="592">
        <f t="shared" si="19"/>
        <v>0</v>
      </c>
      <c r="AT149" s="609"/>
      <c r="AU149" s="609"/>
      <c r="AV149" s="593"/>
      <c r="AW149" s="593"/>
      <c r="AX149" s="593"/>
      <c r="AY149" s="593"/>
      <c r="AZ149" s="593"/>
      <c r="BA149" s="593"/>
      <c r="BB149" s="593"/>
      <c r="BC149" s="593"/>
      <c r="BD149" s="593"/>
      <c r="BE149" s="593"/>
      <c r="BF149" s="593"/>
      <c r="BG149" s="593"/>
      <c r="BH149" s="593"/>
      <c r="BI149" s="593"/>
      <c r="BJ149" s="593"/>
      <c r="BK149" s="593"/>
      <c r="BL149" s="593"/>
      <c r="BM149" s="593"/>
      <c r="BN149" s="593"/>
      <c r="BO149" s="593"/>
      <c r="BP149" s="593"/>
      <c r="BQ149" s="593"/>
      <c r="BR149" s="593"/>
      <c r="BS149" s="593"/>
      <c r="BT149" s="593"/>
      <c r="BU149" s="593"/>
      <c r="BV149" s="593"/>
      <c r="BW149" s="593"/>
      <c r="BX149" s="593"/>
      <c r="BY149" s="593"/>
      <c r="BZ149" s="593"/>
      <c r="CA149" s="593"/>
      <c r="CB149" s="593"/>
      <c r="CC149" s="593"/>
      <c r="CD149" s="593"/>
      <c r="CE149" s="593"/>
      <c r="CF149" s="593"/>
      <c r="CG149" s="593"/>
      <c r="CH149" s="593"/>
      <c r="CI149" s="593"/>
      <c r="CJ149" s="593"/>
      <c r="CK149" s="593"/>
      <c r="CL149" s="593"/>
      <c r="CM149" s="593"/>
      <c r="CN149" s="593"/>
      <c r="CO149" s="593"/>
      <c r="CP149" s="593"/>
      <c r="CQ149" s="593"/>
      <c r="CR149" s="593"/>
      <c r="CS149" s="593"/>
      <c r="CT149" s="593"/>
      <c r="CU149" s="593"/>
      <c r="CV149" s="593"/>
      <c r="CW149" s="593"/>
      <c r="CX149" s="593"/>
      <c r="CY149" s="593"/>
      <c r="CZ149" s="593"/>
      <c r="DA149" s="593"/>
      <c r="DB149" s="593"/>
      <c r="DC149" s="593"/>
      <c r="DD149" s="593"/>
      <c r="DE149" s="593"/>
      <c r="DF149" s="593"/>
      <c r="DG149" s="593"/>
      <c r="DH149" s="593"/>
      <c r="DI149" s="593"/>
      <c r="DJ149" s="593"/>
      <c r="DK149" s="593"/>
      <c r="DL149" s="593"/>
      <c r="DM149" s="593"/>
      <c r="DN149" s="593"/>
      <c r="DO149" s="593"/>
      <c r="DP149" s="593"/>
      <c r="DQ149" s="593"/>
      <c r="DR149" s="593"/>
      <c r="DS149" s="593"/>
      <c r="DT149" s="593"/>
      <c r="DU149" s="593"/>
      <c r="DV149" s="593"/>
      <c r="DW149" s="593"/>
      <c r="DX149" s="593"/>
      <c r="DY149" s="593"/>
      <c r="DZ149" s="593"/>
      <c r="EA149" s="593"/>
      <c r="EB149" s="593"/>
      <c r="EC149" s="593"/>
      <c r="ED149" s="593"/>
      <c r="EE149" s="593"/>
      <c r="EF149" s="593"/>
      <c r="EG149" s="593"/>
      <c r="EH149" s="593"/>
      <c r="EI149" s="593"/>
      <c r="EJ149" s="593"/>
      <c r="EK149" s="593"/>
      <c r="EL149" s="593"/>
      <c r="EM149" s="593"/>
      <c r="EN149" s="593"/>
      <c r="EO149" s="593"/>
      <c r="EP149" s="593"/>
      <c r="EQ149" s="593"/>
      <c r="ER149" s="593"/>
      <c r="ES149" s="593"/>
      <c r="ET149" s="593"/>
      <c r="EU149" s="593"/>
      <c r="EV149" s="593"/>
      <c r="EW149" s="593"/>
      <c r="EX149" s="593"/>
      <c r="EY149" s="593"/>
      <c r="EZ149" s="593"/>
      <c r="FA149" s="593"/>
      <c r="FB149" s="593"/>
      <c r="FC149" s="593"/>
      <c r="FD149" s="593"/>
      <c r="FE149" s="593"/>
      <c r="FF149" s="593"/>
      <c r="FG149" s="593"/>
      <c r="FH149" s="593"/>
      <c r="FI149" s="593"/>
      <c r="FJ149" s="593"/>
      <c r="FK149" s="593"/>
      <c r="FL149" s="593"/>
      <c r="FM149" s="593"/>
      <c r="FN149" s="593"/>
      <c r="FO149" s="593"/>
      <c r="FP149" s="593"/>
      <c r="FQ149" s="593"/>
      <c r="FR149" s="593"/>
      <c r="FS149" s="593"/>
      <c r="FT149" s="593"/>
      <c r="FU149" s="593"/>
      <c r="FV149" s="593"/>
      <c r="FW149" s="593"/>
      <c r="FX149" s="593"/>
      <c r="FY149" s="593"/>
      <c r="FZ149" s="593"/>
      <c r="GA149" s="593"/>
      <c r="GB149" s="593"/>
      <c r="GC149" s="593"/>
      <c r="GD149" s="593"/>
      <c r="GE149" s="593"/>
      <c r="GF149" s="593"/>
      <c r="GG149" s="593"/>
      <c r="GH149" s="593"/>
      <c r="GI149" s="593"/>
      <c r="GJ149" s="593"/>
      <c r="GK149" s="593"/>
      <c r="GL149" s="593"/>
      <c r="GM149" s="593"/>
      <c r="GN149" s="593"/>
      <c r="GO149" s="593"/>
      <c r="GP149" s="593"/>
      <c r="GQ149" s="593"/>
      <c r="GR149" s="593"/>
      <c r="GS149" s="593"/>
      <c r="GT149" s="593"/>
      <c r="GU149" s="593"/>
      <c r="GV149" s="593"/>
      <c r="GW149" s="593"/>
      <c r="GX149" s="593"/>
    </row>
    <row r="150" spans="1:218" ht="23.1" customHeight="1" x14ac:dyDescent="0.25">
      <c r="A150" s="576">
        <v>130</v>
      </c>
      <c r="B150" s="603" t="s">
        <v>1241</v>
      </c>
      <c r="C150" s="637">
        <v>203</v>
      </c>
      <c r="D150" s="701" t="s">
        <v>36</v>
      </c>
      <c r="E150" s="702" t="s">
        <v>759</v>
      </c>
      <c r="F150" s="702" t="s">
        <v>1210</v>
      </c>
      <c r="G150" s="605">
        <v>3200</v>
      </c>
      <c r="H150" s="606">
        <v>282</v>
      </c>
      <c r="I150" s="607">
        <v>632</v>
      </c>
      <c r="J150" s="669">
        <v>32</v>
      </c>
      <c r="K150" s="582" t="s">
        <v>14</v>
      </c>
      <c r="L150" s="655" t="s">
        <v>1242</v>
      </c>
      <c r="M150" s="624" t="s">
        <v>31</v>
      </c>
      <c r="N150" s="585" t="s">
        <v>17</v>
      </c>
      <c r="O150" s="638" t="s">
        <v>1008</v>
      </c>
      <c r="P150" s="654" t="s">
        <v>792</v>
      </c>
      <c r="Q150" s="654" t="s">
        <v>789</v>
      </c>
      <c r="R150" s="586" t="s">
        <v>37</v>
      </c>
      <c r="S150" s="586" t="s">
        <v>37</v>
      </c>
      <c r="T150" s="586" t="s">
        <v>37</v>
      </c>
      <c r="U150" s="586" t="s">
        <v>72</v>
      </c>
      <c r="V150" s="586" t="s">
        <v>22</v>
      </c>
      <c r="W150" s="586" t="s">
        <v>22</v>
      </c>
      <c r="X150" s="663">
        <v>4</v>
      </c>
      <c r="Y150" s="800">
        <v>4.3</v>
      </c>
      <c r="Z150" s="622">
        <v>41091</v>
      </c>
      <c r="AA150" s="639">
        <v>41426</v>
      </c>
      <c r="AB150" s="801">
        <v>5</v>
      </c>
      <c r="AC150" s="613">
        <v>1400000</v>
      </c>
      <c r="AD150" s="609"/>
      <c r="AE150" s="610">
        <v>1400000</v>
      </c>
      <c r="AF150" s="610"/>
      <c r="AG150" s="610"/>
      <c r="AH150" s="610"/>
      <c r="AI150" s="610"/>
      <c r="AJ150" s="610"/>
      <c r="AK150" s="610"/>
      <c r="AL150" s="610"/>
      <c r="AM150" s="610"/>
      <c r="AN150" s="609"/>
      <c r="AO150" s="610"/>
      <c r="AP150" s="610">
        <v>1400000</v>
      </c>
      <c r="AQ150" s="610"/>
      <c r="AR150" s="592">
        <f t="shared" si="18"/>
        <v>1400000</v>
      </c>
      <c r="AS150" s="592">
        <f t="shared" si="19"/>
        <v>0</v>
      </c>
      <c r="AT150" s="609"/>
      <c r="AU150" s="609"/>
      <c r="AV150" s="593"/>
      <c r="AW150" s="593"/>
      <c r="AX150" s="593"/>
      <c r="AY150" s="593"/>
      <c r="AZ150" s="593"/>
      <c r="BA150" s="593"/>
      <c r="BB150" s="593"/>
      <c r="BC150" s="593"/>
      <c r="BD150" s="593"/>
      <c r="BE150" s="593"/>
      <c r="BF150" s="593"/>
      <c r="BG150" s="593"/>
      <c r="BH150" s="593"/>
      <c r="BI150" s="593"/>
      <c r="BJ150" s="593"/>
      <c r="BK150" s="593"/>
      <c r="BL150" s="593"/>
      <c r="BM150" s="593"/>
      <c r="BN150" s="593"/>
      <c r="BO150" s="593"/>
      <c r="BP150" s="593"/>
      <c r="BQ150" s="593"/>
      <c r="BR150" s="593"/>
      <c r="BS150" s="593"/>
      <c r="BT150" s="593"/>
      <c r="BU150" s="593"/>
      <c r="BV150" s="593"/>
      <c r="BW150" s="593"/>
      <c r="BX150" s="593"/>
      <c r="BY150" s="593"/>
      <c r="BZ150" s="593"/>
      <c r="CA150" s="593"/>
      <c r="CB150" s="593"/>
      <c r="CC150" s="593"/>
      <c r="CD150" s="593"/>
      <c r="CE150" s="593"/>
      <c r="CF150" s="593"/>
      <c r="CG150" s="593"/>
      <c r="CH150" s="593"/>
      <c r="CI150" s="593"/>
      <c r="CJ150" s="593"/>
      <c r="CK150" s="593"/>
      <c r="CL150" s="593"/>
      <c r="CM150" s="593"/>
      <c r="CN150" s="593"/>
      <c r="CO150" s="593"/>
      <c r="CP150" s="593"/>
      <c r="CQ150" s="593"/>
      <c r="CR150" s="593"/>
      <c r="CS150" s="593"/>
      <c r="CT150" s="593"/>
      <c r="CU150" s="593"/>
      <c r="CV150" s="593"/>
      <c r="CW150" s="593"/>
      <c r="CX150" s="593"/>
      <c r="CY150" s="593"/>
      <c r="CZ150" s="593"/>
      <c r="DA150" s="593"/>
      <c r="DB150" s="593"/>
      <c r="DC150" s="593"/>
      <c r="DD150" s="593"/>
      <c r="DE150" s="593"/>
      <c r="DF150" s="593"/>
      <c r="DG150" s="593"/>
      <c r="DH150" s="593"/>
      <c r="DI150" s="593"/>
      <c r="DJ150" s="593"/>
      <c r="DK150" s="593"/>
      <c r="DL150" s="593"/>
      <c r="DM150" s="593"/>
      <c r="DN150" s="593"/>
      <c r="DO150" s="593"/>
      <c r="DP150" s="593"/>
      <c r="DQ150" s="593"/>
      <c r="DR150" s="593"/>
      <c r="DS150" s="593"/>
      <c r="DT150" s="593"/>
      <c r="DU150" s="593"/>
      <c r="DV150" s="593"/>
      <c r="DW150" s="593"/>
      <c r="DX150" s="593"/>
      <c r="DY150" s="593"/>
      <c r="DZ150" s="593"/>
      <c r="EA150" s="593"/>
      <c r="EB150" s="593"/>
      <c r="EC150" s="593"/>
      <c r="ED150" s="593"/>
      <c r="EE150" s="593"/>
      <c r="EF150" s="593"/>
      <c r="EG150" s="593"/>
      <c r="EH150" s="593"/>
      <c r="EI150" s="593"/>
      <c r="EJ150" s="593"/>
      <c r="EK150" s="593"/>
      <c r="EL150" s="593"/>
      <c r="EM150" s="593"/>
      <c r="EN150" s="593"/>
      <c r="EO150" s="593"/>
      <c r="EP150" s="593"/>
      <c r="EQ150" s="593"/>
      <c r="ER150" s="593"/>
      <c r="ES150" s="593"/>
      <c r="ET150" s="593"/>
      <c r="EU150" s="593"/>
      <c r="EV150" s="593"/>
      <c r="EW150" s="593"/>
      <c r="EX150" s="593"/>
      <c r="EY150" s="593"/>
      <c r="EZ150" s="593"/>
      <c r="FA150" s="593"/>
      <c r="FB150" s="593"/>
      <c r="FC150" s="593"/>
      <c r="FD150" s="593"/>
      <c r="FE150" s="593"/>
      <c r="FF150" s="593"/>
      <c r="FG150" s="593"/>
      <c r="FH150" s="593"/>
      <c r="FI150" s="593"/>
      <c r="FJ150" s="593"/>
      <c r="FK150" s="593"/>
      <c r="FL150" s="593"/>
      <c r="FM150" s="593"/>
      <c r="FN150" s="593"/>
      <c r="FO150" s="593"/>
      <c r="FP150" s="593"/>
      <c r="FQ150" s="593"/>
      <c r="FR150" s="593"/>
      <c r="FS150" s="593"/>
      <c r="FT150" s="593"/>
      <c r="FU150" s="593"/>
      <c r="FV150" s="593"/>
      <c r="FW150" s="593"/>
      <c r="FX150" s="593"/>
      <c r="FY150" s="593"/>
      <c r="FZ150" s="593"/>
      <c r="GA150" s="593"/>
      <c r="GB150" s="593"/>
      <c r="GC150" s="593"/>
      <c r="GD150" s="593"/>
      <c r="GE150" s="593"/>
      <c r="GF150" s="593"/>
      <c r="GG150" s="593"/>
      <c r="GH150" s="593"/>
      <c r="GI150" s="593"/>
      <c r="GJ150" s="593"/>
      <c r="GK150" s="593"/>
      <c r="GL150" s="593"/>
      <c r="GM150" s="593"/>
      <c r="GN150" s="593"/>
      <c r="GO150" s="593"/>
      <c r="GP150" s="593"/>
      <c r="GQ150" s="593"/>
      <c r="GR150" s="593"/>
      <c r="GS150" s="593"/>
      <c r="GT150" s="593"/>
      <c r="GU150" s="593"/>
      <c r="GV150" s="593"/>
      <c r="GW150" s="593"/>
      <c r="GX150" s="593"/>
    </row>
    <row r="151" spans="1:218" ht="23.1" customHeight="1" x14ac:dyDescent="0.25">
      <c r="A151" s="576">
        <v>131</v>
      </c>
      <c r="B151" s="603" t="s">
        <v>1232</v>
      </c>
      <c r="C151" s="637">
        <v>203</v>
      </c>
      <c r="D151" s="701" t="s">
        <v>36</v>
      </c>
      <c r="E151" s="702" t="s">
        <v>759</v>
      </c>
      <c r="F151" s="702" t="s">
        <v>1210</v>
      </c>
      <c r="G151" s="605">
        <v>3200</v>
      </c>
      <c r="H151" s="606">
        <v>282</v>
      </c>
      <c r="I151" s="607">
        <v>632</v>
      </c>
      <c r="J151" s="669" t="s">
        <v>25</v>
      </c>
      <c r="K151" s="582" t="s">
        <v>14</v>
      </c>
      <c r="L151" s="655" t="s">
        <v>1233</v>
      </c>
      <c r="M151" s="624" t="s">
        <v>31</v>
      </c>
      <c r="N151" s="585" t="s">
        <v>17</v>
      </c>
      <c r="O151" s="638" t="s">
        <v>1008</v>
      </c>
      <c r="P151" s="654" t="s">
        <v>803</v>
      </c>
      <c r="Q151" s="654" t="s">
        <v>789</v>
      </c>
      <c r="R151" s="586" t="s">
        <v>37</v>
      </c>
      <c r="S151" s="586" t="s">
        <v>37</v>
      </c>
      <c r="T151" s="586" t="s">
        <v>37</v>
      </c>
      <c r="U151" s="586" t="s">
        <v>72</v>
      </c>
      <c r="V151" s="586" t="s">
        <v>22</v>
      </c>
      <c r="W151" s="586" t="s">
        <v>22</v>
      </c>
      <c r="X151" s="663">
        <v>4</v>
      </c>
      <c r="Y151" s="800">
        <v>4.3</v>
      </c>
      <c r="Z151" s="622">
        <v>41456</v>
      </c>
      <c r="AA151" s="639">
        <v>42156</v>
      </c>
      <c r="AB151" s="801">
        <v>5</v>
      </c>
      <c r="AC151" s="613"/>
      <c r="AD151" s="609"/>
      <c r="AE151" s="610">
        <v>0</v>
      </c>
      <c r="AF151" s="610"/>
      <c r="AG151" s="610"/>
      <c r="AH151" s="610"/>
      <c r="AI151" s="610"/>
      <c r="AJ151" s="610"/>
      <c r="AK151" s="610"/>
      <c r="AL151" s="610"/>
      <c r="AM151" s="610"/>
      <c r="AN151" s="609"/>
      <c r="AO151" s="610"/>
      <c r="AP151" s="610"/>
      <c r="AQ151" s="610"/>
      <c r="AR151" s="592">
        <f t="shared" si="18"/>
        <v>0</v>
      </c>
      <c r="AS151" s="592">
        <f t="shared" si="19"/>
        <v>0</v>
      </c>
      <c r="AT151" s="609">
        <v>2900000</v>
      </c>
      <c r="AU151" s="609">
        <v>3200000</v>
      </c>
    </row>
    <row r="152" spans="1:218" ht="23.1" customHeight="1" x14ac:dyDescent="0.25">
      <c r="A152" s="576">
        <v>132</v>
      </c>
      <c r="B152" s="603" t="s">
        <v>1237</v>
      </c>
      <c r="C152" s="637">
        <v>203</v>
      </c>
      <c r="D152" s="701" t="s">
        <v>36</v>
      </c>
      <c r="E152" s="702" t="s">
        <v>759</v>
      </c>
      <c r="F152" s="702" t="s">
        <v>1210</v>
      </c>
      <c r="G152" s="605">
        <v>3200</v>
      </c>
      <c r="H152" s="606">
        <v>282</v>
      </c>
      <c r="I152" s="607">
        <v>632</v>
      </c>
      <c r="J152" s="669" t="s">
        <v>25</v>
      </c>
      <c r="K152" s="582" t="s">
        <v>14</v>
      </c>
      <c r="L152" s="655" t="s">
        <v>1238</v>
      </c>
      <c r="M152" s="624" t="s">
        <v>31</v>
      </c>
      <c r="N152" s="585" t="s">
        <v>17</v>
      </c>
      <c r="O152" s="638" t="s">
        <v>1008</v>
      </c>
      <c r="P152" s="654" t="s">
        <v>803</v>
      </c>
      <c r="Q152" s="654" t="s">
        <v>789</v>
      </c>
      <c r="R152" s="586" t="s">
        <v>37</v>
      </c>
      <c r="S152" s="586" t="s">
        <v>37</v>
      </c>
      <c r="T152" s="586" t="s">
        <v>37</v>
      </c>
      <c r="U152" s="586" t="s">
        <v>72</v>
      </c>
      <c r="V152" s="586" t="s">
        <v>22</v>
      </c>
      <c r="W152" s="586" t="s">
        <v>22</v>
      </c>
      <c r="X152" s="663">
        <v>4</v>
      </c>
      <c r="Y152" s="800">
        <v>4.3</v>
      </c>
      <c r="Z152" s="622">
        <v>41456</v>
      </c>
      <c r="AA152" s="639">
        <v>42156</v>
      </c>
      <c r="AB152" s="801">
        <v>5</v>
      </c>
      <c r="AC152" s="613"/>
      <c r="AD152" s="613"/>
      <c r="AE152" s="610">
        <v>0</v>
      </c>
      <c r="AF152" s="610"/>
      <c r="AG152" s="610"/>
      <c r="AH152" s="610"/>
      <c r="AI152" s="610"/>
      <c r="AJ152" s="610"/>
      <c r="AK152" s="610"/>
      <c r="AL152" s="610"/>
      <c r="AM152" s="610"/>
      <c r="AN152" s="610"/>
      <c r="AO152" s="610"/>
      <c r="AP152" s="610"/>
      <c r="AQ152" s="610"/>
      <c r="AR152" s="592">
        <f t="shared" si="18"/>
        <v>0</v>
      </c>
      <c r="AS152" s="592">
        <f t="shared" si="19"/>
        <v>0</v>
      </c>
      <c r="AT152" s="613">
        <v>2300000</v>
      </c>
      <c r="AU152" s="613">
        <v>158300</v>
      </c>
      <c r="AV152" s="593"/>
      <c r="AW152" s="593"/>
      <c r="AX152" s="593"/>
      <c r="AY152" s="593"/>
      <c r="AZ152" s="593"/>
      <c r="BA152" s="593"/>
      <c r="BB152" s="593"/>
      <c r="BC152" s="593"/>
      <c r="BD152" s="593"/>
      <c r="BE152" s="593"/>
      <c r="BF152" s="593"/>
      <c r="BG152" s="593"/>
      <c r="BH152" s="593"/>
      <c r="BI152" s="593"/>
      <c r="BJ152" s="593"/>
      <c r="BK152" s="593"/>
      <c r="BL152" s="593"/>
      <c r="BM152" s="593"/>
      <c r="BN152" s="593"/>
      <c r="BO152" s="593"/>
      <c r="BP152" s="593"/>
      <c r="BQ152" s="593"/>
      <c r="BR152" s="593"/>
      <c r="BS152" s="593"/>
      <c r="BT152" s="593"/>
      <c r="BU152" s="593"/>
      <c r="BV152" s="593"/>
      <c r="BW152" s="593"/>
      <c r="BX152" s="593"/>
      <c r="BY152" s="593"/>
      <c r="BZ152" s="593"/>
      <c r="CA152" s="593"/>
      <c r="CB152" s="593"/>
      <c r="CC152" s="593"/>
      <c r="CD152" s="593"/>
      <c r="CE152" s="593"/>
      <c r="CF152" s="593"/>
      <c r="CG152" s="593"/>
      <c r="CH152" s="593"/>
      <c r="CI152" s="593"/>
      <c r="CJ152" s="593"/>
      <c r="CK152" s="593"/>
      <c r="CL152" s="593"/>
      <c r="CM152" s="593"/>
      <c r="CN152" s="593"/>
      <c r="CO152" s="593"/>
      <c r="CP152" s="593"/>
      <c r="CQ152" s="593"/>
      <c r="CR152" s="593"/>
      <c r="CS152" s="593"/>
      <c r="CT152" s="593"/>
      <c r="CU152" s="593"/>
      <c r="CV152" s="593"/>
      <c r="CW152" s="593"/>
      <c r="CX152" s="593"/>
      <c r="CY152" s="593"/>
      <c r="CZ152" s="593"/>
      <c r="DA152" s="593"/>
      <c r="DB152" s="593"/>
      <c r="DC152" s="593"/>
      <c r="DD152" s="593"/>
      <c r="DE152" s="593"/>
      <c r="DF152" s="593"/>
      <c r="DG152" s="593"/>
      <c r="DH152" s="593"/>
      <c r="DI152" s="593"/>
      <c r="DJ152" s="593"/>
      <c r="DK152" s="593"/>
      <c r="DL152" s="593"/>
      <c r="DM152" s="593"/>
      <c r="DN152" s="593"/>
      <c r="DO152" s="593"/>
      <c r="DP152" s="593"/>
      <c r="DQ152" s="593"/>
      <c r="DR152" s="593"/>
      <c r="DS152" s="593"/>
      <c r="DT152" s="593"/>
      <c r="DU152" s="593"/>
      <c r="DV152" s="593"/>
      <c r="DW152" s="593"/>
      <c r="DX152" s="593"/>
      <c r="DY152" s="593"/>
      <c r="DZ152" s="593"/>
      <c r="EA152" s="593"/>
      <c r="EB152" s="593"/>
      <c r="EC152" s="593"/>
      <c r="ED152" s="593"/>
      <c r="EE152" s="593"/>
      <c r="EF152" s="593"/>
      <c r="EG152" s="593"/>
      <c r="EH152" s="593"/>
      <c r="EI152" s="593"/>
      <c r="EJ152" s="593"/>
      <c r="EK152" s="593"/>
      <c r="EL152" s="593"/>
      <c r="EM152" s="593"/>
      <c r="EN152" s="593"/>
      <c r="EO152" s="593"/>
      <c r="EP152" s="593"/>
      <c r="EQ152" s="593"/>
      <c r="ER152" s="593"/>
      <c r="ES152" s="593"/>
      <c r="ET152" s="593"/>
      <c r="EU152" s="593"/>
      <c r="EV152" s="593"/>
      <c r="EW152" s="593"/>
      <c r="EX152" s="593"/>
      <c r="EY152" s="593"/>
      <c r="EZ152" s="593"/>
      <c r="FA152" s="593"/>
      <c r="FB152" s="593"/>
      <c r="FC152" s="593"/>
      <c r="FD152" s="593"/>
      <c r="FE152" s="593"/>
      <c r="FF152" s="593"/>
      <c r="FG152" s="593"/>
      <c r="FH152" s="593"/>
      <c r="FI152" s="593"/>
      <c r="FJ152" s="593"/>
      <c r="FK152" s="593"/>
      <c r="FL152" s="593"/>
      <c r="FM152" s="593"/>
      <c r="FN152" s="593"/>
      <c r="FO152" s="593"/>
      <c r="FP152" s="593"/>
      <c r="FQ152" s="593"/>
      <c r="FR152" s="593"/>
      <c r="FS152" s="593"/>
      <c r="FT152" s="593"/>
      <c r="FU152" s="593"/>
      <c r="FV152" s="593"/>
      <c r="FW152" s="593"/>
      <c r="FX152" s="593"/>
      <c r="FY152" s="593"/>
      <c r="FZ152" s="593"/>
      <c r="GA152" s="593"/>
      <c r="GB152" s="593"/>
      <c r="GC152" s="593"/>
      <c r="GD152" s="593"/>
      <c r="GE152" s="593"/>
      <c r="GF152" s="593"/>
      <c r="GG152" s="593"/>
      <c r="GH152" s="593"/>
      <c r="GI152" s="593"/>
      <c r="GJ152" s="593"/>
      <c r="GK152" s="593"/>
      <c r="GL152" s="593"/>
      <c r="GM152" s="593"/>
      <c r="GN152" s="593"/>
      <c r="GO152" s="593"/>
      <c r="GP152" s="593"/>
      <c r="GQ152" s="593"/>
      <c r="GR152" s="593"/>
      <c r="GS152" s="593"/>
      <c r="GT152" s="593"/>
      <c r="GU152" s="593"/>
      <c r="GV152" s="593"/>
      <c r="GW152" s="593"/>
      <c r="GX152" s="593"/>
    </row>
    <row r="153" spans="1:218" ht="23.1" customHeight="1" x14ac:dyDescent="0.25">
      <c r="A153" s="576">
        <v>133</v>
      </c>
      <c r="B153" s="603" t="s">
        <v>1234</v>
      </c>
      <c r="C153" s="637">
        <v>203</v>
      </c>
      <c r="D153" s="701" t="s">
        <v>36</v>
      </c>
      <c r="E153" s="702" t="s">
        <v>759</v>
      </c>
      <c r="F153" s="702" t="s">
        <v>1210</v>
      </c>
      <c r="G153" s="605">
        <v>2600</v>
      </c>
      <c r="H153" s="606">
        <v>282</v>
      </c>
      <c r="I153" s="607">
        <v>636</v>
      </c>
      <c r="J153" s="581">
        <v>9</v>
      </c>
      <c r="K153" s="582" t="s">
        <v>907</v>
      </c>
      <c r="L153" s="582" t="s">
        <v>1235</v>
      </c>
      <c r="M153" s="584" t="s">
        <v>31</v>
      </c>
      <c r="N153" s="585" t="s">
        <v>17</v>
      </c>
      <c r="O153" s="638" t="s">
        <v>1008</v>
      </c>
      <c r="P153" s="586" t="s">
        <v>803</v>
      </c>
      <c r="Q153" s="586" t="s">
        <v>789</v>
      </c>
      <c r="R153" s="586" t="s">
        <v>37</v>
      </c>
      <c r="S153" s="586" t="s">
        <v>37</v>
      </c>
      <c r="T153" s="586" t="s">
        <v>37</v>
      </c>
      <c r="U153" s="586" t="s">
        <v>72</v>
      </c>
      <c r="V153" s="586" t="s">
        <v>22</v>
      </c>
      <c r="W153" s="586" t="s">
        <v>22</v>
      </c>
      <c r="X153" s="663">
        <v>4</v>
      </c>
      <c r="Y153" s="800">
        <v>4.3</v>
      </c>
      <c r="Z153" s="622">
        <v>41091</v>
      </c>
      <c r="AA153" s="639">
        <v>42156</v>
      </c>
      <c r="AB153" s="801">
        <v>5</v>
      </c>
      <c r="AC153" s="613">
        <v>1500000</v>
      </c>
      <c r="AD153" s="600"/>
      <c r="AE153" s="610">
        <v>1500000</v>
      </c>
      <c r="AF153" s="610"/>
      <c r="AG153" s="610">
        <v>1500000</v>
      </c>
      <c r="AH153" s="610"/>
      <c r="AI153" s="610"/>
      <c r="AJ153" s="610"/>
      <c r="AK153" s="610"/>
      <c r="AL153" s="610"/>
      <c r="AM153" s="610"/>
      <c r="AN153" s="610"/>
      <c r="AO153" s="610"/>
      <c r="AP153" s="610"/>
      <c r="AQ153" s="610"/>
      <c r="AR153" s="592">
        <f t="shared" si="18"/>
        <v>1500000</v>
      </c>
      <c r="AS153" s="592">
        <f t="shared" si="19"/>
        <v>0</v>
      </c>
      <c r="AT153" s="600">
        <v>1407300</v>
      </c>
      <c r="AU153" s="600">
        <v>1537600</v>
      </c>
    </row>
    <row r="154" spans="1:218" ht="23.1" customHeight="1" x14ac:dyDescent="0.25">
      <c r="A154" s="576">
        <v>134</v>
      </c>
      <c r="B154" s="596"/>
      <c r="C154" s="637">
        <v>203</v>
      </c>
      <c r="D154" s="701" t="s">
        <v>36</v>
      </c>
      <c r="E154" s="702" t="s">
        <v>759</v>
      </c>
      <c r="F154" s="702" t="s">
        <v>1210</v>
      </c>
      <c r="G154" s="597">
        <v>2600</v>
      </c>
      <c r="H154" s="607">
        <v>282</v>
      </c>
      <c r="I154" s="607">
        <v>636</v>
      </c>
      <c r="J154" s="581">
        <v>18</v>
      </c>
      <c r="K154" s="632" t="s">
        <v>907</v>
      </c>
      <c r="L154" s="632" t="s">
        <v>1215</v>
      </c>
      <c r="M154" s="584" t="s">
        <v>31</v>
      </c>
      <c r="N154" s="585" t="s">
        <v>17</v>
      </c>
      <c r="O154" s="638" t="s">
        <v>1008</v>
      </c>
      <c r="P154" s="625" t="s">
        <v>803</v>
      </c>
      <c r="Q154" s="625" t="s">
        <v>789</v>
      </c>
      <c r="R154" s="586" t="s">
        <v>37</v>
      </c>
      <c r="S154" s="586" t="s">
        <v>37</v>
      </c>
      <c r="T154" s="586" t="s">
        <v>37</v>
      </c>
      <c r="U154" s="586" t="s">
        <v>72</v>
      </c>
      <c r="V154" s="586" t="s">
        <v>22</v>
      </c>
      <c r="W154" s="586" t="s">
        <v>22</v>
      </c>
      <c r="X154" s="663">
        <v>4</v>
      </c>
      <c r="Y154" s="800">
        <v>4.3</v>
      </c>
      <c r="Z154" s="622">
        <v>41091</v>
      </c>
      <c r="AA154" s="639">
        <v>42156</v>
      </c>
      <c r="AB154" s="801">
        <v>5</v>
      </c>
      <c r="AC154" s="601">
        <v>160000</v>
      </c>
      <c r="AD154" s="601"/>
      <c r="AE154" s="610">
        <v>160000</v>
      </c>
      <c r="AF154" s="601"/>
      <c r="AG154" s="626"/>
      <c r="AH154" s="626"/>
      <c r="AI154" s="626"/>
      <c r="AJ154" s="626"/>
      <c r="AK154" s="626">
        <v>80000</v>
      </c>
      <c r="AL154" s="626">
        <v>80000</v>
      </c>
      <c r="AM154" s="626"/>
      <c r="AN154" s="626"/>
      <c r="AO154" s="626"/>
      <c r="AP154" s="626"/>
      <c r="AQ154" s="626"/>
      <c r="AR154" s="592">
        <f t="shared" si="18"/>
        <v>160000</v>
      </c>
      <c r="AS154" s="592">
        <f t="shared" si="19"/>
        <v>0</v>
      </c>
      <c r="AT154" s="601">
        <v>165000</v>
      </c>
      <c r="AU154" s="601">
        <v>181500</v>
      </c>
      <c r="AV154" s="630"/>
      <c r="AW154" s="630"/>
      <c r="AX154" s="630"/>
      <c r="AY154" s="630"/>
      <c r="AZ154" s="630"/>
    </row>
    <row r="155" spans="1:218" ht="26.25" customHeight="1" thickBot="1" x14ac:dyDescent="0.3">
      <c r="A155" s="576">
        <v>135</v>
      </c>
      <c r="B155" s="603" t="s">
        <v>1243</v>
      </c>
      <c r="C155" s="637">
        <v>203</v>
      </c>
      <c r="D155" s="701" t="s">
        <v>36</v>
      </c>
      <c r="E155" s="702" t="s">
        <v>759</v>
      </c>
      <c r="F155" s="702" t="s">
        <v>1210</v>
      </c>
      <c r="G155" s="605">
        <v>2700</v>
      </c>
      <c r="H155" s="606">
        <v>282</v>
      </c>
      <c r="I155" s="607">
        <v>644</v>
      </c>
      <c r="J155" s="669" t="s">
        <v>25</v>
      </c>
      <c r="K155" s="582" t="s">
        <v>914</v>
      </c>
      <c r="L155" s="655" t="s">
        <v>965</v>
      </c>
      <c r="M155" s="624" t="s">
        <v>31</v>
      </c>
      <c r="N155" s="585" t="s">
        <v>17</v>
      </c>
      <c r="O155" s="638" t="s">
        <v>1008</v>
      </c>
      <c r="P155" s="654" t="s">
        <v>803</v>
      </c>
      <c r="Q155" s="654" t="s">
        <v>789</v>
      </c>
      <c r="R155" s="586" t="s">
        <v>37</v>
      </c>
      <c r="S155" s="586" t="s">
        <v>37</v>
      </c>
      <c r="T155" s="586" t="s">
        <v>37</v>
      </c>
      <c r="U155" s="586" t="s">
        <v>72</v>
      </c>
      <c r="V155" s="586" t="s">
        <v>22</v>
      </c>
      <c r="W155" s="586" t="s">
        <v>22</v>
      </c>
      <c r="X155" s="663">
        <v>4</v>
      </c>
      <c r="Y155" s="800">
        <v>4.3</v>
      </c>
      <c r="Z155" s="622">
        <v>41456</v>
      </c>
      <c r="AA155" s="622">
        <v>41791</v>
      </c>
      <c r="AB155" s="801">
        <v>7</v>
      </c>
      <c r="AC155" s="613"/>
      <c r="AD155" s="613"/>
      <c r="AE155" s="610">
        <v>0</v>
      </c>
      <c r="AF155" s="610"/>
      <c r="AG155" s="610"/>
      <c r="AH155" s="610"/>
      <c r="AI155" s="610"/>
      <c r="AJ155" s="610"/>
      <c r="AK155" s="610"/>
      <c r="AL155" s="610"/>
      <c r="AM155" s="610"/>
      <c r="AN155" s="609"/>
      <c r="AO155" s="609"/>
      <c r="AP155" s="610"/>
      <c r="AQ155" s="610"/>
      <c r="AR155" s="592">
        <f t="shared" si="18"/>
        <v>0</v>
      </c>
      <c r="AS155" s="592">
        <f t="shared" si="19"/>
        <v>0</v>
      </c>
      <c r="AT155" s="613">
        <v>16700</v>
      </c>
      <c r="AU155" s="613"/>
    </row>
    <row r="156" spans="1:218" s="593" customFormat="1" ht="23.25" customHeight="1" thickBot="1" x14ac:dyDescent="0.3">
      <c r="A156" s="576"/>
      <c r="B156" s="596"/>
      <c r="C156" s="637"/>
      <c r="D156" s="701"/>
      <c r="E156" s="702"/>
      <c r="F156" s="702"/>
      <c r="G156" s="597"/>
      <c r="H156" s="576"/>
      <c r="I156" s="662"/>
      <c r="J156" s="581"/>
      <c r="K156" s="576"/>
      <c r="L156" s="670"/>
      <c r="M156" s="584"/>
      <c r="N156" s="585"/>
      <c r="O156" s="638"/>
      <c r="P156" s="625"/>
      <c r="Q156" s="625"/>
      <c r="R156" s="586"/>
      <c r="S156" s="586"/>
      <c r="T156" s="586"/>
      <c r="U156" s="586"/>
      <c r="V156" s="586"/>
      <c r="W156" s="586"/>
      <c r="X156" s="663"/>
      <c r="Y156" s="800"/>
      <c r="Z156" s="622"/>
      <c r="AA156" s="622"/>
      <c r="AB156" s="815"/>
      <c r="AC156" s="696">
        <f t="shared" ref="AC156:AU156" si="20">SUM(AC141:AC155)</f>
        <v>6196700</v>
      </c>
      <c r="AD156" s="696">
        <f t="shared" si="20"/>
        <v>2464000</v>
      </c>
      <c r="AE156" s="696">
        <f t="shared" si="20"/>
        <v>8660700</v>
      </c>
      <c r="AF156" s="696">
        <f t="shared" si="20"/>
        <v>2526000</v>
      </c>
      <c r="AG156" s="696">
        <f t="shared" si="20"/>
        <v>1547200</v>
      </c>
      <c r="AH156" s="696">
        <f t="shared" si="20"/>
        <v>47900</v>
      </c>
      <c r="AI156" s="696">
        <f t="shared" si="20"/>
        <v>47200</v>
      </c>
      <c r="AJ156" s="696">
        <f t="shared" si="20"/>
        <v>387200</v>
      </c>
      <c r="AK156" s="696">
        <f t="shared" si="20"/>
        <v>377200</v>
      </c>
      <c r="AL156" s="696">
        <f t="shared" si="20"/>
        <v>377200</v>
      </c>
      <c r="AM156" s="696">
        <f t="shared" si="20"/>
        <v>361200</v>
      </c>
      <c r="AN156" s="696">
        <f t="shared" si="20"/>
        <v>47200</v>
      </c>
      <c r="AO156" s="696">
        <f t="shared" si="20"/>
        <v>47200</v>
      </c>
      <c r="AP156" s="696">
        <f t="shared" si="20"/>
        <v>2847200</v>
      </c>
      <c r="AQ156" s="696">
        <f t="shared" si="20"/>
        <v>48000</v>
      </c>
      <c r="AR156" s="696">
        <f t="shared" si="20"/>
        <v>8660700</v>
      </c>
      <c r="AS156" s="696">
        <f t="shared" si="20"/>
        <v>0</v>
      </c>
      <c r="AT156" s="696">
        <f t="shared" si="20"/>
        <v>7000000</v>
      </c>
      <c r="AU156" s="696">
        <f t="shared" si="20"/>
        <v>5300000</v>
      </c>
      <c r="AV156" s="630"/>
      <c r="AW156" s="630"/>
      <c r="AX156" s="630"/>
      <c r="AY156" s="630"/>
      <c r="AZ156" s="630"/>
      <c r="BA156" s="594"/>
      <c r="BB156" s="594"/>
      <c r="BC156" s="594"/>
      <c r="BD156" s="594"/>
      <c r="BE156" s="594"/>
      <c r="BF156" s="594"/>
      <c r="BG156" s="594"/>
      <c r="BH156" s="594"/>
      <c r="BI156" s="594"/>
      <c r="BJ156" s="594"/>
      <c r="BK156" s="594"/>
      <c r="BL156" s="594"/>
      <c r="BM156" s="594"/>
      <c r="BN156" s="594"/>
      <c r="BO156" s="594"/>
      <c r="BP156" s="594"/>
      <c r="BQ156" s="594"/>
      <c r="BR156" s="594"/>
      <c r="BS156" s="594"/>
      <c r="BT156" s="594"/>
      <c r="BU156" s="594"/>
      <c r="BV156" s="594"/>
      <c r="BW156" s="594"/>
      <c r="BX156" s="594"/>
      <c r="BY156" s="594"/>
      <c r="BZ156" s="594"/>
      <c r="CA156" s="594"/>
      <c r="CB156" s="594"/>
      <c r="CC156" s="594"/>
      <c r="CD156" s="594"/>
      <c r="CE156" s="594"/>
      <c r="CF156" s="594"/>
      <c r="CG156" s="594"/>
      <c r="CH156" s="594"/>
      <c r="CI156" s="594"/>
      <c r="CJ156" s="594"/>
      <c r="CK156" s="594"/>
      <c r="CL156" s="594"/>
      <c r="CM156" s="594"/>
      <c r="CN156" s="594"/>
      <c r="CO156" s="594"/>
      <c r="CP156" s="594"/>
      <c r="CQ156" s="594"/>
      <c r="CR156" s="594"/>
      <c r="CS156" s="594"/>
      <c r="CT156" s="594"/>
      <c r="CU156" s="594"/>
      <c r="CV156" s="594"/>
      <c r="CW156" s="594"/>
      <c r="CX156" s="594"/>
      <c r="CY156" s="594"/>
      <c r="CZ156" s="594"/>
      <c r="DA156" s="594"/>
      <c r="DB156" s="594"/>
      <c r="DC156" s="594"/>
      <c r="DD156" s="594"/>
      <c r="DE156" s="594"/>
      <c r="DF156" s="594"/>
      <c r="DG156" s="594"/>
      <c r="DH156" s="594"/>
      <c r="DI156" s="594"/>
      <c r="DJ156" s="594"/>
      <c r="DK156" s="594"/>
      <c r="DL156" s="594"/>
      <c r="DM156" s="594"/>
      <c r="DN156" s="594"/>
      <c r="DO156" s="594"/>
      <c r="DP156" s="594"/>
      <c r="DQ156" s="594"/>
      <c r="DR156" s="594"/>
      <c r="DS156" s="594"/>
      <c r="DT156" s="594"/>
      <c r="DU156" s="594"/>
      <c r="DV156" s="594"/>
      <c r="DW156" s="594"/>
      <c r="DX156" s="594"/>
      <c r="DY156" s="594"/>
      <c r="DZ156" s="594"/>
      <c r="EA156" s="594"/>
      <c r="EB156" s="594"/>
      <c r="EC156" s="594"/>
      <c r="ED156" s="594"/>
      <c r="EE156" s="594"/>
      <c r="EF156" s="594"/>
      <c r="EG156" s="594"/>
      <c r="EH156" s="594"/>
      <c r="EI156" s="594"/>
      <c r="EJ156" s="594"/>
      <c r="EK156" s="594"/>
      <c r="EL156" s="594"/>
      <c r="EM156" s="594"/>
      <c r="EN156" s="594"/>
      <c r="EO156" s="594"/>
      <c r="EP156" s="594"/>
      <c r="EQ156" s="594"/>
      <c r="ER156" s="594"/>
      <c r="ES156" s="594"/>
      <c r="ET156" s="594"/>
      <c r="EU156" s="594"/>
      <c r="EV156" s="594"/>
      <c r="EW156" s="594"/>
      <c r="EX156" s="594"/>
      <c r="EY156" s="594"/>
      <c r="EZ156" s="594"/>
      <c r="FA156" s="594"/>
      <c r="FB156" s="594"/>
      <c r="FC156" s="594"/>
      <c r="FD156" s="594"/>
      <c r="FE156" s="594"/>
      <c r="FF156" s="594"/>
      <c r="FG156" s="594"/>
      <c r="FH156" s="594"/>
      <c r="FI156" s="594"/>
      <c r="FJ156" s="594"/>
      <c r="FK156" s="594"/>
      <c r="FL156" s="594"/>
      <c r="FM156" s="594"/>
      <c r="FN156" s="594"/>
      <c r="FO156" s="594"/>
      <c r="FP156" s="594"/>
      <c r="FQ156" s="594"/>
      <c r="FR156" s="594"/>
      <c r="FS156" s="594"/>
      <c r="FT156" s="594"/>
      <c r="FU156" s="594"/>
      <c r="FV156" s="594"/>
      <c r="FW156" s="594"/>
      <c r="FX156" s="594"/>
      <c r="FY156" s="594"/>
      <c r="FZ156" s="594"/>
      <c r="GA156" s="594"/>
      <c r="GB156" s="594"/>
      <c r="GC156" s="594"/>
      <c r="GD156" s="594"/>
      <c r="GE156" s="594"/>
      <c r="GF156" s="594"/>
      <c r="GG156" s="594"/>
      <c r="GH156" s="594"/>
      <c r="GI156" s="594"/>
      <c r="GJ156" s="594"/>
      <c r="GK156" s="594"/>
      <c r="GL156" s="594"/>
      <c r="GM156" s="594"/>
      <c r="GN156" s="594"/>
      <c r="GO156" s="594"/>
      <c r="GP156" s="594"/>
      <c r="GQ156" s="594"/>
      <c r="GR156" s="594"/>
      <c r="GS156" s="594"/>
      <c r="GT156" s="594"/>
      <c r="GU156" s="594"/>
      <c r="GV156" s="594"/>
      <c r="GW156" s="594"/>
      <c r="GX156" s="594"/>
      <c r="GY156" s="594"/>
      <c r="GZ156" s="594"/>
      <c r="HA156" s="594"/>
      <c r="HB156" s="594"/>
      <c r="HC156" s="594"/>
      <c r="HD156" s="594"/>
      <c r="HE156" s="594"/>
      <c r="HF156" s="594"/>
      <c r="HG156" s="594"/>
      <c r="HH156" s="594"/>
      <c r="HI156" s="594"/>
      <c r="HJ156" s="594"/>
    </row>
    <row r="157" spans="1:218" s="593" customFormat="1" ht="23.25" customHeight="1" x14ac:dyDescent="0.25">
      <c r="A157" s="576"/>
      <c r="B157" s="596"/>
      <c r="C157" s="637"/>
      <c r="D157" s="701"/>
      <c r="E157" s="702"/>
      <c r="F157" s="702"/>
      <c r="G157" s="597"/>
      <c r="H157" s="576"/>
      <c r="I157" s="662"/>
      <c r="J157" s="581"/>
      <c r="K157" s="576"/>
      <c r="L157" s="670"/>
      <c r="M157" s="584"/>
      <c r="N157" s="585"/>
      <c r="O157" s="638"/>
      <c r="P157" s="625"/>
      <c r="Q157" s="625"/>
      <c r="R157" s="586"/>
      <c r="S157" s="586"/>
      <c r="T157" s="586"/>
      <c r="U157" s="586"/>
      <c r="V157" s="586"/>
      <c r="W157" s="586"/>
      <c r="X157" s="663"/>
      <c r="Y157" s="800"/>
      <c r="Z157" s="622"/>
      <c r="AA157" s="622"/>
      <c r="AB157" s="801"/>
      <c r="AC157" s="601"/>
      <c r="AD157" s="601"/>
      <c r="AE157" s="610"/>
      <c r="AF157" s="601"/>
      <c r="AG157" s="626"/>
      <c r="AH157" s="626"/>
      <c r="AI157" s="626"/>
      <c r="AJ157" s="626"/>
      <c r="AK157" s="626"/>
      <c r="AL157" s="626"/>
      <c r="AM157" s="626"/>
      <c r="AN157" s="626"/>
      <c r="AO157" s="626"/>
      <c r="AP157" s="626"/>
      <c r="AQ157" s="626"/>
      <c r="AR157" s="592"/>
      <c r="AS157" s="592"/>
      <c r="AT157" s="601"/>
      <c r="AU157" s="601"/>
      <c r="AV157" s="630"/>
      <c r="AW157" s="630"/>
      <c r="AX157" s="630"/>
      <c r="AY157" s="630"/>
      <c r="AZ157" s="630"/>
      <c r="BA157" s="594"/>
      <c r="BB157" s="594"/>
      <c r="BC157" s="594"/>
      <c r="BD157" s="594"/>
      <c r="BE157" s="594"/>
      <c r="BF157" s="594"/>
      <c r="BG157" s="594"/>
      <c r="BH157" s="594"/>
      <c r="BI157" s="594"/>
      <c r="BJ157" s="594"/>
      <c r="BK157" s="594"/>
      <c r="BL157" s="594"/>
      <c r="BM157" s="594"/>
      <c r="BN157" s="594"/>
      <c r="BO157" s="594"/>
      <c r="BP157" s="594"/>
      <c r="BQ157" s="594"/>
      <c r="BR157" s="594"/>
      <c r="BS157" s="594"/>
      <c r="BT157" s="594"/>
      <c r="BU157" s="594"/>
      <c r="BV157" s="594"/>
      <c r="BW157" s="594"/>
      <c r="BX157" s="594"/>
      <c r="BY157" s="594"/>
      <c r="BZ157" s="594"/>
      <c r="CA157" s="594"/>
      <c r="CB157" s="594"/>
      <c r="CC157" s="594"/>
      <c r="CD157" s="594"/>
      <c r="CE157" s="594"/>
      <c r="CF157" s="594"/>
      <c r="CG157" s="594"/>
      <c r="CH157" s="594"/>
      <c r="CI157" s="594"/>
      <c r="CJ157" s="594"/>
      <c r="CK157" s="594"/>
      <c r="CL157" s="594"/>
      <c r="CM157" s="594"/>
      <c r="CN157" s="594"/>
      <c r="CO157" s="594"/>
      <c r="CP157" s="594"/>
      <c r="CQ157" s="594"/>
      <c r="CR157" s="594"/>
      <c r="CS157" s="594"/>
      <c r="CT157" s="594"/>
      <c r="CU157" s="594"/>
      <c r="CV157" s="594"/>
      <c r="CW157" s="594"/>
      <c r="CX157" s="594"/>
      <c r="CY157" s="594"/>
      <c r="CZ157" s="594"/>
      <c r="DA157" s="594"/>
      <c r="DB157" s="594"/>
      <c r="DC157" s="594"/>
      <c r="DD157" s="594"/>
      <c r="DE157" s="594"/>
      <c r="DF157" s="594"/>
      <c r="DG157" s="594"/>
      <c r="DH157" s="594"/>
      <c r="DI157" s="594"/>
      <c r="DJ157" s="594"/>
      <c r="DK157" s="594"/>
      <c r="DL157" s="594"/>
      <c r="DM157" s="594"/>
      <c r="DN157" s="594"/>
      <c r="DO157" s="594"/>
      <c r="DP157" s="594"/>
      <c r="DQ157" s="594"/>
      <c r="DR157" s="594"/>
      <c r="DS157" s="594"/>
      <c r="DT157" s="594"/>
      <c r="DU157" s="594"/>
      <c r="DV157" s="594"/>
      <c r="DW157" s="594"/>
      <c r="DX157" s="594"/>
      <c r="DY157" s="594"/>
      <c r="DZ157" s="594"/>
      <c r="EA157" s="594"/>
      <c r="EB157" s="594"/>
      <c r="EC157" s="594"/>
      <c r="ED157" s="594"/>
      <c r="EE157" s="594"/>
      <c r="EF157" s="594"/>
      <c r="EG157" s="594"/>
      <c r="EH157" s="594"/>
      <c r="EI157" s="594"/>
      <c r="EJ157" s="594"/>
      <c r="EK157" s="594"/>
      <c r="EL157" s="594"/>
      <c r="EM157" s="594"/>
      <c r="EN157" s="594"/>
      <c r="EO157" s="594"/>
      <c r="EP157" s="594"/>
      <c r="EQ157" s="594"/>
      <c r="ER157" s="594"/>
      <c r="ES157" s="594"/>
      <c r="ET157" s="594"/>
      <c r="EU157" s="594"/>
      <c r="EV157" s="594"/>
      <c r="EW157" s="594"/>
      <c r="EX157" s="594"/>
      <c r="EY157" s="594"/>
      <c r="EZ157" s="594"/>
      <c r="FA157" s="594"/>
      <c r="FB157" s="594"/>
      <c r="FC157" s="594"/>
      <c r="FD157" s="594"/>
      <c r="FE157" s="594"/>
      <c r="FF157" s="594"/>
      <c r="FG157" s="594"/>
      <c r="FH157" s="594"/>
      <c r="FI157" s="594"/>
      <c r="FJ157" s="594"/>
      <c r="FK157" s="594"/>
      <c r="FL157" s="594"/>
      <c r="FM157" s="594"/>
      <c r="FN157" s="594"/>
      <c r="FO157" s="594"/>
      <c r="FP157" s="594"/>
      <c r="FQ157" s="594"/>
      <c r="FR157" s="594"/>
      <c r="FS157" s="594"/>
      <c r="FT157" s="594"/>
      <c r="FU157" s="594"/>
      <c r="FV157" s="594"/>
      <c r="FW157" s="594"/>
      <c r="FX157" s="594"/>
      <c r="FY157" s="594"/>
      <c r="FZ157" s="594"/>
      <c r="GA157" s="594"/>
      <c r="GB157" s="594"/>
      <c r="GC157" s="594"/>
      <c r="GD157" s="594"/>
      <c r="GE157" s="594"/>
      <c r="GF157" s="594"/>
      <c r="GG157" s="594"/>
      <c r="GH157" s="594"/>
      <c r="GI157" s="594"/>
      <c r="GJ157" s="594"/>
      <c r="GK157" s="594"/>
      <c r="GL157" s="594"/>
      <c r="GM157" s="594"/>
      <c r="GN157" s="594"/>
      <c r="GO157" s="594"/>
      <c r="GP157" s="594"/>
      <c r="GQ157" s="594"/>
      <c r="GR157" s="594"/>
      <c r="GS157" s="594"/>
      <c r="GT157" s="594"/>
      <c r="GU157" s="594"/>
      <c r="GV157" s="594"/>
      <c r="GW157" s="594"/>
      <c r="GX157" s="594"/>
      <c r="GY157" s="594"/>
      <c r="GZ157" s="594"/>
      <c r="HA157" s="594"/>
      <c r="HB157" s="594"/>
      <c r="HC157" s="594"/>
      <c r="HD157" s="594"/>
      <c r="HE157" s="594"/>
      <c r="HF157" s="594"/>
      <c r="HG157" s="594"/>
      <c r="HH157" s="594"/>
      <c r="HI157" s="594"/>
      <c r="HJ157" s="594"/>
    </row>
    <row r="158" spans="1:218" s="593" customFormat="1" ht="23.25" customHeight="1" x14ac:dyDescent="0.25">
      <c r="A158" s="724" t="s">
        <v>1256</v>
      </c>
      <c r="B158" s="596"/>
      <c r="C158" s="637"/>
      <c r="D158" s="701"/>
      <c r="E158" s="702"/>
      <c r="F158" s="702"/>
      <c r="G158" s="597"/>
      <c r="H158" s="576"/>
      <c r="I158" s="662"/>
      <c r="J158" s="581"/>
      <c r="K158" s="576"/>
      <c r="L158" s="670"/>
      <c r="M158" s="584"/>
      <c r="N158" s="585"/>
      <c r="O158" s="638"/>
      <c r="P158" s="625"/>
      <c r="Q158" s="625"/>
      <c r="R158" s="586"/>
      <c r="S158" s="586"/>
      <c r="T158" s="586"/>
      <c r="U158" s="586"/>
      <c r="V158" s="586"/>
      <c r="W158" s="586"/>
      <c r="X158" s="663"/>
      <c r="Y158" s="800"/>
      <c r="Z158" s="622"/>
      <c r="AA158" s="622"/>
      <c r="AB158" s="801"/>
      <c r="AC158" s="601"/>
      <c r="AD158" s="601"/>
      <c r="AE158" s="610"/>
      <c r="AF158" s="601"/>
      <c r="AG158" s="626"/>
      <c r="AH158" s="626"/>
      <c r="AI158" s="626"/>
      <c r="AJ158" s="626"/>
      <c r="AK158" s="626"/>
      <c r="AL158" s="626"/>
      <c r="AM158" s="626"/>
      <c r="AN158" s="626"/>
      <c r="AO158" s="626"/>
      <c r="AP158" s="626"/>
      <c r="AQ158" s="626"/>
      <c r="AR158" s="592"/>
      <c r="AS158" s="592"/>
      <c r="AT158" s="601"/>
      <c r="AU158" s="601"/>
      <c r="AV158" s="630"/>
      <c r="AW158" s="630"/>
      <c r="AX158" s="630"/>
      <c r="AY158" s="630"/>
      <c r="AZ158" s="630"/>
      <c r="BA158" s="594"/>
      <c r="BB158" s="594"/>
      <c r="BC158" s="594"/>
      <c r="BD158" s="594"/>
      <c r="BE158" s="594"/>
      <c r="BF158" s="594"/>
      <c r="BG158" s="594"/>
      <c r="BH158" s="594"/>
      <c r="BI158" s="594"/>
      <c r="BJ158" s="594"/>
      <c r="BK158" s="594"/>
      <c r="BL158" s="594"/>
      <c r="BM158" s="594"/>
      <c r="BN158" s="594"/>
      <c r="BO158" s="594"/>
      <c r="BP158" s="594"/>
      <c r="BQ158" s="594"/>
      <c r="BR158" s="594"/>
      <c r="BS158" s="594"/>
      <c r="BT158" s="594"/>
      <c r="BU158" s="594"/>
      <c r="BV158" s="594"/>
      <c r="BW158" s="594"/>
      <c r="BX158" s="594"/>
      <c r="BY158" s="594"/>
      <c r="BZ158" s="594"/>
      <c r="CA158" s="594"/>
      <c r="CB158" s="594"/>
      <c r="CC158" s="594"/>
      <c r="CD158" s="594"/>
      <c r="CE158" s="594"/>
      <c r="CF158" s="594"/>
      <c r="CG158" s="594"/>
      <c r="CH158" s="594"/>
      <c r="CI158" s="594"/>
      <c r="CJ158" s="594"/>
      <c r="CK158" s="594"/>
      <c r="CL158" s="594"/>
      <c r="CM158" s="594"/>
      <c r="CN158" s="594"/>
      <c r="CO158" s="594"/>
      <c r="CP158" s="594"/>
      <c r="CQ158" s="594"/>
      <c r="CR158" s="594"/>
      <c r="CS158" s="594"/>
      <c r="CT158" s="594"/>
      <c r="CU158" s="594"/>
      <c r="CV158" s="594"/>
      <c r="CW158" s="594"/>
      <c r="CX158" s="594"/>
      <c r="CY158" s="594"/>
      <c r="CZ158" s="594"/>
      <c r="DA158" s="594"/>
      <c r="DB158" s="594"/>
      <c r="DC158" s="594"/>
      <c r="DD158" s="594"/>
      <c r="DE158" s="594"/>
      <c r="DF158" s="594"/>
      <c r="DG158" s="594"/>
      <c r="DH158" s="594"/>
      <c r="DI158" s="594"/>
      <c r="DJ158" s="594"/>
      <c r="DK158" s="594"/>
      <c r="DL158" s="594"/>
      <c r="DM158" s="594"/>
      <c r="DN158" s="594"/>
      <c r="DO158" s="594"/>
      <c r="DP158" s="594"/>
      <c r="DQ158" s="594"/>
      <c r="DR158" s="594"/>
      <c r="DS158" s="594"/>
      <c r="DT158" s="594"/>
      <c r="DU158" s="594"/>
      <c r="DV158" s="594"/>
      <c r="DW158" s="594"/>
      <c r="DX158" s="594"/>
      <c r="DY158" s="594"/>
      <c r="DZ158" s="594"/>
      <c r="EA158" s="594"/>
      <c r="EB158" s="594"/>
      <c r="EC158" s="594"/>
      <c r="ED158" s="594"/>
      <c r="EE158" s="594"/>
      <c r="EF158" s="594"/>
      <c r="EG158" s="594"/>
      <c r="EH158" s="594"/>
      <c r="EI158" s="594"/>
      <c r="EJ158" s="594"/>
      <c r="EK158" s="594"/>
      <c r="EL158" s="594"/>
      <c r="EM158" s="594"/>
      <c r="EN158" s="594"/>
      <c r="EO158" s="594"/>
      <c r="EP158" s="594"/>
      <c r="EQ158" s="594"/>
      <c r="ER158" s="594"/>
      <c r="ES158" s="594"/>
      <c r="ET158" s="594"/>
      <c r="EU158" s="594"/>
      <c r="EV158" s="594"/>
      <c r="EW158" s="594"/>
      <c r="EX158" s="594"/>
      <c r="EY158" s="594"/>
      <c r="EZ158" s="594"/>
      <c r="FA158" s="594"/>
      <c r="FB158" s="594"/>
      <c r="FC158" s="594"/>
      <c r="FD158" s="594"/>
      <c r="FE158" s="594"/>
      <c r="FF158" s="594"/>
      <c r="FG158" s="594"/>
      <c r="FH158" s="594"/>
      <c r="FI158" s="594"/>
      <c r="FJ158" s="594"/>
      <c r="FK158" s="594"/>
      <c r="FL158" s="594"/>
      <c r="FM158" s="594"/>
      <c r="FN158" s="594"/>
      <c r="FO158" s="594"/>
      <c r="FP158" s="594"/>
      <c r="FQ158" s="594"/>
      <c r="FR158" s="594"/>
      <c r="FS158" s="594"/>
      <c r="FT158" s="594"/>
      <c r="FU158" s="594"/>
      <c r="FV158" s="594"/>
      <c r="FW158" s="594"/>
      <c r="FX158" s="594"/>
      <c r="FY158" s="594"/>
      <c r="FZ158" s="594"/>
      <c r="GA158" s="594"/>
      <c r="GB158" s="594"/>
      <c r="GC158" s="594"/>
      <c r="GD158" s="594"/>
      <c r="GE158" s="594"/>
      <c r="GF158" s="594"/>
      <c r="GG158" s="594"/>
      <c r="GH158" s="594"/>
      <c r="GI158" s="594"/>
      <c r="GJ158" s="594"/>
      <c r="GK158" s="594"/>
      <c r="GL158" s="594"/>
      <c r="GM158" s="594"/>
      <c r="GN158" s="594"/>
      <c r="GO158" s="594"/>
      <c r="GP158" s="594"/>
      <c r="GQ158" s="594"/>
      <c r="GR158" s="594"/>
      <c r="GS158" s="594"/>
      <c r="GT158" s="594"/>
      <c r="GU158" s="594"/>
      <c r="GV158" s="594"/>
      <c r="GW158" s="594"/>
      <c r="GX158" s="594"/>
      <c r="GY158" s="594"/>
      <c r="GZ158" s="594"/>
      <c r="HA158" s="594"/>
      <c r="HB158" s="594"/>
      <c r="HC158" s="594"/>
      <c r="HD158" s="594"/>
      <c r="HE158" s="594"/>
      <c r="HF158" s="594"/>
      <c r="HG158" s="594"/>
      <c r="HH158" s="594"/>
      <c r="HI158" s="594"/>
      <c r="HJ158" s="594"/>
    </row>
    <row r="159" spans="1:218" s="593" customFormat="1" ht="23.1" customHeight="1" thickBot="1" x14ac:dyDescent="0.3">
      <c r="A159" s="576">
        <v>136</v>
      </c>
      <c r="B159" s="596"/>
      <c r="C159" s="637">
        <v>202</v>
      </c>
      <c r="D159" s="701" t="s">
        <v>1208</v>
      </c>
      <c r="E159" s="702" t="s">
        <v>759</v>
      </c>
      <c r="F159" s="702" t="s">
        <v>772</v>
      </c>
      <c r="G159" s="597">
        <v>2600</v>
      </c>
      <c r="H159" s="607">
        <v>277</v>
      </c>
      <c r="I159" s="607">
        <v>636</v>
      </c>
      <c r="J159" s="595">
        <v>0</v>
      </c>
      <c r="K159" s="632" t="s">
        <v>907</v>
      </c>
      <c r="L159" s="632" t="s">
        <v>1209</v>
      </c>
      <c r="M159" s="584" t="s">
        <v>31</v>
      </c>
      <c r="N159" s="585" t="s">
        <v>17</v>
      </c>
      <c r="O159" s="586" t="s">
        <v>1008</v>
      </c>
      <c r="P159" s="625" t="s">
        <v>792</v>
      </c>
      <c r="Q159" s="625" t="s">
        <v>805</v>
      </c>
      <c r="R159" s="586" t="s">
        <v>37</v>
      </c>
      <c r="S159" s="586" t="s">
        <v>18</v>
      </c>
      <c r="T159" s="586" t="s">
        <v>18</v>
      </c>
      <c r="U159" s="586" t="s">
        <v>18</v>
      </c>
      <c r="V159" s="586" t="s">
        <v>22</v>
      </c>
      <c r="W159" s="586" t="s">
        <v>22</v>
      </c>
      <c r="X159" s="663">
        <v>4</v>
      </c>
      <c r="Y159" s="803">
        <v>4.4000000000000004</v>
      </c>
      <c r="Z159" s="622">
        <v>41091</v>
      </c>
      <c r="AA159" s="639">
        <v>41426</v>
      </c>
      <c r="AB159" s="801">
        <v>5</v>
      </c>
      <c r="AC159" s="599">
        <v>2200</v>
      </c>
      <c r="AD159" s="610"/>
      <c r="AE159" s="610">
        <v>2200</v>
      </c>
      <c r="AF159" s="601"/>
      <c r="AG159" s="601"/>
      <c r="AH159" s="601">
        <v>2200</v>
      </c>
      <c r="AI159" s="601"/>
      <c r="AJ159" s="601"/>
      <c r="AK159" s="601"/>
      <c r="AL159" s="601"/>
      <c r="AM159" s="601"/>
      <c r="AN159" s="601"/>
      <c r="AO159" s="601"/>
      <c r="AP159" s="601"/>
      <c r="AQ159" s="601"/>
      <c r="AR159" s="592">
        <f>SUM(AF159:AQ159)</f>
        <v>2200</v>
      </c>
      <c r="AS159" s="592">
        <f>AR159-(AD159+AC159)</f>
        <v>0</v>
      </c>
      <c r="AT159" s="610"/>
      <c r="AU159" s="628"/>
      <c r="AV159" s="594"/>
      <c r="AW159" s="594"/>
      <c r="AX159" s="594"/>
      <c r="AY159" s="594"/>
      <c r="AZ159" s="594"/>
      <c r="BA159" s="594"/>
      <c r="BB159" s="594"/>
      <c r="BC159" s="594"/>
      <c r="BD159" s="594"/>
      <c r="BE159" s="594"/>
      <c r="BF159" s="594"/>
      <c r="BG159" s="594"/>
      <c r="BH159" s="594"/>
      <c r="BI159" s="594"/>
      <c r="BJ159" s="594"/>
      <c r="BK159" s="594"/>
      <c r="BL159" s="594"/>
      <c r="BM159" s="594"/>
      <c r="BN159" s="594"/>
      <c r="BO159" s="594"/>
      <c r="BP159" s="594"/>
      <c r="BQ159" s="594"/>
      <c r="BR159" s="594"/>
      <c r="BS159" s="594"/>
      <c r="BT159" s="594"/>
      <c r="BU159" s="594"/>
      <c r="BV159" s="594"/>
      <c r="BW159" s="594"/>
      <c r="BX159" s="594"/>
      <c r="BY159" s="594"/>
      <c r="BZ159" s="594"/>
      <c r="CA159" s="594"/>
      <c r="CB159" s="594"/>
      <c r="CC159" s="594"/>
      <c r="CD159" s="594"/>
      <c r="CE159" s="594"/>
      <c r="CF159" s="594"/>
      <c r="CG159" s="594"/>
      <c r="CH159" s="594"/>
      <c r="CI159" s="594"/>
      <c r="CJ159" s="594"/>
      <c r="CK159" s="594"/>
      <c r="CL159" s="594"/>
      <c r="CM159" s="594"/>
      <c r="CN159" s="594"/>
      <c r="CO159" s="594"/>
      <c r="CP159" s="594"/>
      <c r="CQ159" s="594"/>
      <c r="CR159" s="594"/>
      <c r="CS159" s="594"/>
      <c r="CT159" s="594"/>
      <c r="CU159" s="594"/>
      <c r="CV159" s="594"/>
      <c r="CW159" s="594"/>
      <c r="CX159" s="594"/>
      <c r="CY159" s="594"/>
      <c r="CZ159" s="594"/>
      <c r="DA159" s="594"/>
      <c r="DB159" s="594"/>
      <c r="DC159" s="594"/>
      <c r="DD159" s="594"/>
      <c r="DE159" s="594"/>
      <c r="DF159" s="594"/>
      <c r="DG159" s="594"/>
      <c r="DH159" s="594"/>
      <c r="DI159" s="594"/>
      <c r="DJ159" s="594"/>
      <c r="DK159" s="594"/>
      <c r="DL159" s="594"/>
      <c r="DM159" s="594"/>
      <c r="DN159" s="594"/>
      <c r="DO159" s="594"/>
      <c r="DP159" s="594"/>
      <c r="DQ159" s="594"/>
      <c r="DR159" s="594"/>
      <c r="DS159" s="594"/>
      <c r="DT159" s="594"/>
      <c r="DU159" s="594"/>
      <c r="DV159" s="594"/>
      <c r="DW159" s="594"/>
      <c r="DX159" s="594"/>
      <c r="DY159" s="594"/>
      <c r="DZ159" s="594"/>
      <c r="EA159" s="594"/>
      <c r="EB159" s="594"/>
      <c r="EC159" s="594"/>
      <c r="ED159" s="594"/>
      <c r="EE159" s="594"/>
      <c r="EF159" s="594"/>
      <c r="EG159" s="594"/>
      <c r="EH159" s="594"/>
      <c r="EI159" s="594"/>
      <c r="EJ159" s="594"/>
      <c r="EK159" s="594"/>
      <c r="EL159" s="594"/>
      <c r="EM159" s="594"/>
      <c r="EN159" s="594"/>
      <c r="EO159" s="594"/>
      <c r="EP159" s="594"/>
      <c r="EQ159" s="594"/>
      <c r="ER159" s="594"/>
      <c r="ES159" s="594"/>
      <c r="ET159" s="594"/>
      <c r="EU159" s="594"/>
      <c r="EV159" s="594"/>
      <c r="EW159" s="594"/>
      <c r="EX159" s="594"/>
      <c r="EY159" s="594"/>
      <c r="EZ159" s="594"/>
      <c r="FA159" s="594"/>
      <c r="FB159" s="594"/>
      <c r="FC159" s="594"/>
      <c r="FD159" s="594"/>
      <c r="FE159" s="594"/>
      <c r="FF159" s="594"/>
      <c r="FG159" s="594"/>
      <c r="FH159" s="594"/>
      <c r="FI159" s="594"/>
      <c r="FJ159" s="594"/>
      <c r="FK159" s="594"/>
      <c r="FL159" s="594"/>
      <c r="FM159" s="594"/>
      <c r="FN159" s="594"/>
      <c r="FO159" s="594"/>
      <c r="FP159" s="594"/>
      <c r="FQ159" s="594"/>
      <c r="FR159" s="594"/>
      <c r="FS159" s="594"/>
      <c r="FT159" s="594"/>
      <c r="FU159" s="594"/>
      <c r="FV159" s="594"/>
      <c r="FW159" s="594"/>
      <c r="FX159" s="594"/>
      <c r="FY159" s="594"/>
      <c r="FZ159" s="594"/>
      <c r="GA159" s="594"/>
      <c r="GB159" s="594"/>
      <c r="GC159" s="594"/>
      <c r="GD159" s="594"/>
      <c r="GE159" s="594"/>
      <c r="GF159" s="594"/>
      <c r="GG159" s="594"/>
      <c r="GH159" s="594"/>
      <c r="GI159" s="594"/>
      <c r="GJ159" s="594"/>
      <c r="GK159" s="594"/>
      <c r="GL159" s="594"/>
      <c r="GM159" s="594"/>
      <c r="GN159" s="594"/>
      <c r="GO159" s="594"/>
      <c r="GP159" s="594"/>
      <c r="GQ159" s="594"/>
      <c r="GR159" s="594"/>
      <c r="GS159" s="594"/>
      <c r="GT159" s="594"/>
      <c r="GU159" s="594"/>
      <c r="GV159" s="594"/>
      <c r="GW159" s="594"/>
      <c r="GX159" s="594"/>
    </row>
    <row r="160" spans="1:218" s="593" customFormat="1" ht="23.1" customHeight="1" thickBot="1" x14ac:dyDescent="0.3">
      <c r="A160" s="724" t="s">
        <v>1257</v>
      </c>
      <c r="B160" s="596"/>
      <c r="C160" s="637"/>
      <c r="D160" s="701"/>
      <c r="E160" s="702"/>
      <c r="F160" s="702"/>
      <c r="G160" s="597"/>
      <c r="H160" s="607"/>
      <c r="I160" s="607"/>
      <c r="J160" s="595"/>
      <c r="K160" s="632"/>
      <c r="L160" s="632"/>
      <c r="M160" s="584"/>
      <c r="N160" s="585"/>
      <c r="O160" s="586"/>
      <c r="P160" s="625"/>
      <c r="Q160" s="625"/>
      <c r="R160" s="586"/>
      <c r="S160" s="586"/>
      <c r="T160" s="586"/>
      <c r="U160" s="586"/>
      <c r="V160" s="586"/>
      <c r="W160" s="586"/>
      <c r="X160" s="663"/>
      <c r="Y160" s="803"/>
      <c r="Z160" s="622"/>
      <c r="AA160" s="639"/>
      <c r="AB160" s="815"/>
      <c r="AC160" s="816">
        <f t="shared" ref="AC160:AU160" si="21">SUM(AC159:AC159)</f>
        <v>2200</v>
      </c>
      <c r="AD160" s="816">
        <f t="shared" si="21"/>
        <v>0</v>
      </c>
      <c r="AE160" s="816">
        <f t="shared" si="21"/>
        <v>2200</v>
      </c>
      <c r="AF160" s="816">
        <f t="shared" si="21"/>
        <v>0</v>
      </c>
      <c r="AG160" s="816">
        <f t="shared" si="21"/>
        <v>0</v>
      </c>
      <c r="AH160" s="816">
        <f t="shared" si="21"/>
        <v>2200</v>
      </c>
      <c r="AI160" s="816">
        <f t="shared" si="21"/>
        <v>0</v>
      </c>
      <c r="AJ160" s="816">
        <f t="shared" si="21"/>
        <v>0</v>
      </c>
      <c r="AK160" s="816">
        <f t="shared" si="21"/>
        <v>0</v>
      </c>
      <c r="AL160" s="816">
        <f t="shared" si="21"/>
        <v>0</v>
      </c>
      <c r="AM160" s="816">
        <f t="shared" si="21"/>
        <v>0</v>
      </c>
      <c r="AN160" s="816">
        <f t="shared" si="21"/>
        <v>0</v>
      </c>
      <c r="AO160" s="816">
        <f t="shared" si="21"/>
        <v>0</v>
      </c>
      <c r="AP160" s="816">
        <f t="shared" si="21"/>
        <v>0</v>
      </c>
      <c r="AQ160" s="816">
        <f t="shared" si="21"/>
        <v>0</v>
      </c>
      <c r="AR160" s="816">
        <f t="shared" si="21"/>
        <v>2200</v>
      </c>
      <c r="AS160" s="816">
        <f t="shared" si="21"/>
        <v>0</v>
      </c>
      <c r="AT160" s="816">
        <f t="shared" si="21"/>
        <v>0</v>
      </c>
      <c r="AU160" s="816">
        <f t="shared" si="21"/>
        <v>0</v>
      </c>
      <c r="AV160" s="594"/>
      <c r="AW160" s="594"/>
      <c r="AX160" s="594"/>
      <c r="AY160" s="594"/>
      <c r="AZ160" s="594"/>
      <c r="BA160" s="594"/>
      <c r="BB160" s="594"/>
      <c r="BC160" s="594"/>
      <c r="BD160" s="594"/>
      <c r="BE160" s="594"/>
      <c r="BF160" s="594"/>
      <c r="BG160" s="594"/>
      <c r="BH160" s="594"/>
      <c r="BI160" s="594"/>
      <c r="BJ160" s="594"/>
      <c r="BK160" s="594"/>
      <c r="BL160" s="594"/>
      <c r="BM160" s="594"/>
      <c r="BN160" s="594"/>
      <c r="BO160" s="594"/>
      <c r="BP160" s="594"/>
      <c r="BQ160" s="594"/>
      <c r="BR160" s="594"/>
      <c r="BS160" s="594"/>
      <c r="BT160" s="594"/>
      <c r="BU160" s="594"/>
      <c r="BV160" s="594"/>
      <c r="BW160" s="594"/>
      <c r="BX160" s="594"/>
      <c r="BY160" s="594"/>
      <c r="BZ160" s="594"/>
      <c r="CA160" s="594"/>
      <c r="CB160" s="594"/>
      <c r="CC160" s="594"/>
      <c r="CD160" s="594"/>
      <c r="CE160" s="594"/>
      <c r="CF160" s="594"/>
      <c r="CG160" s="594"/>
      <c r="CH160" s="594"/>
      <c r="CI160" s="594"/>
      <c r="CJ160" s="594"/>
      <c r="CK160" s="594"/>
      <c r="CL160" s="594"/>
      <c r="CM160" s="594"/>
      <c r="CN160" s="594"/>
      <c r="CO160" s="594"/>
      <c r="CP160" s="594"/>
      <c r="CQ160" s="594"/>
      <c r="CR160" s="594"/>
      <c r="CS160" s="594"/>
      <c r="CT160" s="594"/>
      <c r="CU160" s="594"/>
      <c r="CV160" s="594"/>
      <c r="CW160" s="594"/>
      <c r="CX160" s="594"/>
      <c r="CY160" s="594"/>
      <c r="CZ160" s="594"/>
      <c r="DA160" s="594"/>
      <c r="DB160" s="594"/>
      <c r="DC160" s="594"/>
      <c r="DD160" s="594"/>
      <c r="DE160" s="594"/>
      <c r="DF160" s="594"/>
      <c r="DG160" s="594"/>
      <c r="DH160" s="594"/>
      <c r="DI160" s="594"/>
      <c r="DJ160" s="594"/>
      <c r="DK160" s="594"/>
      <c r="DL160" s="594"/>
      <c r="DM160" s="594"/>
      <c r="DN160" s="594"/>
      <c r="DO160" s="594"/>
      <c r="DP160" s="594"/>
      <c r="DQ160" s="594"/>
      <c r="DR160" s="594"/>
      <c r="DS160" s="594"/>
      <c r="DT160" s="594"/>
      <c r="DU160" s="594"/>
      <c r="DV160" s="594"/>
      <c r="DW160" s="594"/>
      <c r="DX160" s="594"/>
      <c r="DY160" s="594"/>
      <c r="DZ160" s="594"/>
      <c r="EA160" s="594"/>
      <c r="EB160" s="594"/>
      <c r="EC160" s="594"/>
      <c r="ED160" s="594"/>
      <c r="EE160" s="594"/>
      <c r="EF160" s="594"/>
      <c r="EG160" s="594"/>
      <c r="EH160" s="594"/>
      <c r="EI160" s="594"/>
      <c r="EJ160" s="594"/>
      <c r="EK160" s="594"/>
      <c r="EL160" s="594"/>
      <c r="EM160" s="594"/>
      <c r="EN160" s="594"/>
      <c r="EO160" s="594"/>
      <c r="EP160" s="594"/>
      <c r="EQ160" s="594"/>
      <c r="ER160" s="594"/>
      <c r="ES160" s="594"/>
      <c r="ET160" s="594"/>
      <c r="EU160" s="594"/>
      <c r="EV160" s="594"/>
      <c r="EW160" s="594"/>
      <c r="EX160" s="594"/>
      <c r="EY160" s="594"/>
      <c r="EZ160" s="594"/>
      <c r="FA160" s="594"/>
      <c r="FB160" s="594"/>
      <c r="FC160" s="594"/>
      <c r="FD160" s="594"/>
      <c r="FE160" s="594"/>
      <c r="FF160" s="594"/>
      <c r="FG160" s="594"/>
      <c r="FH160" s="594"/>
      <c r="FI160" s="594"/>
      <c r="FJ160" s="594"/>
      <c r="FK160" s="594"/>
      <c r="FL160" s="594"/>
      <c r="FM160" s="594"/>
      <c r="FN160" s="594"/>
      <c r="FO160" s="594"/>
      <c r="FP160" s="594"/>
      <c r="FQ160" s="594"/>
      <c r="FR160" s="594"/>
      <c r="FS160" s="594"/>
      <c r="FT160" s="594"/>
      <c r="FU160" s="594"/>
      <c r="FV160" s="594"/>
      <c r="FW160" s="594"/>
      <c r="FX160" s="594"/>
      <c r="FY160" s="594"/>
      <c r="FZ160" s="594"/>
      <c r="GA160" s="594"/>
      <c r="GB160" s="594"/>
      <c r="GC160" s="594"/>
      <c r="GD160" s="594"/>
      <c r="GE160" s="594"/>
      <c r="GF160" s="594"/>
      <c r="GG160" s="594"/>
      <c r="GH160" s="594"/>
      <c r="GI160" s="594"/>
      <c r="GJ160" s="594"/>
      <c r="GK160" s="594"/>
      <c r="GL160" s="594"/>
      <c r="GM160" s="594"/>
      <c r="GN160" s="594"/>
      <c r="GO160" s="594"/>
      <c r="GP160" s="594"/>
      <c r="GQ160" s="594"/>
      <c r="GR160" s="594"/>
      <c r="GS160" s="594"/>
      <c r="GT160" s="594"/>
      <c r="GU160" s="594"/>
      <c r="GV160" s="594"/>
      <c r="GW160" s="594"/>
      <c r="GX160" s="594"/>
    </row>
    <row r="161" spans="1:218" s="593" customFormat="1" ht="23.1" customHeight="1" thickBot="1" x14ac:dyDescent="0.3">
      <c r="A161" s="576"/>
      <c r="B161" s="596"/>
      <c r="C161" s="637"/>
      <c r="D161" s="701"/>
      <c r="E161" s="702"/>
      <c r="F161" s="702"/>
      <c r="G161" s="597"/>
      <c r="H161" s="607"/>
      <c r="I161" s="607"/>
      <c r="J161" s="595"/>
      <c r="K161" s="632"/>
      <c r="L161" s="632"/>
      <c r="M161" s="584"/>
      <c r="N161" s="585"/>
      <c r="O161" s="586"/>
      <c r="P161" s="625"/>
      <c r="Q161" s="625"/>
      <c r="R161" s="586"/>
      <c r="S161" s="586"/>
      <c r="T161" s="586"/>
      <c r="U161" s="586"/>
      <c r="V161" s="586"/>
      <c r="W161" s="586"/>
      <c r="X161" s="663"/>
      <c r="Y161" s="803"/>
      <c r="Z161" s="622"/>
      <c r="AA161" s="639"/>
      <c r="AB161" s="801"/>
      <c r="AC161" s="599"/>
      <c r="AD161" s="610"/>
      <c r="AE161" s="610"/>
      <c r="AF161" s="601"/>
      <c r="AG161" s="601"/>
      <c r="AH161" s="601"/>
      <c r="AI161" s="601"/>
      <c r="AJ161" s="601"/>
      <c r="AK161" s="601"/>
      <c r="AL161" s="601"/>
      <c r="AM161" s="601"/>
      <c r="AN161" s="601"/>
      <c r="AO161" s="601"/>
      <c r="AP161" s="601"/>
      <c r="AQ161" s="601"/>
      <c r="AR161" s="592"/>
      <c r="AS161" s="592"/>
      <c r="AT161" s="610"/>
      <c r="AU161" s="628"/>
      <c r="AV161" s="594"/>
      <c r="AW161" s="594"/>
      <c r="AX161" s="594"/>
      <c r="AY161" s="594"/>
      <c r="AZ161" s="594"/>
      <c r="BA161" s="594"/>
      <c r="BB161" s="594"/>
      <c r="BC161" s="594"/>
      <c r="BD161" s="594"/>
      <c r="BE161" s="594"/>
      <c r="BF161" s="594"/>
      <c r="BG161" s="594"/>
      <c r="BH161" s="594"/>
      <c r="BI161" s="594"/>
      <c r="BJ161" s="594"/>
      <c r="BK161" s="594"/>
      <c r="BL161" s="594"/>
      <c r="BM161" s="594"/>
      <c r="BN161" s="594"/>
      <c r="BO161" s="594"/>
      <c r="BP161" s="594"/>
      <c r="BQ161" s="594"/>
      <c r="BR161" s="594"/>
      <c r="BS161" s="594"/>
      <c r="BT161" s="594"/>
      <c r="BU161" s="594"/>
      <c r="BV161" s="594"/>
      <c r="BW161" s="594"/>
      <c r="BX161" s="594"/>
      <c r="BY161" s="594"/>
      <c r="BZ161" s="594"/>
      <c r="CA161" s="594"/>
      <c r="CB161" s="594"/>
      <c r="CC161" s="594"/>
      <c r="CD161" s="594"/>
      <c r="CE161" s="594"/>
      <c r="CF161" s="594"/>
      <c r="CG161" s="594"/>
      <c r="CH161" s="594"/>
      <c r="CI161" s="594"/>
      <c r="CJ161" s="594"/>
      <c r="CK161" s="594"/>
      <c r="CL161" s="594"/>
      <c r="CM161" s="594"/>
      <c r="CN161" s="594"/>
      <c r="CO161" s="594"/>
      <c r="CP161" s="594"/>
      <c r="CQ161" s="594"/>
      <c r="CR161" s="594"/>
      <c r="CS161" s="594"/>
      <c r="CT161" s="594"/>
      <c r="CU161" s="594"/>
      <c r="CV161" s="594"/>
      <c r="CW161" s="594"/>
      <c r="CX161" s="594"/>
      <c r="CY161" s="594"/>
      <c r="CZ161" s="594"/>
      <c r="DA161" s="594"/>
      <c r="DB161" s="594"/>
      <c r="DC161" s="594"/>
      <c r="DD161" s="594"/>
      <c r="DE161" s="594"/>
      <c r="DF161" s="594"/>
      <c r="DG161" s="594"/>
      <c r="DH161" s="594"/>
      <c r="DI161" s="594"/>
      <c r="DJ161" s="594"/>
      <c r="DK161" s="594"/>
      <c r="DL161" s="594"/>
      <c r="DM161" s="594"/>
      <c r="DN161" s="594"/>
      <c r="DO161" s="594"/>
      <c r="DP161" s="594"/>
      <c r="DQ161" s="594"/>
      <c r="DR161" s="594"/>
      <c r="DS161" s="594"/>
      <c r="DT161" s="594"/>
      <c r="DU161" s="594"/>
      <c r="DV161" s="594"/>
      <c r="DW161" s="594"/>
      <c r="DX161" s="594"/>
      <c r="DY161" s="594"/>
      <c r="DZ161" s="594"/>
      <c r="EA161" s="594"/>
      <c r="EB161" s="594"/>
      <c r="EC161" s="594"/>
      <c r="ED161" s="594"/>
      <c r="EE161" s="594"/>
      <c r="EF161" s="594"/>
      <c r="EG161" s="594"/>
      <c r="EH161" s="594"/>
      <c r="EI161" s="594"/>
      <c r="EJ161" s="594"/>
      <c r="EK161" s="594"/>
      <c r="EL161" s="594"/>
      <c r="EM161" s="594"/>
      <c r="EN161" s="594"/>
      <c r="EO161" s="594"/>
      <c r="EP161" s="594"/>
      <c r="EQ161" s="594"/>
      <c r="ER161" s="594"/>
      <c r="ES161" s="594"/>
      <c r="ET161" s="594"/>
      <c r="EU161" s="594"/>
      <c r="EV161" s="594"/>
      <c r="EW161" s="594"/>
      <c r="EX161" s="594"/>
      <c r="EY161" s="594"/>
      <c r="EZ161" s="594"/>
      <c r="FA161" s="594"/>
      <c r="FB161" s="594"/>
      <c r="FC161" s="594"/>
      <c r="FD161" s="594"/>
      <c r="FE161" s="594"/>
      <c r="FF161" s="594"/>
      <c r="FG161" s="594"/>
      <c r="FH161" s="594"/>
      <c r="FI161" s="594"/>
      <c r="FJ161" s="594"/>
      <c r="FK161" s="594"/>
      <c r="FL161" s="594"/>
      <c r="FM161" s="594"/>
      <c r="FN161" s="594"/>
      <c r="FO161" s="594"/>
      <c r="FP161" s="594"/>
      <c r="FQ161" s="594"/>
      <c r="FR161" s="594"/>
      <c r="FS161" s="594"/>
      <c r="FT161" s="594"/>
      <c r="FU161" s="594"/>
      <c r="FV161" s="594"/>
      <c r="FW161" s="594"/>
      <c r="FX161" s="594"/>
      <c r="FY161" s="594"/>
      <c r="FZ161" s="594"/>
      <c r="GA161" s="594"/>
      <c r="GB161" s="594"/>
      <c r="GC161" s="594"/>
      <c r="GD161" s="594"/>
      <c r="GE161" s="594"/>
      <c r="GF161" s="594"/>
      <c r="GG161" s="594"/>
      <c r="GH161" s="594"/>
      <c r="GI161" s="594"/>
      <c r="GJ161" s="594"/>
      <c r="GK161" s="594"/>
      <c r="GL161" s="594"/>
      <c r="GM161" s="594"/>
      <c r="GN161" s="594"/>
      <c r="GO161" s="594"/>
      <c r="GP161" s="594"/>
      <c r="GQ161" s="594"/>
      <c r="GR161" s="594"/>
      <c r="GS161" s="594"/>
      <c r="GT161" s="594"/>
      <c r="GU161" s="594"/>
      <c r="GV161" s="594"/>
      <c r="GW161" s="594"/>
      <c r="GX161" s="594"/>
    </row>
    <row r="162" spans="1:218" s="593" customFormat="1" ht="23.1" customHeight="1" thickBot="1" x14ac:dyDescent="0.3">
      <c r="A162" s="724" t="s">
        <v>1258</v>
      </c>
      <c r="B162" s="596"/>
      <c r="C162" s="637"/>
      <c r="D162" s="701"/>
      <c r="E162" s="702"/>
      <c r="F162" s="702"/>
      <c r="G162" s="597"/>
      <c r="H162" s="607"/>
      <c r="I162" s="607"/>
      <c r="J162" s="595"/>
      <c r="K162" s="632"/>
      <c r="L162" s="632"/>
      <c r="M162" s="584"/>
      <c r="N162" s="585"/>
      <c r="O162" s="586"/>
      <c r="P162" s="625"/>
      <c r="Q162" s="625"/>
      <c r="R162" s="586"/>
      <c r="S162" s="586"/>
      <c r="T162" s="586"/>
      <c r="U162" s="586"/>
      <c r="V162" s="586"/>
      <c r="W162" s="586"/>
      <c r="X162" s="663"/>
      <c r="Y162" s="803"/>
      <c r="Z162" s="622"/>
      <c r="AA162" s="639"/>
      <c r="AB162" s="815"/>
      <c r="AC162" s="816">
        <f t="shared" ref="AC162:AU162" si="22">AC160+AC156</f>
        <v>6198900</v>
      </c>
      <c r="AD162" s="816">
        <f t="shared" si="22"/>
        <v>2464000</v>
      </c>
      <c r="AE162" s="816">
        <f t="shared" si="22"/>
        <v>8662900</v>
      </c>
      <c r="AF162" s="816">
        <f t="shared" si="22"/>
        <v>2526000</v>
      </c>
      <c r="AG162" s="816">
        <f t="shared" si="22"/>
        <v>1547200</v>
      </c>
      <c r="AH162" s="816">
        <f t="shared" si="22"/>
        <v>50100</v>
      </c>
      <c r="AI162" s="816">
        <f t="shared" si="22"/>
        <v>47200</v>
      </c>
      <c r="AJ162" s="816">
        <f t="shared" si="22"/>
        <v>387200</v>
      </c>
      <c r="AK162" s="816">
        <f t="shared" si="22"/>
        <v>377200</v>
      </c>
      <c r="AL162" s="816">
        <f t="shared" si="22"/>
        <v>377200</v>
      </c>
      <c r="AM162" s="816">
        <f t="shared" si="22"/>
        <v>361200</v>
      </c>
      <c r="AN162" s="816">
        <f t="shared" si="22"/>
        <v>47200</v>
      </c>
      <c r="AO162" s="816">
        <f t="shared" si="22"/>
        <v>47200</v>
      </c>
      <c r="AP162" s="816">
        <f t="shared" si="22"/>
        <v>2847200</v>
      </c>
      <c r="AQ162" s="816">
        <f t="shared" si="22"/>
        <v>48000</v>
      </c>
      <c r="AR162" s="816">
        <f t="shared" si="22"/>
        <v>8662900</v>
      </c>
      <c r="AS162" s="816">
        <f t="shared" si="22"/>
        <v>0</v>
      </c>
      <c r="AT162" s="816">
        <f t="shared" si="22"/>
        <v>7000000</v>
      </c>
      <c r="AU162" s="816">
        <f t="shared" si="22"/>
        <v>5300000</v>
      </c>
      <c r="AV162" s="594"/>
      <c r="AW162" s="594"/>
      <c r="AX162" s="594"/>
      <c r="AY162" s="594"/>
      <c r="AZ162" s="594"/>
      <c r="BA162" s="594"/>
      <c r="BB162" s="594"/>
      <c r="BC162" s="594"/>
      <c r="BD162" s="594"/>
      <c r="BE162" s="594"/>
      <c r="BF162" s="594"/>
      <c r="BG162" s="594"/>
      <c r="BH162" s="594"/>
      <c r="BI162" s="594"/>
      <c r="BJ162" s="594"/>
      <c r="BK162" s="594"/>
      <c r="BL162" s="594"/>
      <c r="BM162" s="594"/>
      <c r="BN162" s="594"/>
      <c r="BO162" s="594"/>
      <c r="BP162" s="594"/>
      <c r="BQ162" s="594"/>
      <c r="BR162" s="594"/>
      <c r="BS162" s="594"/>
      <c r="BT162" s="594"/>
      <c r="BU162" s="594"/>
      <c r="BV162" s="594"/>
      <c r="BW162" s="594"/>
      <c r="BX162" s="594"/>
      <c r="BY162" s="594"/>
      <c r="BZ162" s="594"/>
      <c r="CA162" s="594"/>
      <c r="CB162" s="594"/>
      <c r="CC162" s="594"/>
      <c r="CD162" s="594"/>
      <c r="CE162" s="594"/>
      <c r="CF162" s="594"/>
      <c r="CG162" s="594"/>
      <c r="CH162" s="594"/>
      <c r="CI162" s="594"/>
      <c r="CJ162" s="594"/>
      <c r="CK162" s="594"/>
      <c r="CL162" s="594"/>
      <c r="CM162" s="594"/>
      <c r="CN162" s="594"/>
      <c r="CO162" s="594"/>
      <c r="CP162" s="594"/>
      <c r="CQ162" s="594"/>
      <c r="CR162" s="594"/>
      <c r="CS162" s="594"/>
      <c r="CT162" s="594"/>
      <c r="CU162" s="594"/>
      <c r="CV162" s="594"/>
      <c r="CW162" s="594"/>
      <c r="CX162" s="594"/>
      <c r="CY162" s="594"/>
      <c r="CZ162" s="594"/>
      <c r="DA162" s="594"/>
      <c r="DB162" s="594"/>
      <c r="DC162" s="594"/>
      <c r="DD162" s="594"/>
      <c r="DE162" s="594"/>
      <c r="DF162" s="594"/>
      <c r="DG162" s="594"/>
      <c r="DH162" s="594"/>
      <c r="DI162" s="594"/>
      <c r="DJ162" s="594"/>
      <c r="DK162" s="594"/>
      <c r="DL162" s="594"/>
      <c r="DM162" s="594"/>
      <c r="DN162" s="594"/>
      <c r="DO162" s="594"/>
      <c r="DP162" s="594"/>
      <c r="DQ162" s="594"/>
      <c r="DR162" s="594"/>
      <c r="DS162" s="594"/>
      <c r="DT162" s="594"/>
      <c r="DU162" s="594"/>
      <c r="DV162" s="594"/>
      <c r="DW162" s="594"/>
      <c r="DX162" s="594"/>
      <c r="DY162" s="594"/>
      <c r="DZ162" s="594"/>
      <c r="EA162" s="594"/>
      <c r="EB162" s="594"/>
      <c r="EC162" s="594"/>
      <c r="ED162" s="594"/>
      <c r="EE162" s="594"/>
      <c r="EF162" s="594"/>
      <c r="EG162" s="594"/>
      <c r="EH162" s="594"/>
      <c r="EI162" s="594"/>
      <c r="EJ162" s="594"/>
      <c r="EK162" s="594"/>
      <c r="EL162" s="594"/>
      <c r="EM162" s="594"/>
      <c r="EN162" s="594"/>
      <c r="EO162" s="594"/>
      <c r="EP162" s="594"/>
      <c r="EQ162" s="594"/>
      <c r="ER162" s="594"/>
      <c r="ES162" s="594"/>
      <c r="ET162" s="594"/>
      <c r="EU162" s="594"/>
      <c r="EV162" s="594"/>
      <c r="EW162" s="594"/>
      <c r="EX162" s="594"/>
      <c r="EY162" s="594"/>
      <c r="EZ162" s="594"/>
      <c r="FA162" s="594"/>
      <c r="FB162" s="594"/>
      <c r="FC162" s="594"/>
      <c r="FD162" s="594"/>
      <c r="FE162" s="594"/>
      <c r="FF162" s="594"/>
      <c r="FG162" s="594"/>
      <c r="FH162" s="594"/>
      <c r="FI162" s="594"/>
      <c r="FJ162" s="594"/>
      <c r="FK162" s="594"/>
      <c r="FL162" s="594"/>
      <c r="FM162" s="594"/>
      <c r="FN162" s="594"/>
      <c r="FO162" s="594"/>
      <c r="FP162" s="594"/>
      <c r="FQ162" s="594"/>
      <c r="FR162" s="594"/>
      <c r="FS162" s="594"/>
      <c r="FT162" s="594"/>
      <c r="FU162" s="594"/>
      <c r="FV162" s="594"/>
      <c r="FW162" s="594"/>
      <c r="FX162" s="594"/>
      <c r="FY162" s="594"/>
      <c r="FZ162" s="594"/>
      <c r="GA162" s="594"/>
      <c r="GB162" s="594"/>
      <c r="GC162" s="594"/>
      <c r="GD162" s="594"/>
      <c r="GE162" s="594"/>
      <c r="GF162" s="594"/>
      <c r="GG162" s="594"/>
      <c r="GH162" s="594"/>
      <c r="GI162" s="594"/>
      <c r="GJ162" s="594"/>
      <c r="GK162" s="594"/>
      <c r="GL162" s="594"/>
      <c r="GM162" s="594"/>
      <c r="GN162" s="594"/>
      <c r="GO162" s="594"/>
      <c r="GP162" s="594"/>
      <c r="GQ162" s="594"/>
      <c r="GR162" s="594"/>
      <c r="GS162" s="594"/>
      <c r="GT162" s="594"/>
      <c r="GU162" s="594"/>
      <c r="GV162" s="594"/>
      <c r="GW162" s="594"/>
      <c r="GX162" s="594"/>
    </row>
    <row r="163" spans="1:218" s="593" customFormat="1" ht="23.1" customHeight="1" x14ac:dyDescent="0.25">
      <c r="A163" s="724"/>
      <c r="B163" s="596"/>
      <c r="C163" s="637"/>
      <c r="D163" s="701"/>
      <c r="E163" s="702"/>
      <c r="F163" s="702"/>
      <c r="G163" s="597"/>
      <c r="H163" s="607"/>
      <c r="I163" s="607"/>
      <c r="J163" s="595"/>
      <c r="K163" s="632"/>
      <c r="L163" s="632"/>
      <c r="M163" s="584"/>
      <c r="N163" s="585"/>
      <c r="O163" s="586"/>
      <c r="P163" s="625"/>
      <c r="Q163" s="625"/>
      <c r="R163" s="586"/>
      <c r="S163" s="586"/>
      <c r="T163" s="586"/>
      <c r="U163" s="586"/>
      <c r="V163" s="586"/>
      <c r="W163" s="586"/>
      <c r="X163" s="663"/>
      <c r="Y163" s="803"/>
      <c r="Z163" s="622"/>
      <c r="AA163" s="639"/>
      <c r="AB163" s="815"/>
      <c r="AC163" s="817"/>
      <c r="AD163" s="817"/>
      <c r="AE163" s="817"/>
      <c r="AF163" s="817"/>
      <c r="AG163" s="817"/>
      <c r="AH163" s="817"/>
      <c r="AI163" s="817"/>
      <c r="AJ163" s="817"/>
      <c r="AK163" s="817"/>
      <c r="AL163" s="817"/>
      <c r="AM163" s="817"/>
      <c r="AN163" s="817"/>
      <c r="AO163" s="817"/>
      <c r="AP163" s="817"/>
      <c r="AQ163" s="817"/>
      <c r="AR163" s="817"/>
      <c r="AS163" s="817"/>
      <c r="AT163" s="817"/>
      <c r="AU163" s="817"/>
      <c r="AV163" s="594"/>
      <c r="AW163" s="594"/>
      <c r="AX163" s="594"/>
      <c r="AY163" s="594"/>
      <c r="AZ163" s="594"/>
      <c r="BA163" s="594"/>
      <c r="BB163" s="594"/>
      <c r="BC163" s="594"/>
      <c r="BD163" s="594"/>
      <c r="BE163" s="594"/>
      <c r="BF163" s="594"/>
      <c r="BG163" s="594"/>
      <c r="BH163" s="594"/>
      <c r="BI163" s="594"/>
      <c r="BJ163" s="594"/>
      <c r="BK163" s="594"/>
      <c r="BL163" s="594"/>
      <c r="BM163" s="594"/>
      <c r="BN163" s="594"/>
      <c r="BO163" s="594"/>
      <c r="BP163" s="594"/>
      <c r="BQ163" s="594"/>
      <c r="BR163" s="594"/>
      <c r="BS163" s="594"/>
      <c r="BT163" s="594"/>
      <c r="BU163" s="594"/>
      <c r="BV163" s="594"/>
      <c r="BW163" s="594"/>
      <c r="BX163" s="594"/>
      <c r="BY163" s="594"/>
      <c r="BZ163" s="594"/>
      <c r="CA163" s="594"/>
      <c r="CB163" s="594"/>
      <c r="CC163" s="594"/>
      <c r="CD163" s="594"/>
      <c r="CE163" s="594"/>
      <c r="CF163" s="594"/>
      <c r="CG163" s="594"/>
      <c r="CH163" s="594"/>
      <c r="CI163" s="594"/>
      <c r="CJ163" s="594"/>
      <c r="CK163" s="594"/>
      <c r="CL163" s="594"/>
      <c r="CM163" s="594"/>
      <c r="CN163" s="594"/>
      <c r="CO163" s="594"/>
      <c r="CP163" s="594"/>
      <c r="CQ163" s="594"/>
      <c r="CR163" s="594"/>
      <c r="CS163" s="594"/>
      <c r="CT163" s="594"/>
      <c r="CU163" s="594"/>
      <c r="CV163" s="594"/>
      <c r="CW163" s="594"/>
      <c r="CX163" s="594"/>
      <c r="CY163" s="594"/>
      <c r="CZ163" s="594"/>
      <c r="DA163" s="594"/>
      <c r="DB163" s="594"/>
      <c r="DC163" s="594"/>
      <c r="DD163" s="594"/>
      <c r="DE163" s="594"/>
      <c r="DF163" s="594"/>
      <c r="DG163" s="594"/>
      <c r="DH163" s="594"/>
      <c r="DI163" s="594"/>
      <c r="DJ163" s="594"/>
      <c r="DK163" s="594"/>
      <c r="DL163" s="594"/>
      <c r="DM163" s="594"/>
      <c r="DN163" s="594"/>
      <c r="DO163" s="594"/>
      <c r="DP163" s="594"/>
      <c r="DQ163" s="594"/>
      <c r="DR163" s="594"/>
      <c r="DS163" s="594"/>
      <c r="DT163" s="594"/>
      <c r="DU163" s="594"/>
      <c r="DV163" s="594"/>
      <c r="DW163" s="594"/>
      <c r="DX163" s="594"/>
      <c r="DY163" s="594"/>
      <c r="DZ163" s="594"/>
      <c r="EA163" s="594"/>
      <c r="EB163" s="594"/>
      <c r="EC163" s="594"/>
      <c r="ED163" s="594"/>
      <c r="EE163" s="594"/>
      <c r="EF163" s="594"/>
      <c r="EG163" s="594"/>
      <c r="EH163" s="594"/>
      <c r="EI163" s="594"/>
      <c r="EJ163" s="594"/>
      <c r="EK163" s="594"/>
      <c r="EL163" s="594"/>
      <c r="EM163" s="594"/>
      <c r="EN163" s="594"/>
      <c r="EO163" s="594"/>
      <c r="EP163" s="594"/>
      <c r="EQ163" s="594"/>
      <c r="ER163" s="594"/>
      <c r="ES163" s="594"/>
      <c r="ET163" s="594"/>
      <c r="EU163" s="594"/>
      <c r="EV163" s="594"/>
      <c r="EW163" s="594"/>
      <c r="EX163" s="594"/>
      <c r="EY163" s="594"/>
      <c r="EZ163" s="594"/>
      <c r="FA163" s="594"/>
      <c r="FB163" s="594"/>
      <c r="FC163" s="594"/>
      <c r="FD163" s="594"/>
      <c r="FE163" s="594"/>
      <c r="FF163" s="594"/>
      <c r="FG163" s="594"/>
      <c r="FH163" s="594"/>
      <c r="FI163" s="594"/>
      <c r="FJ163" s="594"/>
      <c r="FK163" s="594"/>
      <c r="FL163" s="594"/>
      <c r="FM163" s="594"/>
      <c r="FN163" s="594"/>
      <c r="FO163" s="594"/>
      <c r="FP163" s="594"/>
      <c r="FQ163" s="594"/>
      <c r="FR163" s="594"/>
      <c r="FS163" s="594"/>
      <c r="FT163" s="594"/>
      <c r="FU163" s="594"/>
      <c r="FV163" s="594"/>
      <c r="FW163" s="594"/>
      <c r="FX163" s="594"/>
      <c r="FY163" s="594"/>
      <c r="FZ163" s="594"/>
      <c r="GA163" s="594"/>
      <c r="GB163" s="594"/>
      <c r="GC163" s="594"/>
      <c r="GD163" s="594"/>
      <c r="GE163" s="594"/>
      <c r="GF163" s="594"/>
      <c r="GG163" s="594"/>
      <c r="GH163" s="594"/>
      <c r="GI163" s="594"/>
      <c r="GJ163" s="594"/>
      <c r="GK163" s="594"/>
      <c r="GL163" s="594"/>
      <c r="GM163" s="594"/>
      <c r="GN163" s="594"/>
      <c r="GO163" s="594"/>
      <c r="GP163" s="594"/>
      <c r="GQ163" s="594"/>
      <c r="GR163" s="594"/>
      <c r="GS163" s="594"/>
      <c r="GT163" s="594"/>
      <c r="GU163" s="594"/>
      <c r="GV163" s="594"/>
      <c r="GW163" s="594"/>
      <c r="GX163" s="594"/>
    </row>
    <row r="164" spans="1:218" s="593" customFormat="1" ht="35.1" customHeight="1" x14ac:dyDescent="0.25">
      <c r="A164" s="724" t="s">
        <v>83</v>
      </c>
      <c r="B164" s="596"/>
      <c r="C164" s="637"/>
      <c r="D164" s="701"/>
      <c r="E164" s="702"/>
      <c r="F164" s="702"/>
      <c r="G164" s="597"/>
      <c r="H164" s="607"/>
      <c r="I164" s="607"/>
      <c r="J164" s="595"/>
      <c r="K164" s="632"/>
      <c r="L164" s="632"/>
      <c r="M164" s="584"/>
      <c r="N164" s="585"/>
      <c r="O164" s="586"/>
      <c r="P164" s="625"/>
      <c r="Q164" s="625"/>
      <c r="R164" s="586"/>
      <c r="S164" s="586"/>
      <c r="T164" s="586"/>
      <c r="U164" s="586"/>
      <c r="V164" s="586"/>
      <c r="W164" s="586"/>
      <c r="X164" s="663"/>
      <c r="Y164" s="803"/>
      <c r="Z164" s="622"/>
      <c r="AA164" s="639"/>
      <c r="AB164" s="815"/>
      <c r="AC164" s="817"/>
      <c r="AD164" s="817"/>
      <c r="AE164" s="817"/>
      <c r="AF164" s="817"/>
      <c r="AG164" s="817"/>
      <c r="AH164" s="817"/>
      <c r="AI164" s="817"/>
      <c r="AJ164" s="817"/>
      <c r="AK164" s="817"/>
      <c r="AL164" s="817"/>
      <c r="AM164" s="817"/>
      <c r="AN164" s="817"/>
      <c r="AO164" s="817"/>
      <c r="AP164" s="817"/>
      <c r="AQ164" s="817"/>
      <c r="AR164" s="817"/>
      <c r="AS164" s="817"/>
      <c r="AT164" s="817"/>
      <c r="AU164" s="817"/>
      <c r="AV164" s="594"/>
      <c r="AW164" s="594"/>
      <c r="AX164" s="594"/>
      <c r="AY164" s="594"/>
      <c r="AZ164" s="594"/>
      <c r="BA164" s="594"/>
      <c r="BB164" s="594"/>
      <c r="BC164" s="594"/>
      <c r="BD164" s="594"/>
      <c r="BE164" s="594"/>
      <c r="BF164" s="594"/>
      <c r="BG164" s="594"/>
      <c r="BH164" s="594"/>
      <c r="BI164" s="594"/>
      <c r="BJ164" s="594"/>
      <c r="BK164" s="594"/>
      <c r="BL164" s="594"/>
      <c r="BM164" s="594"/>
      <c r="BN164" s="594"/>
      <c r="BO164" s="594"/>
      <c r="BP164" s="594"/>
      <c r="BQ164" s="594"/>
      <c r="BR164" s="594"/>
      <c r="BS164" s="594"/>
      <c r="BT164" s="594"/>
      <c r="BU164" s="594"/>
      <c r="BV164" s="594"/>
      <c r="BW164" s="594"/>
      <c r="BX164" s="594"/>
      <c r="BY164" s="594"/>
      <c r="BZ164" s="594"/>
      <c r="CA164" s="594"/>
      <c r="CB164" s="594"/>
      <c r="CC164" s="594"/>
      <c r="CD164" s="594"/>
      <c r="CE164" s="594"/>
      <c r="CF164" s="594"/>
      <c r="CG164" s="594"/>
      <c r="CH164" s="594"/>
      <c r="CI164" s="594"/>
      <c r="CJ164" s="594"/>
      <c r="CK164" s="594"/>
      <c r="CL164" s="594"/>
      <c r="CM164" s="594"/>
      <c r="CN164" s="594"/>
      <c r="CO164" s="594"/>
      <c r="CP164" s="594"/>
      <c r="CQ164" s="594"/>
      <c r="CR164" s="594"/>
      <c r="CS164" s="594"/>
      <c r="CT164" s="594"/>
      <c r="CU164" s="594"/>
      <c r="CV164" s="594"/>
      <c r="CW164" s="594"/>
      <c r="CX164" s="594"/>
      <c r="CY164" s="594"/>
      <c r="CZ164" s="594"/>
      <c r="DA164" s="594"/>
      <c r="DB164" s="594"/>
      <c r="DC164" s="594"/>
      <c r="DD164" s="594"/>
      <c r="DE164" s="594"/>
      <c r="DF164" s="594"/>
      <c r="DG164" s="594"/>
      <c r="DH164" s="594"/>
      <c r="DI164" s="594"/>
      <c r="DJ164" s="594"/>
      <c r="DK164" s="594"/>
      <c r="DL164" s="594"/>
      <c r="DM164" s="594"/>
      <c r="DN164" s="594"/>
      <c r="DO164" s="594"/>
      <c r="DP164" s="594"/>
      <c r="DQ164" s="594"/>
      <c r="DR164" s="594"/>
      <c r="DS164" s="594"/>
      <c r="DT164" s="594"/>
      <c r="DU164" s="594"/>
      <c r="DV164" s="594"/>
      <c r="DW164" s="594"/>
      <c r="DX164" s="594"/>
      <c r="DY164" s="594"/>
      <c r="DZ164" s="594"/>
      <c r="EA164" s="594"/>
      <c r="EB164" s="594"/>
      <c r="EC164" s="594"/>
      <c r="ED164" s="594"/>
      <c r="EE164" s="594"/>
      <c r="EF164" s="594"/>
      <c r="EG164" s="594"/>
      <c r="EH164" s="594"/>
      <c r="EI164" s="594"/>
      <c r="EJ164" s="594"/>
      <c r="EK164" s="594"/>
      <c r="EL164" s="594"/>
      <c r="EM164" s="594"/>
      <c r="EN164" s="594"/>
      <c r="EO164" s="594"/>
      <c r="EP164" s="594"/>
      <c r="EQ164" s="594"/>
      <c r="ER164" s="594"/>
      <c r="ES164" s="594"/>
      <c r="ET164" s="594"/>
      <c r="EU164" s="594"/>
      <c r="EV164" s="594"/>
      <c r="EW164" s="594"/>
      <c r="EX164" s="594"/>
      <c r="EY164" s="594"/>
      <c r="EZ164" s="594"/>
      <c r="FA164" s="594"/>
      <c r="FB164" s="594"/>
      <c r="FC164" s="594"/>
      <c r="FD164" s="594"/>
      <c r="FE164" s="594"/>
      <c r="FF164" s="594"/>
      <c r="FG164" s="594"/>
      <c r="FH164" s="594"/>
      <c r="FI164" s="594"/>
      <c r="FJ164" s="594"/>
      <c r="FK164" s="594"/>
      <c r="FL164" s="594"/>
      <c r="FM164" s="594"/>
      <c r="FN164" s="594"/>
      <c r="FO164" s="594"/>
      <c r="FP164" s="594"/>
      <c r="FQ164" s="594"/>
      <c r="FR164" s="594"/>
      <c r="FS164" s="594"/>
      <c r="FT164" s="594"/>
      <c r="FU164" s="594"/>
      <c r="FV164" s="594"/>
      <c r="FW164" s="594"/>
      <c r="FX164" s="594"/>
      <c r="FY164" s="594"/>
      <c r="FZ164" s="594"/>
      <c r="GA164" s="594"/>
      <c r="GB164" s="594"/>
      <c r="GC164" s="594"/>
      <c r="GD164" s="594"/>
      <c r="GE164" s="594"/>
      <c r="GF164" s="594"/>
      <c r="GG164" s="594"/>
      <c r="GH164" s="594"/>
      <c r="GI164" s="594"/>
      <c r="GJ164" s="594"/>
      <c r="GK164" s="594"/>
      <c r="GL164" s="594"/>
      <c r="GM164" s="594"/>
      <c r="GN164" s="594"/>
      <c r="GO164" s="594"/>
      <c r="GP164" s="594"/>
      <c r="GQ164" s="594"/>
      <c r="GR164" s="594"/>
      <c r="GS164" s="594"/>
      <c r="GT164" s="594"/>
      <c r="GU164" s="594"/>
      <c r="GV164" s="594"/>
      <c r="GW164" s="594"/>
      <c r="GX164" s="594"/>
    </row>
    <row r="165" spans="1:218" ht="23.1" customHeight="1" x14ac:dyDescent="0.25">
      <c r="A165" s="576">
        <v>137</v>
      </c>
      <c r="B165" s="596" t="s">
        <v>1004</v>
      </c>
      <c r="C165" s="604">
        <v>503</v>
      </c>
      <c r="D165" s="701" t="s">
        <v>36</v>
      </c>
      <c r="E165" s="702" t="s">
        <v>910</v>
      </c>
      <c r="F165" s="702" t="s">
        <v>967</v>
      </c>
      <c r="G165" s="597">
        <v>3120</v>
      </c>
      <c r="H165" s="596">
        <v>219</v>
      </c>
      <c r="I165" s="597">
        <v>532</v>
      </c>
      <c r="J165" s="581">
        <v>80</v>
      </c>
      <c r="K165" s="582" t="s">
        <v>14</v>
      </c>
      <c r="L165" s="598" t="s">
        <v>1005</v>
      </c>
      <c r="M165" s="627" t="s">
        <v>15</v>
      </c>
      <c r="N165" s="585" t="s">
        <v>17</v>
      </c>
      <c r="O165" s="625" t="s">
        <v>1001</v>
      </c>
      <c r="P165" s="625" t="s">
        <v>792</v>
      </c>
      <c r="Q165" s="625" t="s">
        <v>789</v>
      </c>
      <c r="R165" s="586" t="s">
        <v>39</v>
      </c>
      <c r="S165" s="586" t="s">
        <v>52</v>
      </c>
      <c r="T165" s="586" t="s">
        <v>20</v>
      </c>
      <c r="U165" s="586" t="s">
        <v>21</v>
      </c>
      <c r="V165" s="586" t="s">
        <v>22</v>
      </c>
      <c r="W165" s="586" t="s">
        <v>22</v>
      </c>
      <c r="X165" s="663">
        <v>4</v>
      </c>
      <c r="Y165" s="800">
        <v>4.5</v>
      </c>
      <c r="Z165" s="588">
        <v>41091</v>
      </c>
      <c r="AA165" s="589">
        <v>42156</v>
      </c>
      <c r="AB165" s="801">
        <v>25</v>
      </c>
      <c r="AC165" s="601"/>
      <c r="AD165" s="628">
        <v>400000</v>
      </c>
      <c r="AE165" s="610">
        <v>400000</v>
      </c>
      <c r="AF165" s="601"/>
      <c r="AG165" s="601"/>
      <c r="AH165" s="601"/>
      <c r="AI165" s="601"/>
      <c r="AJ165" s="601"/>
      <c r="AK165" s="601"/>
      <c r="AL165" s="601">
        <v>200000</v>
      </c>
      <c r="AM165" s="601">
        <v>200000</v>
      </c>
      <c r="AN165" s="601"/>
      <c r="AO165" s="601"/>
      <c r="AP165" s="601"/>
      <c r="AQ165" s="601"/>
      <c r="AR165" s="592">
        <f t="shared" ref="AR165:AR196" si="23">SUM(AF165:AQ165)</f>
        <v>400000</v>
      </c>
      <c r="AS165" s="592">
        <f t="shared" ref="AS165:AS196" si="24">AR165-(AD165+AC165)</f>
        <v>0</v>
      </c>
      <c r="AT165" s="601">
        <v>175000</v>
      </c>
      <c r="AU165" s="601">
        <v>175000</v>
      </c>
      <c r="AV165" s="630"/>
      <c r="AW165" s="630"/>
      <c r="AX165" s="630"/>
      <c r="AY165" s="630"/>
      <c r="AZ165" s="630"/>
      <c r="GY165" s="593"/>
      <c r="GZ165" s="593"/>
      <c r="HA165" s="593"/>
      <c r="HB165" s="593"/>
      <c r="HC165" s="593"/>
      <c r="HD165" s="593"/>
      <c r="HE165" s="593"/>
      <c r="HF165" s="593"/>
      <c r="HG165" s="593"/>
      <c r="HH165" s="593"/>
      <c r="HI165" s="593"/>
      <c r="HJ165" s="593"/>
    </row>
    <row r="166" spans="1:218" s="593" customFormat="1" ht="23.1" customHeight="1" x14ac:dyDescent="0.25">
      <c r="A166" s="576">
        <v>138</v>
      </c>
      <c r="B166" s="615"/>
      <c r="C166" s="604">
        <v>503</v>
      </c>
      <c r="D166" s="701" t="s">
        <v>36</v>
      </c>
      <c r="E166" s="702" t="s">
        <v>910</v>
      </c>
      <c r="F166" s="702" t="s">
        <v>967</v>
      </c>
      <c r="G166" s="617">
        <v>3120</v>
      </c>
      <c r="H166" s="633">
        <v>219</v>
      </c>
      <c r="I166" s="633">
        <v>632</v>
      </c>
      <c r="J166" s="634">
        <v>34</v>
      </c>
      <c r="K166" s="635" t="s">
        <v>14</v>
      </c>
      <c r="L166" s="636" t="s">
        <v>1016</v>
      </c>
      <c r="M166" s="624" t="s">
        <v>31</v>
      </c>
      <c r="N166" s="625" t="s">
        <v>17</v>
      </c>
      <c r="O166" s="625" t="s">
        <v>1001</v>
      </c>
      <c r="P166" s="586" t="s">
        <v>803</v>
      </c>
      <c r="Q166" s="586" t="s">
        <v>789</v>
      </c>
      <c r="R166" s="586" t="s">
        <v>39</v>
      </c>
      <c r="S166" s="586" t="s">
        <v>20</v>
      </c>
      <c r="T166" s="586" t="s">
        <v>20</v>
      </c>
      <c r="U166" s="586" t="s">
        <v>21</v>
      </c>
      <c r="V166" s="586" t="s">
        <v>22</v>
      </c>
      <c r="W166" s="586" t="s">
        <v>22</v>
      </c>
      <c r="X166" s="663">
        <v>4</v>
      </c>
      <c r="Y166" s="800">
        <v>4.5</v>
      </c>
      <c r="Z166" s="588">
        <v>41091</v>
      </c>
      <c r="AA166" s="589">
        <v>41426</v>
      </c>
      <c r="AB166" s="798">
        <v>25</v>
      </c>
      <c r="AC166" s="613">
        <v>12000</v>
      </c>
      <c r="AD166" s="610"/>
      <c r="AE166" s="610">
        <v>12000</v>
      </c>
      <c r="AF166" s="626"/>
      <c r="AG166" s="626"/>
      <c r="AH166" s="626">
        <v>12000</v>
      </c>
      <c r="AI166" s="626"/>
      <c r="AJ166" s="626"/>
      <c r="AK166" s="626"/>
      <c r="AL166" s="618"/>
      <c r="AM166" s="618"/>
      <c r="AN166" s="618"/>
      <c r="AO166" s="618"/>
      <c r="AP166" s="618"/>
      <c r="AQ166" s="618"/>
      <c r="AR166" s="592">
        <f t="shared" si="23"/>
        <v>12000</v>
      </c>
      <c r="AS166" s="592">
        <f t="shared" si="24"/>
        <v>0</v>
      </c>
      <c r="AT166" s="610"/>
      <c r="AU166" s="610"/>
      <c r="AV166" s="594"/>
      <c r="AW166" s="594"/>
      <c r="AX166" s="594"/>
      <c r="AY166" s="594"/>
      <c r="AZ166" s="594"/>
      <c r="BA166" s="594"/>
      <c r="BB166" s="594"/>
      <c r="BC166" s="594"/>
      <c r="BD166" s="594"/>
      <c r="BE166" s="594"/>
      <c r="BF166" s="594"/>
      <c r="BG166" s="594"/>
      <c r="BH166" s="594"/>
      <c r="BI166" s="594"/>
      <c r="BJ166" s="594"/>
      <c r="BK166" s="594"/>
      <c r="BL166" s="594"/>
      <c r="BM166" s="594"/>
      <c r="BN166" s="594"/>
      <c r="BO166" s="594"/>
      <c r="BP166" s="594"/>
      <c r="BQ166" s="594"/>
      <c r="BR166" s="594"/>
      <c r="BS166" s="594"/>
      <c r="BT166" s="594"/>
      <c r="BU166" s="594"/>
      <c r="BV166" s="594"/>
      <c r="BW166" s="594"/>
      <c r="BX166" s="594"/>
      <c r="BY166" s="594"/>
      <c r="BZ166" s="594"/>
      <c r="CA166" s="594"/>
      <c r="CB166" s="594"/>
      <c r="CC166" s="594"/>
      <c r="CD166" s="594"/>
      <c r="CE166" s="594"/>
      <c r="CF166" s="594"/>
      <c r="CG166" s="594"/>
      <c r="CH166" s="594"/>
      <c r="CI166" s="594"/>
      <c r="CJ166" s="594"/>
      <c r="CK166" s="594"/>
      <c r="CL166" s="594"/>
      <c r="CM166" s="594"/>
      <c r="CN166" s="594"/>
      <c r="CO166" s="594"/>
      <c r="CP166" s="594"/>
      <c r="CQ166" s="594"/>
      <c r="CR166" s="594"/>
      <c r="CS166" s="594"/>
      <c r="CT166" s="594"/>
      <c r="CU166" s="594"/>
      <c r="CV166" s="594"/>
      <c r="CW166" s="594"/>
      <c r="CX166" s="594"/>
      <c r="CY166" s="594"/>
      <c r="CZ166" s="594"/>
      <c r="DA166" s="594"/>
      <c r="DB166" s="594"/>
      <c r="DC166" s="594"/>
      <c r="DD166" s="594"/>
      <c r="DE166" s="594"/>
      <c r="DF166" s="594"/>
      <c r="DG166" s="594"/>
      <c r="DH166" s="594"/>
      <c r="DI166" s="594"/>
      <c r="DJ166" s="594"/>
      <c r="DK166" s="594"/>
      <c r="DL166" s="594"/>
      <c r="DM166" s="594"/>
      <c r="DN166" s="594"/>
      <c r="DO166" s="594"/>
      <c r="DP166" s="594"/>
      <c r="DQ166" s="594"/>
      <c r="DR166" s="594"/>
      <c r="DS166" s="594"/>
      <c r="DT166" s="594"/>
      <c r="DU166" s="594"/>
      <c r="DV166" s="594"/>
      <c r="DW166" s="594"/>
      <c r="DX166" s="594"/>
      <c r="DY166" s="594"/>
      <c r="DZ166" s="594"/>
      <c r="EA166" s="594"/>
      <c r="EB166" s="594"/>
      <c r="EC166" s="594"/>
      <c r="ED166" s="594"/>
      <c r="EE166" s="594"/>
      <c r="EF166" s="594"/>
      <c r="EG166" s="594"/>
      <c r="EH166" s="594"/>
      <c r="EI166" s="594"/>
      <c r="EJ166" s="594"/>
      <c r="EK166" s="594"/>
      <c r="EL166" s="594"/>
      <c r="EM166" s="594"/>
      <c r="EN166" s="594"/>
      <c r="EO166" s="594"/>
      <c r="EP166" s="594"/>
      <c r="EQ166" s="594"/>
      <c r="ER166" s="594"/>
      <c r="ES166" s="594"/>
      <c r="ET166" s="594"/>
      <c r="EU166" s="594"/>
      <c r="EV166" s="594"/>
      <c r="EW166" s="594"/>
      <c r="EX166" s="594"/>
      <c r="EY166" s="594"/>
      <c r="EZ166" s="594"/>
      <c r="FA166" s="594"/>
      <c r="FB166" s="594"/>
      <c r="FC166" s="594"/>
      <c r="FD166" s="594"/>
      <c r="FE166" s="594"/>
      <c r="FF166" s="594"/>
      <c r="FG166" s="594"/>
      <c r="FH166" s="594"/>
      <c r="FI166" s="594"/>
      <c r="FJ166" s="594"/>
      <c r="FK166" s="594"/>
      <c r="FL166" s="594"/>
      <c r="FM166" s="594"/>
      <c r="FN166" s="594"/>
      <c r="FO166" s="594"/>
      <c r="FP166" s="594"/>
      <c r="FQ166" s="594"/>
      <c r="FR166" s="594"/>
      <c r="FS166" s="594"/>
      <c r="FT166" s="594"/>
      <c r="FU166" s="594"/>
      <c r="FV166" s="594"/>
      <c r="FW166" s="594"/>
      <c r="FX166" s="594"/>
      <c r="FY166" s="594"/>
      <c r="FZ166" s="594"/>
      <c r="GA166" s="594"/>
      <c r="GB166" s="594"/>
      <c r="GC166" s="594"/>
      <c r="GD166" s="594"/>
      <c r="GE166" s="594"/>
      <c r="GF166" s="594"/>
      <c r="GG166" s="594"/>
      <c r="GH166" s="594"/>
      <c r="GI166" s="594"/>
      <c r="GJ166" s="594"/>
      <c r="GK166" s="594"/>
      <c r="GL166" s="594"/>
      <c r="GM166" s="594"/>
      <c r="GN166" s="594"/>
      <c r="GO166" s="594"/>
      <c r="GP166" s="594"/>
      <c r="GQ166" s="594"/>
      <c r="GR166" s="594"/>
      <c r="GS166" s="594"/>
      <c r="GT166" s="594"/>
      <c r="GU166" s="594"/>
      <c r="GV166" s="594"/>
      <c r="GW166" s="594"/>
      <c r="GX166" s="594"/>
    </row>
    <row r="167" spans="1:218" ht="23.1" customHeight="1" x14ac:dyDescent="0.25">
      <c r="A167" s="576">
        <v>139</v>
      </c>
      <c r="B167" s="615"/>
      <c r="C167" s="604">
        <v>503</v>
      </c>
      <c r="D167" s="701" t="s">
        <v>36</v>
      </c>
      <c r="E167" s="702" t="s">
        <v>910</v>
      </c>
      <c r="F167" s="702" t="s">
        <v>967</v>
      </c>
      <c r="G167" s="605"/>
      <c r="H167" s="606">
        <v>219</v>
      </c>
      <c r="I167" s="607">
        <v>632</v>
      </c>
      <c r="J167" s="581">
        <v>36</v>
      </c>
      <c r="K167" s="582" t="s">
        <v>14</v>
      </c>
      <c r="L167" s="582" t="s">
        <v>1007</v>
      </c>
      <c r="M167" s="624" t="s">
        <v>31</v>
      </c>
      <c r="N167" s="585" t="s">
        <v>17</v>
      </c>
      <c r="O167" s="625" t="s">
        <v>1001</v>
      </c>
      <c r="P167" s="586" t="s">
        <v>792</v>
      </c>
      <c r="Q167" s="586" t="s">
        <v>789</v>
      </c>
      <c r="R167" s="586" t="s">
        <v>39</v>
      </c>
      <c r="S167" s="586" t="s">
        <v>20</v>
      </c>
      <c r="T167" s="586" t="s">
        <v>20</v>
      </c>
      <c r="U167" s="586" t="s">
        <v>21</v>
      </c>
      <c r="V167" s="586" t="s">
        <v>22</v>
      </c>
      <c r="W167" s="586" t="s">
        <v>22</v>
      </c>
      <c r="X167" s="663">
        <v>4</v>
      </c>
      <c r="Y167" s="799">
        <v>4.5</v>
      </c>
      <c r="Z167" s="588">
        <v>41091</v>
      </c>
      <c r="AA167" s="589">
        <v>41426</v>
      </c>
      <c r="AB167" s="798">
        <v>3</v>
      </c>
      <c r="AC167" s="613">
        <v>10000</v>
      </c>
      <c r="AD167" s="610"/>
      <c r="AE167" s="610">
        <v>10000</v>
      </c>
      <c r="AF167" s="626"/>
      <c r="AG167" s="626"/>
      <c r="AH167" s="626"/>
      <c r="AI167" s="626">
        <v>10000</v>
      </c>
      <c r="AJ167" s="626"/>
      <c r="AK167" s="626"/>
      <c r="AL167" s="618"/>
      <c r="AM167" s="618"/>
      <c r="AN167" s="618"/>
      <c r="AO167" s="618"/>
      <c r="AP167" s="618"/>
      <c r="AQ167" s="618"/>
      <c r="AR167" s="592">
        <f t="shared" si="23"/>
        <v>10000</v>
      </c>
      <c r="AS167" s="592">
        <f t="shared" si="24"/>
        <v>0</v>
      </c>
      <c r="AT167" s="610"/>
      <c r="AU167" s="610"/>
    </row>
    <row r="168" spans="1:218" ht="23.1" customHeight="1" x14ac:dyDescent="0.25">
      <c r="A168" s="576">
        <v>140</v>
      </c>
      <c r="B168" s="615"/>
      <c r="C168" s="604">
        <v>503</v>
      </c>
      <c r="D168" s="701" t="s">
        <v>36</v>
      </c>
      <c r="E168" s="702" t="s">
        <v>910</v>
      </c>
      <c r="F168" s="702" t="s">
        <v>967</v>
      </c>
      <c r="G168" s="605"/>
      <c r="H168" s="606">
        <v>219</v>
      </c>
      <c r="I168" s="607">
        <v>632</v>
      </c>
      <c r="J168" s="581">
        <v>37</v>
      </c>
      <c r="K168" s="582" t="s">
        <v>14</v>
      </c>
      <c r="L168" s="582" t="s">
        <v>1014</v>
      </c>
      <c r="M168" s="624" t="s">
        <v>31</v>
      </c>
      <c r="N168" s="585" t="s">
        <v>17</v>
      </c>
      <c r="O168" s="625" t="s">
        <v>1001</v>
      </c>
      <c r="P168" s="586" t="s">
        <v>803</v>
      </c>
      <c r="Q168" s="586" t="s">
        <v>789</v>
      </c>
      <c r="R168" s="586" t="s">
        <v>39</v>
      </c>
      <c r="S168" s="586" t="s">
        <v>20</v>
      </c>
      <c r="T168" s="586" t="s">
        <v>20</v>
      </c>
      <c r="U168" s="586" t="s">
        <v>21</v>
      </c>
      <c r="V168" s="586" t="s">
        <v>22</v>
      </c>
      <c r="W168" s="586" t="s">
        <v>22</v>
      </c>
      <c r="X168" s="663">
        <v>5</v>
      </c>
      <c r="Y168" s="799">
        <v>5.0999999999999996</v>
      </c>
      <c r="Z168" s="588">
        <v>41091</v>
      </c>
      <c r="AA168" s="589">
        <v>41426</v>
      </c>
      <c r="AB168" s="798">
        <v>25</v>
      </c>
      <c r="AC168" s="613">
        <v>13800</v>
      </c>
      <c r="AD168" s="610"/>
      <c r="AE168" s="610">
        <v>13800</v>
      </c>
      <c r="AF168" s="626"/>
      <c r="AG168" s="626"/>
      <c r="AH168" s="626">
        <v>13800</v>
      </c>
      <c r="AI168" s="626"/>
      <c r="AJ168" s="626"/>
      <c r="AK168" s="626"/>
      <c r="AL168" s="618"/>
      <c r="AM168" s="618"/>
      <c r="AN168" s="618"/>
      <c r="AO168" s="618"/>
      <c r="AP168" s="618"/>
      <c r="AQ168" s="618"/>
      <c r="AR168" s="592">
        <f t="shared" si="23"/>
        <v>13800</v>
      </c>
      <c r="AS168" s="592">
        <f t="shared" si="24"/>
        <v>0</v>
      </c>
      <c r="AT168" s="610"/>
      <c r="AU168" s="610"/>
    </row>
    <row r="169" spans="1:218" ht="23.1" customHeight="1" x14ac:dyDescent="0.25">
      <c r="A169" s="576">
        <v>141</v>
      </c>
      <c r="B169" s="615"/>
      <c r="C169" s="604">
        <v>503</v>
      </c>
      <c r="D169" s="701" t="s">
        <v>36</v>
      </c>
      <c r="E169" s="702" t="s">
        <v>910</v>
      </c>
      <c r="F169" s="702" t="s">
        <v>967</v>
      </c>
      <c r="G169" s="617"/>
      <c r="H169" s="606">
        <v>219</v>
      </c>
      <c r="I169" s="607">
        <v>632</v>
      </c>
      <c r="J169" s="581">
        <v>38</v>
      </c>
      <c r="K169" s="582" t="s">
        <v>14</v>
      </c>
      <c r="L169" s="582" t="s">
        <v>1000</v>
      </c>
      <c r="M169" s="624" t="s">
        <v>31</v>
      </c>
      <c r="N169" s="585" t="s">
        <v>17</v>
      </c>
      <c r="O169" s="625" t="s">
        <v>1001</v>
      </c>
      <c r="P169" s="586" t="s">
        <v>803</v>
      </c>
      <c r="Q169" s="586" t="s">
        <v>789</v>
      </c>
      <c r="R169" s="586" t="s">
        <v>39</v>
      </c>
      <c r="S169" s="586" t="s">
        <v>20</v>
      </c>
      <c r="T169" s="586" t="s">
        <v>20</v>
      </c>
      <c r="U169" s="586" t="s">
        <v>21</v>
      </c>
      <c r="V169" s="586" t="s">
        <v>22</v>
      </c>
      <c r="W169" s="586" t="s">
        <v>22</v>
      </c>
      <c r="X169" s="663">
        <v>4</v>
      </c>
      <c r="Y169" s="799">
        <v>4.5</v>
      </c>
      <c r="Z169" s="588">
        <v>41091</v>
      </c>
      <c r="AA169" s="589">
        <v>41426</v>
      </c>
      <c r="AB169" s="798">
        <v>3</v>
      </c>
      <c r="AC169" s="613">
        <v>2200</v>
      </c>
      <c r="AD169" s="610"/>
      <c r="AE169" s="610">
        <v>2200</v>
      </c>
      <c r="AF169" s="626"/>
      <c r="AG169" s="626"/>
      <c r="AH169" s="626"/>
      <c r="AI169" s="626">
        <v>2200</v>
      </c>
      <c r="AJ169" s="626"/>
      <c r="AK169" s="626"/>
      <c r="AL169" s="618"/>
      <c r="AM169" s="618"/>
      <c r="AN169" s="618"/>
      <c r="AO169" s="618"/>
      <c r="AP169" s="618"/>
      <c r="AQ169" s="618"/>
      <c r="AR169" s="592">
        <f t="shared" si="23"/>
        <v>2200</v>
      </c>
      <c r="AS169" s="592">
        <f t="shared" si="24"/>
        <v>0</v>
      </c>
      <c r="AT169" s="610"/>
      <c r="AU169" s="610"/>
    </row>
    <row r="170" spans="1:218" ht="23.1" customHeight="1" x14ac:dyDescent="0.25">
      <c r="A170" s="576">
        <v>142</v>
      </c>
      <c r="B170" s="615"/>
      <c r="C170" s="604">
        <v>503</v>
      </c>
      <c r="D170" s="701" t="s">
        <v>36</v>
      </c>
      <c r="E170" s="702" t="s">
        <v>910</v>
      </c>
      <c r="F170" s="702" t="s">
        <v>967</v>
      </c>
      <c r="G170" s="617"/>
      <c r="H170" s="606">
        <v>219</v>
      </c>
      <c r="I170" s="607">
        <v>632</v>
      </c>
      <c r="J170" s="581">
        <v>41</v>
      </c>
      <c r="K170" s="582" t="s">
        <v>14</v>
      </c>
      <c r="L170" s="582" t="s">
        <v>1006</v>
      </c>
      <c r="M170" s="624" t="s">
        <v>31</v>
      </c>
      <c r="N170" s="585" t="s">
        <v>17</v>
      </c>
      <c r="O170" s="625" t="s">
        <v>1001</v>
      </c>
      <c r="P170" s="586" t="s">
        <v>803</v>
      </c>
      <c r="Q170" s="586" t="s">
        <v>789</v>
      </c>
      <c r="R170" s="586" t="s">
        <v>39</v>
      </c>
      <c r="S170" s="586" t="s">
        <v>20</v>
      </c>
      <c r="T170" s="586" t="s">
        <v>20</v>
      </c>
      <c r="U170" s="586" t="s">
        <v>21</v>
      </c>
      <c r="V170" s="586" t="s">
        <v>22</v>
      </c>
      <c r="W170" s="586" t="s">
        <v>22</v>
      </c>
      <c r="X170" s="663">
        <v>4</v>
      </c>
      <c r="Y170" s="799">
        <v>4.5</v>
      </c>
      <c r="Z170" s="588">
        <v>41091</v>
      </c>
      <c r="AA170" s="589">
        <v>41426</v>
      </c>
      <c r="AB170" s="798">
        <v>25</v>
      </c>
      <c r="AC170" s="613">
        <v>12000</v>
      </c>
      <c r="AD170" s="610"/>
      <c r="AE170" s="610">
        <v>12000</v>
      </c>
      <c r="AF170" s="626"/>
      <c r="AG170" s="626"/>
      <c r="AH170" s="626">
        <v>12000</v>
      </c>
      <c r="AI170" s="626"/>
      <c r="AJ170" s="626"/>
      <c r="AK170" s="626"/>
      <c r="AL170" s="618"/>
      <c r="AM170" s="618"/>
      <c r="AN170" s="618"/>
      <c r="AO170" s="618"/>
      <c r="AP170" s="618"/>
      <c r="AQ170" s="618"/>
      <c r="AR170" s="592">
        <f t="shared" si="23"/>
        <v>12000</v>
      </c>
      <c r="AS170" s="592">
        <f t="shared" si="24"/>
        <v>0</v>
      </c>
      <c r="AT170" s="610"/>
      <c r="AU170" s="610"/>
    </row>
    <row r="171" spans="1:218" ht="23.1" customHeight="1" x14ac:dyDescent="0.25">
      <c r="A171" s="576">
        <v>143</v>
      </c>
      <c r="B171" s="596"/>
      <c r="C171" s="637">
        <v>1101</v>
      </c>
      <c r="D171" s="701" t="s">
        <v>1019</v>
      </c>
      <c r="E171" s="702" t="s">
        <v>798</v>
      </c>
      <c r="F171" s="702" t="s">
        <v>827</v>
      </c>
      <c r="G171" s="637">
        <v>300</v>
      </c>
      <c r="H171" s="596">
        <v>222</v>
      </c>
      <c r="I171" s="597">
        <v>572</v>
      </c>
      <c r="J171" s="597">
        <v>74</v>
      </c>
      <c r="K171" s="582" t="s">
        <v>42</v>
      </c>
      <c r="L171" s="582" t="s">
        <v>46</v>
      </c>
      <c r="M171" s="627" t="s">
        <v>15</v>
      </c>
      <c r="N171" s="585" t="s">
        <v>17</v>
      </c>
      <c r="O171" s="625" t="s">
        <v>1001</v>
      </c>
      <c r="P171" s="586" t="s">
        <v>792</v>
      </c>
      <c r="Q171" s="625" t="s">
        <v>805</v>
      </c>
      <c r="R171" s="586" t="s">
        <v>39</v>
      </c>
      <c r="S171" s="638" t="s">
        <v>20</v>
      </c>
      <c r="T171" s="586" t="s">
        <v>20</v>
      </c>
      <c r="U171" s="586" t="s">
        <v>21</v>
      </c>
      <c r="V171" s="586" t="s">
        <v>22</v>
      </c>
      <c r="W171" s="586" t="s">
        <v>22</v>
      </c>
      <c r="X171" s="663">
        <v>2</v>
      </c>
      <c r="Y171" s="800">
        <v>2.2999999999999998</v>
      </c>
      <c r="Z171" s="588">
        <v>41091</v>
      </c>
      <c r="AA171" s="589">
        <v>42156</v>
      </c>
      <c r="AB171" s="801">
        <v>20</v>
      </c>
      <c r="AC171" s="601"/>
      <c r="AD171" s="601">
        <v>300000</v>
      </c>
      <c r="AE171" s="610">
        <v>300000</v>
      </c>
      <c r="AF171" s="708"/>
      <c r="AG171" s="631"/>
      <c r="AH171" s="631"/>
      <c r="AI171" s="631"/>
      <c r="AJ171" s="631"/>
      <c r="AK171" s="631">
        <v>150000</v>
      </c>
      <c r="AL171" s="631">
        <v>150000</v>
      </c>
      <c r="AM171" s="631"/>
      <c r="AN171" s="631"/>
      <c r="AO171" s="631"/>
      <c r="AP171" s="631"/>
      <c r="AQ171" s="631"/>
      <c r="AR171" s="592">
        <f t="shared" si="23"/>
        <v>300000</v>
      </c>
      <c r="AS171" s="592">
        <f t="shared" si="24"/>
        <v>0</v>
      </c>
      <c r="AT171" s="601">
        <v>600000</v>
      </c>
      <c r="AU171" s="601">
        <v>450000</v>
      </c>
      <c r="AV171" s="593"/>
      <c r="AW171" s="593"/>
      <c r="AX171" s="593"/>
      <c r="AY171" s="593"/>
      <c r="AZ171" s="593"/>
      <c r="BA171" s="593"/>
      <c r="BB171" s="593"/>
      <c r="BC171" s="593"/>
      <c r="BD171" s="593"/>
      <c r="BE171" s="593"/>
      <c r="BF171" s="593"/>
      <c r="BG171" s="593"/>
      <c r="BH171" s="593"/>
      <c r="BI171" s="593"/>
      <c r="BJ171" s="593"/>
      <c r="BK171" s="593"/>
      <c r="BL171" s="593"/>
      <c r="BM171" s="593"/>
      <c r="BN171" s="593"/>
      <c r="BO171" s="593"/>
      <c r="BP171" s="593"/>
      <c r="BQ171" s="593"/>
      <c r="BR171" s="593"/>
      <c r="BS171" s="593"/>
      <c r="BT171" s="593"/>
      <c r="BU171" s="593"/>
      <c r="BV171" s="593"/>
      <c r="BW171" s="593"/>
      <c r="BX171" s="593"/>
      <c r="BY171" s="593"/>
      <c r="BZ171" s="593"/>
      <c r="CA171" s="593"/>
      <c r="CB171" s="593"/>
      <c r="CC171" s="593"/>
      <c r="CD171" s="593"/>
      <c r="CE171" s="593"/>
      <c r="CF171" s="593"/>
      <c r="CG171" s="593"/>
      <c r="CH171" s="593"/>
      <c r="CI171" s="593"/>
      <c r="CJ171" s="593"/>
      <c r="CK171" s="593"/>
      <c r="CL171" s="593"/>
      <c r="CM171" s="593"/>
      <c r="CN171" s="593"/>
      <c r="CO171" s="593"/>
      <c r="CP171" s="593"/>
      <c r="CQ171" s="593"/>
      <c r="CR171" s="593"/>
      <c r="CS171" s="593"/>
      <c r="CT171" s="593"/>
      <c r="CU171" s="593"/>
      <c r="CV171" s="593"/>
      <c r="CW171" s="593"/>
      <c r="CX171" s="593"/>
      <c r="CY171" s="593"/>
      <c r="CZ171" s="593"/>
      <c r="DA171" s="593"/>
      <c r="DB171" s="593"/>
      <c r="DC171" s="593"/>
      <c r="DD171" s="593"/>
      <c r="DE171" s="593"/>
      <c r="DF171" s="593"/>
      <c r="DG171" s="593"/>
      <c r="DH171" s="593"/>
      <c r="DI171" s="593"/>
      <c r="DJ171" s="593"/>
      <c r="DK171" s="593"/>
      <c r="DL171" s="593"/>
      <c r="DM171" s="593"/>
      <c r="DN171" s="593"/>
      <c r="DO171" s="593"/>
      <c r="DP171" s="593"/>
      <c r="DQ171" s="593"/>
      <c r="DR171" s="593"/>
      <c r="DS171" s="593"/>
      <c r="DT171" s="593"/>
      <c r="DU171" s="593"/>
      <c r="DV171" s="593"/>
      <c r="DW171" s="593"/>
      <c r="DX171" s="593"/>
      <c r="DY171" s="593"/>
      <c r="DZ171" s="593"/>
      <c r="EA171" s="593"/>
      <c r="EB171" s="593"/>
      <c r="EC171" s="593"/>
      <c r="ED171" s="593"/>
      <c r="EE171" s="593"/>
      <c r="EF171" s="593"/>
      <c r="EG171" s="593"/>
      <c r="EH171" s="593"/>
      <c r="EI171" s="593"/>
      <c r="EJ171" s="593"/>
      <c r="EK171" s="593"/>
      <c r="EL171" s="593"/>
      <c r="EM171" s="593"/>
      <c r="EN171" s="593"/>
      <c r="EO171" s="593"/>
      <c r="EP171" s="593"/>
      <c r="EQ171" s="593"/>
      <c r="ER171" s="593"/>
      <c r="ES171" s="593"/>
      <c r="ET171" s="593"/>
      <c r="EU171" s="593"/>
      <c r="EV171" s="593"/>
      <c r="EW171" s="593"/>
      <c r="EX171" s="593"/>
      <c r="EY171" s="593"/>
      <c r="EZ171" s="593"/>
      <c r="FA171" s="593"/>
      <c r="FB171" s="593"/>
      <c r="FC171" s="593"/>
      <c r="FD171" s="593"/>
      <c r="FE171" s="593"/>
      <c r="FF171" s="593"/>
      <c r="FG171" s="593"/>
      <c r="FH171" s="593"/>
      <c r="FI171" s="593"/>
      <c r="FJ171" s="593"/>
      <c r="FK171" s="593"/>
      <c r="FL171" s="593"/>
      <c r="FM171" s="593"/>
      <c r="FN171" s="593"/>
      <c r="FO171" s="593"/>
      <c r="FP171" s="593"/>
      <c r="FQ171" s="593"/>
      <c r="FR171" s="593"/>
      <c r="FS171" s="593"/>
      <c r="FT171" s="593"/>
      <c r="FU171" s="593"/>
      <c r="FV171" s="593"/>
      <c r="FW171" s="593"/>
      <c r="FX171" s="593"/>
      <c r="FY171" s="593"/>
      <c r="FZ171" s="593"/>
      <c r="GA171" s="593"/>
      <c r="GB171" s="593"/>
      <c r="GC171" s="593"/>
      <c r="GD171" s="593"/>
      <c r="GE171" s="593"/>
      <c r="GF171" s="593"/>
      <c r="GG171" s="593"/>
      <c r="GH171" s="593"/>
      <c r="GI171" s="593"/>
      <c r="GJ171" s="593"/>
      <c r="GK171" s="593"/>
      <c r="GL171" s="593"/>
      <c r="GM171" s="593"/>
      <c r="GN171" s="593"/>
      <c r="GO171" s="593"/>
      <c r="GP171" s="593"/>
      <c r="GQ171" s="593"/>
      <c r="GR171" s="593"/>
      <c r="GS171" s="593"/>
      <c r="GT171" s="593"/>
      <c r="GU171" s="593"/>
      <c r="GV171" s="593"/>
      <c r="GW171" s="593"/>
      <c r="GX171" s="593"/>
      <c r="GY171" s="593"/>
      <c r="GZ171" s="593"/>
      <c r="HA171" s="593"/>
      <c r="HB171" s="593"/>
      <c r="HC171" s="593"/>
      <c r="HD171" s="593"/>
      <c r="HE171" s="593"/>
      <c r="HF171" s="593"/>
      <c r="HG171" s="593"/>
      <c r="HH171" s="593"/>
      <c r="HI171" s="593"/>
      <c r="HJ171" s="593"/>
    </row>
    <row r="172" spans="1:218" s="593" customFormat="1" ht="23.1" customHeight="1" x14ac:dyDescent="0.25">
      <c r="A172" s="576">
        <v>144</v>
      </c>
      <c r="B172" s="596" t="s">
        <v>1038</v>
      </c>
      <c r="C172" s="637">
        <v>1101</v>
      </c>
      <c r="D172" s="701" t="s">
        <v>1019</v>
      </c>
      <c r="E172" s="702" t="s">
        <v>798</v>
      </c>
      <c r="F172" s="702" t="s">
        <v>827</v>
      </c>
      <c r="G172" s="637">
        <v>300</v>
      </c>
      <c r="H172" s="596">
        <v>222</v>
      </c>
      <c r="I172" s="597">
        <v>572</v>
      </c>
      <c r="J172" s="597">
        <v>75</v>
      </c>
      <c r="K172" s="582" t="s">
        <v>42</v>
      </c>
      <c r="L172" s="598" t="s">
        <v>1039</v>
      </c>
      <c r="M172" s="627" t="s">
        <v>15</v>
      </c>
      <c r="N172" s="585" t="s">
        <v>17</v>
      </c>
      <c r="O172" s="625" t="s">
        <v>1001</v>
      </c>
      <c r="P172" s="586" t="s">
        <v>792</v>
      </c>
      <c r="Q172" s="625" t="s">
        <v>789</v>
      </c>
      <c r="R172" s="586" t="s">
        <v>39</v>
      </c>
      <c r="S172" s="638" t="s">
        <v>20</v>
      </c>
      <c r="T172" s="586" t="s">
        <v>20</v>
      </c>
      <c r="U172" s="586" t="s">
        <v>21</v>
      </c>
      <c r="V172" s="586" t="s">
        <v>22</v>
      </c>
      <c r="W172" s="625" t="s">
        <v>1040</v>
      </c>
      <c r="X172" s="663">
        <v>2</v>
      </c>
      <c r="Y172" s="800">
        <v>2.2999999999999998</v>
      </c>
      <c r="Z172" s="588">
        <v>41091</v>
      </c>
      <c r="AA172" s="589">
        <v>42156</v>
      </c>
      <c r="AB172" s="801">
        <v>20</v>
      </c>
      <c r="AC172" s="601"/>
      <c r="AD172" s="601">
        <v>900000</v>
      </c>
      <c r="AE172" s="610">
        <v>900000</v>
      </c>
      <c r="AF172" s="601"/>
      <c r="AG172" s="601"/>
      <c r="AH172" s="601">
        <v>300000</v>
      </c>
      <c r="AI172" s="601">
        <v>300000</v>
      </c>
      <c r="AJ172" s="601">
        <v>300000</v>
      </c>
      <c r="AK172" s="601"/>
      <c r="AL172" s="601"/>
      <c r="AM172" s="601"/>
      <c r="AN172" s="601"/>
      <c r="AO172" s="601"/>
      <c r="AP172" s="601"/>
      <c r="AQ172" s="601"/>
      <c r="AR172" s="592">
        <f t="shared" si="23"/>
        <v>900000</v>
      </c>
      <c r="AS172" s="592">
        <f t="shared" si="24"/>
        <v>0</v>
      </c>
      <c r="AT172" s="601">
        <v>1000000</v>
      </c>
      <c r="AU172" s="601">
        <v>1200000</v>
      </c>
      <c r="AV172" s="594"/>
      <c r="AW172" s="594"/>
      <c r="AX172" s="594"/>
      <c r="AY172" s="594"/>
      <c r="AZ172" s="594"/>
      <c r="BA172" s="594"/>
      <c r="BB172" s="594"/>
      <c r="BC172" s="594"/>
      <c r="BD172" s="594"/>
      <c r="BE172" s="594"/>
      <c r="BF172" s="594"/>
      <c r="BG172" s="594"/>
      <c r="BH172" s="594"/>
      <c r="BI172" s="594"/>
      <c r="BJ172" s="594"/>
      <c r="BK172" s="594"/>
      <c r="BL172" s="594"/>
      <c r="BM172" s="594"/>
      <c r="BN172" s="594"/>
      <c r="BO172" s="594"/>
      <c r="BP172" s="594"/>
      <c r="BQ172" s="594"/>
      <c r="BR172" s="594"/>
      <c r="BS172" s="594"/>
      <c r="BT172" s="594"/>
      <c r="BU172" s="594"/>
      <c r="BV172" s="594"/>
      <c r="BW172" s="594"/>
      <c r="BX172" s="594"/>
      <c r="BY172" s="594"/>
      <c r="BZ172" s="594"/>
      <c r="CA172" s="594"/>
      <c r="CB172" s="594"/>
      <c r="CC172" s="594"/>
      <c r="CD172" s="594"/>
      <c r="CE172" s="594"/>
      <c r="CF172" s="594"/>
      <c r="CG172" s="594"/>
      <c r="CH172" s="594"/>
      <c r="CI172" s="594"/>
      <c r="CJ172" s="594"/>
      <c r="CK172" s="594"/>
      <c r="CL172" s="594"/>
      <c r="CM172" s="594"/>
      <c r="CN172" s="594"/>
      <c r="CO172" s="594"/>
      <c r="CP172" s="594"/>
      <c r="CQ172" s="594"/>
      <c r="CR172" s="594"/>
      <c r="CS172" s="594"/>
      <c r="CT172" s="594"/>
      <c r="CU172" s="594"/>
      <c r="CV172" s="594"/>
      <c r="CW172" s="594"/>
      <c r="CX172" s="594"/>
      <c r="CY172" s="594"/>
      <c r="CZ172" s="594"/>
      <c r="DA172" s="594"/>
      <c r="DB172" s="594"/>
      <c r="DC172" s="594"/>
      <c r="DD172" s="594"/>
      <c r="DE172" s="594"/>
      <c r="DF172" s="594"/>
      <c r="DG172" s="594"/>
      <c r="DH172" s="594"/>
      <c r="DI172" s="594"/>
      <c r="DJ172" s="594"/>
      <c r="DK172" s="594"/>
      <c r="DL172" s="594"/>
      <c r="DM172" s="594"/>
      <c r="DN172" s="594"/>
      <c r="DO172" s="594"/>
      <c r="DP172" s="594"/>
      <c r="DQ172" s="594"/>
      <c r="DR172" s="594"/>
      <c r="DS172" s="594"/>
      <c r="DT172" s="594"/>
      <c r="DU172" s="594"/>
      <c r="DV172" s="594"/>
      <c r="DW172" s="594"/>
      <c r="DX172" s="594"/>
      <c r="DY172" s="594"/>
      <c r="DZ172" s="594"/>
      <c r="EA172" s="594"/>
      <c r="EB172" s="594"/>
      <c r="EC172" s="594"/>
      <c r="ED172" s="594"/>
      <c r="EE172" s="594"/>
      <c r="EF172" s="594"/>
      <c r="EG172" s="594"/>
      <c r="EH172" s="594"/>
      <c r="EI172" s="594"/>
      <c r="EJ172" s="594"/>
      <c r="EK172" s="594"/>
      <c r="EL172" s="594"/>
      <c r="EM172" s="594"/>
      <c r="EN172" s="594"/>
      <c r="EO172" s="594"/>
      <c r="EP172" s="594"/>
      <c r="EQ172" s="594"/>
      <c r="ER172" s="594"/>
      <c r="ES172" s="594"/>
      <c r="ET172" s="594"/>
      <c r="EU172" s="594"/>
      <c r="EV172" s="594"/>
      <c r="EW172" s="594"/>
      <c r="EX172" s="594"/>
      <c r="EY172" s="594"/>
      <c r="EZ172" s="594"/>
      <c r="FA172" s="594"/>
      <c r="FB172" s="594"/>
      <c r="FC172" s="594"/>
      <c r="FD172" s="594"/>
      <c r="FE172" s="594"/>
      <c r="FF172" s="594"/>
      <c r="FG172" s="594"/>
      <c r="FH172" s="594"/>
      <c r="FI172" s="594"/>
      <c r="FJ172" s="594"/>
      <c r="FK172" s="594"/>
      <c r="FL172" s="594"/>
      <c r="FM172" s="594"/>
      <c r="FN172" s="594"/>
      <c r="FO172" s="594"/>
      <c r="FP172" s="594"/>
      <c r="FQ172" s="594"/>
      <c r="FR172" s="594"/>
      <c r="FS172" s="594"/>
      <c r="FT172" s="594"/>
      <c r="FU172" s="594"/>
      <c r="FV172" s="594"/>
      <c r="FW172" s="594"/>
      <c r="FX172" s="594"/>
      <c r="FY172" s="594"/>
      <c r="FZ172" s="594"/>
      <c r="GA172" s="594"/>
      <c r="GB172" s="594"/>
      <c r="GC172" s="594"/>
      <c r="GD172" s="594"/>
      <c r="GE172" s="594"/>
      <c r="GF172" s="594"/>
      <c r="GG172" s="594"/>
      <c r="GH172" s="594"/>
      <c r="GI172" s="594"/>
      <c r="GJ172" s="594"/>
      <c r="GK172" s="594"/>
      <c r="GL172" s="594"/>
      <c r="GM172" s="594"/>
      <c r="GN172" s="594"/>
      <c r="GO172" s="594"/>
      <c r="GP172" s="594"/>
      <c r="GQ172" s="594"/>
      <c r="GR172" s="594"/>
      <c r="GS172" s="594"/>
      <c r="GT172" s="594"/>
      <c r="GU172" s="594"/>
      <c r="GV172" s="594"/>
      <c r="GW172" s="594"/>
      <c r="GX172" s="594"/>
    </row>
    <row r="173" spans="1:218" s="593" customFormat="1" ht="23.1" customHeight="1" x14ac:dyDescent="0.25">
      <c r="A173" s="576">
        <v>145</v>
      </c>
      <c r="B173" s="596" t="s">
        <v>1041</v>
      </c>
      <c r="C173" s="637">
        <v>1101</v>
      </c>
      <c r="D173" s="701" t="s">
        <v>1019</v>
      </c>
      <c r="E173" s="702" t="s">
        <v>798</v>
      </c>
      <c r="F173" s="702" t="s">
        <v>827</v>
      </c>
      <c r="G173" s="637">
        <v>300</v>
      </c>
      <c r="H173" s="596">
        <v>222</v>
      </c>
      <c r="I173" s="597">
        <v>572</v>
      </c>
      <c r="J173" s="597">
        <v>76</v>
      </c>
      <c r="K173" s="582" t="s">
        <v>42</v>
      </c>
      <c r="L173" s="598" t="s">
        <v>1042</v>
      </c>
      <c r="M173" s="627" t="s">
        <v>15</v>
      </c>
      <c r="N173" s="585" t="s">
        <v>17</v>
      </c>
      <c r="O173" s="625" t="s">
        <v>1001</v>
      </c>
      <c r="P173" s="586" t="s">
        <v>792</v>
      </c>
      <c r="Q173" s="625" t="s">
        <v>789</v>
      </c>
      <c r="R173" s="586" t="s">
        <v>39</v>
      </c>
      <c r="S173" s="638" t="s">
        <v>20</v>
      </c>
      <c r="T173" s="586" t="s">
        <v>20</v>
      </c>
      <c r="U173" s="586" t="s">
        <v>21</v>
      </c>
      <c r="V173" s="586" t="s">
        <v>22</v>
      </c>
      <c r="W173" s="625" t="s">
        <v>1043</v>
      </c>
      <c r="X173" s="663">
        <v>2</v>
      </c>
      <c r="Y173" s="800">
        <v>2.2999999999999998</v>
      </c>
      <c r="Z173" s="588">
        <v>41091</v>
      </c>
      <c r="AA173" s="589">
        <v>42156</v>
      </c>
      <c r="AB173" s="801">
        <v>20</v>
      </c>
      <c r="AC173" s="601"/>
      <c r="AD173" s="601">
        <v>1650000</v>
      </c>
      <c r="AE173" s="610">
        <v>1650000</v>
      </c>
      <c r="AF173" s="601"/>
      <c r="AG173" s="601"/>
      <c r="AH173" s="601"/>
      <c r="AI173" s="601"/>
      <c r="AJ173" s="601">
        <v>400000</v>
      </c>
      <c r="AK173" s="601">
        <v>400000</v>
      </c>
      <c r="AL173" s="601">
        <v>400000</v>
      </c>
      <c r="AM173" s="601">
        <v>450000</v>
      </c>
      <c r="AN173" s="601"/>
      <c r="AO173" s="601"/>
      <c r="AP173" s="601"/>
      <c r="AQ173" s="601"/>
      <c r="AR173" s="592">
        <f t="shared" si="23"/>
        <v>1650000</v>
      </c>
      <c r="AS173" s="592">
        <f t="shared" si="24"/>
        <v>0</v>
      </c>
      <c r="AT173" s="601">
        <v>0</v>
      </c>
      <c r="AU173" s="601">
        <v>2200000</v>
      </c>
      <c r="AV173" s="594"/>
      <c r="AW173" s="594"/>
      <c r="AX173" s="594"/>
      <c r="AY173" s="594"/>
      <c r="AZ173" s="594"/>
      <c r="BA173" s="594"/>
      <c r="BB173" s="594"/>
      <c r="BC173" s="594"/>
      <c r="BD173" s="594"/>
      <c r="BE173" s="594"/>
      <c r="BF173" s="594"/>
      <c r="BG173" s="594"/>
      <c r="BH173" s="594"/>
      <c r="BI173" s="594"/>
      <c r="BJ173" s="594"/>
      <c r="BK173" s="594"/>
      <c r="BL173" s="594"/>
      <c r="BM173" s="594"/>
      <c r="BN173" s="594"/>
      <c r="BO173" s="594"/>
      <c r="BP173" s="594"/>
      <c r="BQ173" s="594"/>
      <c r="BR173" s="594"/>
      <c r="BS173" s="594"/>
      <c r="BT173" s="594"/>
      <c r="BU173" s="594"/>
      <c r="BV173" s="594"/>
      <c r="BW173" s="594"/>
      <c r="BX173" s="594"/>
      <c r="BY173" s="594"/>
      <c r="BZ173" s="594"/>
      <c r="CA173" s="594"/>
      <c r="CB173" s="594"/>
      <c r="CC173" s="594"/>
      <c r="CD173" s="594"/>
      <c r="CE173" s="594"/>
      <c r="CF173" s="594"/>
      <c r="CG173" s="594"/>
      <c r="CH173" s="594"/>
      <c r="CI173" s="594"/>
      <c r="CJ173" s="594"/>
      <c r="CK173" s="594"/>
      <c r="CL173" s="594"/>
      <c r="CM173" s="594"/>
      <c r="CN173" s="594"/>
      <c r="CO173" s="594"/>
      <c r="CP173" s="594"/>
      <c r="CQ173" s="594"/>
      <c r="CR173" s="594"/>
      <c r="CS173" s="594"/>
      <c r="CT173" s="594"/>
      <c r="CU173" s="594"/>
      <c r="CV173" s="594"/>
      <c r="CW173" s="594"/>
      <c r="CX173" s="594"/>
      <c r="CY173" s="594"/>
      <c r="CZ173" s="594"/>
      <c r="DA173" s="594"/>
      <c r="DB173" s="594"/>
      <c r="DC173" s="594"/>
      <c r="DD173" s="594"/>
      <c r="DE173" s="594"/>
      <c r="DF173" s="594"/>
      <c r="DG173" s="594"/>
      <c r="DH173" s="594"/>
      <c r="DI173" s="594"/>
      <c r="DJ173" s="594"/>
      <c r="DK173" s="594"/>
      <c r="DL173" s="594"/>
      <c r="DM173" s="594"/>
      <c r="DN173" s="594"/>
      <c r="DO173" s="594"/>
      <c r="DP173" s="594"/>
      <c r="DQ173" s="594"/>
      <c r="DR173" s="594"/>
      <c r="DS173" s="594"/>
      <c r="DT173" s="594"/>
      <c r="DU173" s="594"/>
      <c r="DV173" s="594"/>
      <c r="DW173" s="594"/>
      <c r="DX173" s="594"/>
      <c r="DY173" s="594"/>
      <c r="DZ173" s="594"/>
      <c r="EA173" s="594"/>
      <c r="EB173" s="594"/>
      <c r="EC173" s="594"/>
      <c r="ED173" s="594"/>
      <c r="EE173" s="594"/>
      <c r="EF173" s="594"/>
      <c r="EG173" s="594"/>
      <c r="EH173" s="594"/>
      <c r="EI173" s="594"/>
      <c r="EJ173" s="594"/>
      <c r="EK173" s="594"/>
      <c r="EL173" s="594"/>
      <c r="EM173" s="594"/>
      <c r="EN173" s="594"/>
      <c r="EO173" s="594"/>
      <c r="EP173" s="594"/>
      <c r="EQ173" s="594"/>
      <c r="ER173" s="594"/>
      <c r="ES173" s="594"/>
      <c r="ET173" s="594"/>
      <c r="EU173" s="594"/>
      <c r="EV173" s="594"/>
      <c r="EW173" s="594"/>
      <c r="EX173" s="594"/>
      <c r="EY173" s="594"/>
      <c r="EZ173" s="594"/>
      <c r="FA173" s="594"/>
      <c r="FB173" s="594"/>
      <c r="FC173" s="594"/>
      <c r="FD173" s="594"/>
      <c r="FE173" s="594"/>
      <c r="FF173" s="594"/>
      <c r="FG173" s="594"/>
      <c r="FH173" s="594"/>
      <c r="FI173" s="594"/>
      <c r="FJ173" s="594"/>
      <c r="FK173" s="594"/>
      <c r="FL173" s="594"/>
      <c r="FM173" s="594"/>
      <c r="FN173" s="594"/>
      <c r="FO173" s="594"/>
      <c r="FP173" s="594"/>
      <c r="FQ173" s="594"/>
      <c r="FR173" s="594"/>
      <c r="FS173" s="594"/>
      <c r="FT173" s="594"/>
      <c r="FU173" s="594"/>
      <c r="FV173" s="594"/>
      <c r="FW173" s="594"/>
      <c r="FX173" s="594"/>
      <c r="FY173" s="594"/>
      <c r="FZ173" s="594"/>
      <c r="GA173" s="594"/>
      <c r="GB173" s="594"/>
      <c r="GC173" s="594"/>
      <c r="GD173" s="594"/>
      <c r="GE173" s="594"/>
      <c r="GF173" s="594"/>
      <c r="GG173" s="594"/>
      <c r="GH173" s="594"/>
      <c r="GI173" s="594"/>
      <c r="GJ173" s="594"/>
      <c r="GK173" s="594"/>
      <c r="GL173" s="594"/>
      <c r="GM173" s="594"/>
      <c r="GN173" s="594"/>
      <c r="GO173" s="594"/>
      <c r="GP173" s="594"/>
      <c r="GQ173" s="594"/>
      <c r="GR173" s="594"/>
      <c r="GS173" s="594"/>
      <c r="GT173" s="594"/>
      <c r="GU173" s="594"/>
      <c r="GV173" s="594"/>
      <c r="GW173" s="594"/>
      <c r="GX173" s="594"/>
    </row>
    <row r="174" spans="1:218" ht="23.1" customHeight="1" x14ac:dyDescent="0.25">
      <c r="A174" s="576">
        <v>146</v>
      </c>
      <c r="B174" s="596" t="s">
        <v>1022</v>
      </c>
      <c r="C174" s="637">
        <v>1101</v>
      </c>
      <c r="D174" s="701" t="s">
        <v>1019</v>
      </c>
      <c r="E174" s="702" t="s">
        <v>798</v>
      </c>
      <c r="F174" s="702" t="s">
        <v>827</v>
      </c>
      <c r="G174" s="637">
        <v>300</v>
      </c>
      <c r="H174" s="606">
        <v>222</v>
      </c>
      <c r="I174" s="607">
        <v>572</v>
      </c>
      <c r="J174" s="581">
        <v>77</v>
      </c>
      <c r="K174" s="582" t="s">
        <v>42</v>
      </c>
      <c r="L174" s="582" t="s">
        <v>1021</v>
      </c>
      <c r="M174" s="584" t="s">
        <v>15</v>
      </c>
      <c r="N174" s="585" t="s">
        <v>17</v>
      </c>
      <c r="O174" s="625" t="s">
        <v>1001</v>
      </c>
      <c r="P174" s="586" t="s">
        <v>792</v>
      </c>
      <c r="Q174" s="625" t="s">
        <v>789</v>
      </c>
      <c r="R174" s="586" t="s">
        <v>39</v>
      </c>
      <c r="S174" s="638" t="s">
        <v>20</v>
      </c>
      <c r="T174" s="586" t="s">
        <v>20</v>
      </c>
      <c r="U174" s="586" t="s">
        <v>21</v>
      </c>
      <c r="V174" s="586" t="s">
        <v>45</v>
      </c>
      <c r="W174" s="586" t="s">
        <v>45</v>
      </c>
      <c r="X174" s="663">
        <v>2</v>
      </c>
      <c r="Y174" s="800">
        <v>2.2999999999999998</v>
      </c>
      <c r="Z174" s="588">
        <v>41091</v>
      </c>
      <c r="AA174" s="589">
        <v>42156</v>
      </c>
      <c r="AB174" s="801">
        <v>20</v>
      </c>
      <c r="AC174" s="601"/>
      <c r="AD174" s="600">
        <v>1250000</v>
      </c>
      <c r="AE174" s="610">
        <v>1250000</v>
      </c>
      <c r="AF174" s="623"/>
      <c r="AG174" s="623"/>
      <c r="AH174" s="623"/>
      <c r="AI174" s="623"/>
      <c r="AJ174" s="623">
        <v>300000</v>
      </c>
      <c r="AK174" s="623">
        <v>300000</v>
      </c>
      <c r="AL174" s="623">
        <v>300000</v>
      </c>
      <c r="AM174" s="623">
        <v>350000</v>
      </c>
      <c r="AN174" s="623"/>
      <c r="AO174" s="623"/>
      <c r="AP174" s="623"/>
      <c r="AQ174" s="623"/>
      <c r="AR174" s="592">
        <f t="shared" si="23"/>
        <v>1250000</v>
      </c>
      <c r="AS174" s="592">
        <f t="shared" si="24"/>
        <v>0</v>
      </c>
      <c r="AT174" s="600">
        <v>1300000</v>
      </c>
      <c r="AU174" s="600">
        <v>1350000</v>
      </c>
    </row>
    <row r="175" spans="1:218" s="593" customFormat="1" ht="23.1" customHeight="1" x14ac:dyDescent="0.25">
      <c r="A175" s="576">
        <v>147</v>
      </c>
      <c r="B175" s="603" t="s">
        <v>1033</v>
      </c>
      <c r="C175" s="637">
        <v>1101</v>
      </c>
      <c r="D175" s="701" t="s">
        <v>1019</v>
      </c>
      <c r="E175" s="702" t="s">
        <v>798</v>
      </c>
      <c r="F175" s="702" t="s">
        <v>827</v>
      </c>
      <c r="G175" s="637">
        <v>300</v>
      </c>
      <c r="H175" s="606">
        <v>222</v>
      </c>
      <c r="I175" s="607">
        <v>572</v>
      </c>
      <c r="J175" s="581" t="s">
        <v>25</v>
      </c>
      <c r="K175" s="582" t="s">
        <v>42</v>
      </c>
      <c r="L175" s="582" t="s">
        <v>1034</v>
      </c>
      <c r="M175" s="624" t="s">
        <v>15</v>
      </c>
      <c r="N175" s="585" t="s">
        <v>17</v>
      </c>
      <c r="O175" s="625" t="s">
        <v>1001</v>
      </c>
      <c r="P175" s="586" t="s">
        <v>792</v>
      </c>
      <c r="Q175" s="586" t="s">
        <v>805</v>
      </c>
      <c r="R175" s="586" t="s">
        <v>39</v>
      </c>
      <c r="S175" s="638" t="s">
        <v>20</v>
      </c>
      <c r="T175" s="586" t="s">
        <v>20</v>
      </c>
      <c r="U175" s="586" t="s">
        <v>21</v>
      </c>
      <c r="V175" s="586" t="s">
        <v>22</v>
      </c>
      <c r="W175" s="586" t="s">
        <v>22</v>
      </c>
      <c r="X175" s="663">
        <v>2</v>
      </c>
      <c r="Y175" s="800">
        <v>2.2999999999999998</v>
      </c>
      <c r="Z175" s="622">
        <v>41456</v>
      </c>
      <c r="AA175" s="622">
        <v>42156</v>
      </c>
      <c r="AB175" s="798">
        <v>20</v>
      </c>
      <c r="AC175" s="613"/>
      <c r="AD175" s="640"/>
      <c r="AE175" s="610">
        <v>0</v>
      </c>
      <c r="AF175" s="626">
        <v>0</v>
      </c>
      <c r="AG175" s="626">
        <v>0</v>
      </c>
      <c r="AH175" s="626"/>
      <c r="AI175" s="626"/>
      <c r="AJ175" s="626"/>
      <c r="AK175" s="626"/>
      <c r="AL175" s="626"/>
      <c r="AM175" s="626"/>
      <c r="AN175" s="626"/>
      <c r="AO175" s="626"/>
      <c r="AP175" s="626">
        <v>0</v>
      </c>
      <c r="AQ175" s="626">
        <v>0</v>
      </c>
      <c r="AR175" s="592">
        <f t="shared" si="23"/>
        <v>0</v>
      </c>
      <c r="AS175" s="592">
        <f t="shared" si="24"/>
        <v>0</v>
      </c>
      <c r="AT175" s="640">
        <v>645000</v>
      </c>
      <c r="AU175" s="640">
        <v>300000</v>
      </c>
      <c r="AV175" s="594"/>
      <c r="AW175" s="594"/>
      <c r="AX175" s="594"/>
      <c r="AY175" s="594"/>
      <c r="AZ175" s="594"/>
      <c r="BA175" s="594"/>
      <c r="BB175" s="594"/>
      <c r="BC175" s="594"/>
      <c r="BD175" s="594"/>
      <c r="BE175" s="594"/>
      <c r="BF175" s="594"/>
      <c r="BG175" s="594"/>
      <c r="BH175" s="594"/>
      <c r="BI175" s="594"/>
      <c r="BJ175" s="594"/>
      <c r="BK175" s="594"/>
      <c r="BL175" s="594"/>
      <c r="BM175" s="594"/>
      <c r="BN175" s="594"/>
      <c r="BO175" s="594"/>
      <c r="BP175" s="594"/>
      <c r="BQ175" s="594"/>
      <c r="BR175" s="594"/>
      <c r="BS175" s="594"/>
      <c r="BT175" s="594"/>
      <c r="BU175" s="594"/>
      <c r="BV175" s="594"/>
      <c r="BW175" s="594"/>
      <c r="BX175" s="594"/>
      <c r="BY175" s="594"/>
      <c r="BZ175" s="594"/>
      <c r="CA175" s="594"/>
      <c r="CB175" s="594"/>
      <c r="CC175" s="594"/>
      <c r="CD175" s="594"/>
      <c r="CE175" s="594"/>
      <c r="CF175" s="594"/>
      <c r="CG175" s="594"/>
      <c r="CH175" s="594"/>
      <c r="CI175" s="594"/>
      <c r="CJ175" s="594"/>
      <c r="CK175" s="594"/>
      <c r="CL175" s="594"/>
      <c r="CM175" s="594"/>
      <c r="CN175" s="594"/>
      <c r="CO175" s="594"/>
      <c r="CP175" s="594"/>
      <c r="CQ175" s="594"/>
      <c r="CR175" s="594"/>
      <c r="CS175" s="594"/>
      <c r="CT175" s="594"/>
      <c r="CU175" s="594"/>
      <c r="CV175" s="594"/>
      <c r="CW175" s="594"/>
      <c r="CX175" s="594"/>
      <c r="CY175" s="594"/>
      <c r="CZ175" s="594"/>
      <c r="DA175" s="594"/>
      <c r="DB175" s="594"/>
      <c r="DC175" s="594"/>
      <c r="DD175" s="594"/>
      <c r="DE175" s="594"/>
      <c r="DF175" s="594"/>
      <c r="DG175" s="594"/>
      <c r="DH175" s="594"/>
      <c r="DI175" s="594"/>
      <c r="DJ175" s="594"/>
      <c r="DK175" s="594"/>
      <c r="DL175" s="594"/>
      <c r="DM175" s="594"/>
      <c r="DN175" s="594"/>
      <c r="DO175" s="594"/>
      <c r="DP175" s="594"/>
      <c r="DQ175" s="594"/>
      <c r="DR175" s="594"/>
      <c r="DS175" s="594"/>
      <c r="DT175" s="594"/>
      <c r="DU175" s="594"/>
      <c r="DV175" s="594"/>
      <c r="DW175" s="594"/>
      <c r="DX175" s="594"/>
      <c r="DY175" s="594"/>
      <c r="DZ175" s="594"/>
      <c r="EA175" s="594"/>
      <c r="EB175" s="594"/>
      <c r="EC175" s="594"/>
      <c r="ED175" s="594"/>
      <c r="EE175" s="594"/>
      <c r="EF175" s="594"/>
      <c r="EG175" s="594"/>
      <c r="EH175" s="594"/>
      <c r="EI175" s="594"/>
      <c r="EJ175" s="594"/>
      <c r="EK175" s="594"/>
      <c r="EL175" s="594"/>
      <c r="EM175" s="594"/>
      <c r="EN175" s="594"/>
      <c r="EO175" s="594"/>
      <c r="EP175" s="594"/>
      <c r="EQ175" s="594"/>
      <c r="ER175" s="594"/>
      <c r="ES175" s="594"/>
      <c r="ET175" s="594"/>
      <c r="EU175" s="594"/>
      <c r="EV175" s="594"/>
      <c r="EW175" s="594"/>
      <c r="EX175" s="594"/>
      <c r="EY175" s="594"/>
      <c r="EZ175" s="594"/>
      <c r="FA175" s="594"/>
      <c r="FB175" s="594"/>
      <c r="FC175" s="594"/>
      <c r="FD175" s="594"/>
      <c r="FE175" s="594"/>
      <c r="FF175" s="594"/>
      <c r="FG175" s="594"/>
      <c r="FH175" s="594"/>
      <c r="FI175" s="594"/>
      <c r="FJ175" s="594"/>
      <c r="FK175" s="594"/>
      <c r="FL175" s="594"/>
      <c r="FM175" s="594"/>
      <c r="FN175" s="594"/>
      <c r="FO175" s="594"/>
      <c r="FP175" s="594"/>
      <c r="FQ175" s="594"/>
      <c r="FR175" s="594"/>
      <c r="FS175" s="594"/>
      <c r="FT175" s="594"/>
      <c r="FU175" s="594"/>
      <c r="FV175" s="594"/>
      <c r="FW175" s="594"/>
      <c r="FX175" s="594"/>
      <c r="FY175" s="594"/>
      <c r="FZ175" s="594"/>
      <c r="GA175" s="594"/>
      <c r="GB175" s="594"/>
      <c r="GC175" s="594"/>
      <c r="GD175" s="594"/>
      <c r="GE175" s="594"/>
      <c r="GF175" s="594"/>
      <c r="GG175" s="594"/>
      <c r="GH175" s="594"/>
      <c r="GI175" s="594"/>
      <c r="GJ175" s="594"/>
      <c r="GK175" s="594"/>
      <c r="GL175" s="594"/>
      <c r="GM175" s="594"/>
      <c r="GN175" s="594"/>
      <c r="GO175" s="594"/>
      <c r="GP175" s="594"/>
      <c r="GQ175" s="594"/>
      <c r="GR175" s="594"/>
      <c r="GS175" s="594"/>
      <c r="GT175" s="594"/>
      <c r="GU175" s="594"/>
      <c r="GV175" s="594"/>
      <c r="GW175" s="594"/>
      <c r="GX175" s="594"/>
    </row>
    <row r="176" spans="1:218" s="593" customFormat="1" ht="23.1" customHeight="1" x14ac:dyDescent="0.25">
      <c r="A176" s="576">
        <v>148</v>
      </c>
      <c r="B176" s="596" t="s">
        <v>1036</v>
      </c>
      <c r="C176" s="637">
        <v>1101</v>
      </c>
      <c r="D176" s="701" t="s">
        <v>1019</v>
      </c>
      <c r="E176" s="702" t="s">
        <v>798</v>
      </c>
      <c r="F176" s="702" t="s">
        <v>827</v>
      </c>
      <c r="G176" s="637">
        <v>300</v>
      </c>
      <c r="H176" s="606">
        <v>222</v>
      </c>
      <c r="I176" s="607">
        <v>672</v>
      </c>
      <c r="J176" s="581">
        <v>11</v>
      </c>
      <c r="K176" s="582" t="s">
        <v>42</v>
      </c>
      <c r="L176" s="644" t="s">
        <v>1037</v>
      </c>
      <c r="M176" s="584" t="s">
        <v>31</v>
      </c>
      <c r="N176" s="585" t="s">
        <v>17</v>
      </c>
      <c r="O176" s="625" t="s">
        <v>1001</v>
      </c>
      <c r="P176" s="586" t="s">
        <v>792</v>
      </c>
      <c r="Q176" s="586" t="s">
        <v>789</v>
      </c>
      <c r="R176" s="586" t="s">
        <v>39</v>
      </c>
      <c r="S176" s="638" t="s">
        <v>20</v>
      </c>
      <c r="T176" s="586" t="s">
        <v>20</v>
      </c>
      <c r="U176" s="586" t="s">
        <v>21</v>
      </c>
      <c r="V176" s="586" t="s">
        <v>45</v>
      </c>
      <c r="W176" s="586" t="s">
        <v>45</v>
      </c>
      <c r="X176" s="663">
        <v>2</v>
      </c>
      <c r="Y176" s="800">
        <v>2.2999999999999998</v>
      </c>
      <c r="Z176" s="588">
        <v>41456</v>
      </c>
      <c r="AA176" s="589">
        <v>42156</v>
      </c>
      <c r="AB176" s="801">
        <v>20</v>
      </c>
      <c r="AC176" s="601"/>
      <c r="AD176" s="600"/>
      <c r="AE176" s="610">
        <v>0</v>
      </c>
      <c r="AF176" s="623"/>
      <c r="AG176" s="623"/>
      <c r="AH176" s="623"/>
      <c r="AI176" s="623"/>
      <c r="AJ176" s="623"/>
      <c r="AK176" s="623"/>
      <c r="AL176" s="623"/>
      <c r="AM176" s="623"/>
      <c r="AN176" s="623"/>
      <c r="AO176" s="623"/>
      <c r="AP176" s="623"/>
      <c r="AQ176" s="623"/>
      <c r="AR176" s="592">
        <f t="shared" si="23"/>
        <v>0</v>
      </c>
      <c r="AS176" s="592">
        <f t="shared" si="24"/>
        <v>0</v>
      </c>
      <c r="AT176" s="600">
        <v>3750000</v>
      </c>
      <c r="AU176" s="600">
        <v>4000000</v>
      </c>
      <c r="AV176" s="594"/>
      <c r="AW176" s="594"/>
      <c r="AX176" s="594"/>
      <c r="AY176" s="594"/>
      <c r="AZ176" s="594"/>
      <c r="BA176" s="594"/>
      <c r="BB176" s="594"/>
      <c r="BC176" s="594"/>
      <c r="BD176" s="594"/>
      <c r="BE176" s="594"/>
      <c r="BF176" s="594"/>
      <c r="BG176" s="594"/>
      <c r="BH176" s="594"/>
      <c r="BI176" s="594"/>
      <c r="BJ176" s="594"/>
      <c r="BK176" s="594"/>
      <c r="BL176" s="594"/>
      <c r="BM176" s="594"/>
      <c r="BN176" s="594"/>
      <c r="BO176" s="594"/>
      <c r="BP176" s="594"/>
      <c r="BQ176" s="594"/>
      <c r="BR176" s="594"/>
      <c r="BS176" s="594"/>
      <c r="BT176" s="594"/>
      <c r="BU176" s="594"/>
      <c r="BV176" s="594"/>
      <c r="BW176" s="594"/>
      <c r="BX176" s="594"/>
      <c r="BY176" s="594"/>
      <c r="BZ176" s="594"/>
      <c r="CA176" s="594"/>
      <c r="CB176" s="594"/>
      <c r="CC176" s="594"/>
      <c r="CD176" s="594"/>
      <c r="CE176" s="594"/>
      <c r="CF176" s="594"/>
      <c r="CG176" s="594"/>
      <c r="CH176" s="594"/>
      <c r="CI176" s="594"/>
      <c r="CJ176" s="594"/>
      <c r="CK176" s="594"/>
      <c r="CL176" s="594"/>
      <c r="CM176" s="594"/>
      <c r="CN176" s="594"/>
      <c r="CO176" s="594"/>
      <c r="CP176" s="594"/>
      <c r="CQ176" s="594"/>
      <c r="CR176" s="594"/>
      <c r="CS176" s="594"/>
      <c r="CT176" s="594"/>
      <c r="CU176" s="594"/>
      <c r="CV176" s="594"/>
      <c r="CW176" s="594"/>
      <c r="CX176" s="594"/>
      <c r="CY176" s="594"/>
      <c r="CZ176" s="594"/>
      <c r="DA176" s="594"/>
      <c r="DB176" s="594"/>
      <c r="DC176" s="594"/>
      <c r="DD176" s="594"/>
      <c r="DE176" s="594"/>
      <c r="DF176" s="594"/>
      <c r="DG176" s="594"/>
      <c r="DH176" s="594"/>
      <c r="DI176" s="594"/>
      <c r="DJ176" s="594"/>
      <c r="DK176" s="594"/>
      <c r="DL176" s="594"/>
      <c r="DM176" s="594"/>
      <c r="DN176" s="594"/>
      <c r="DO176" s="594"/>
      <c r="DP176" s="594"/>
      <c r="DQ176" s="594"/>
      <c r="DR176" s="594"/>
      <c r="DS176" s="594"/>
      <c r="DT176" s="594"/>
      <c r="DU176" s="594"/>
      <c r="DV176" s="594"/>
      <c r="DW176" s="594"/>
      <c r="DX176" s="594"/>
      <c r="DY176" s="594"/>
      <c r="DZ176" s="594"/>
      <c r="EA176" s="594"/>
      <c r="EB176" s="594"/>
      <c r="EC176" s="594"/>
      <c r="ED176" s="594"/>
      <c r="EE176" s="594"/>
      <c r="EF176" s="594"/>
      <c r="EG176" s="594"/>
      <c r="EH176" s="594"/>
      <c r="EI176" s="594"/>
      <c r="EJ176" s="594"/>
      <c r="EK176" s="594"/>
      <c r="EL176" s="594"/>
      <c r="EM176" s="594"/>
      <c r="EN176" s="594"/>
      <c r="EO176" s="594"/>
      <c r="EP176" s="594"/>
      <c r="EQ176" s="594"/>
      <c r="ER176" s="594"/>
      <c r="ES176" s="594"/>
      <c r="ET176" s="594"/>
      <c r="EU176" s="594"/>
      <c r="EV176" s="594"/>
      <c r="EW176" s="594"/>
      <c r="EX176" s="594"/>
      <c r="EY176" s="594"/>
      <c r="EZ176" s="594"/>
      <c r="FA176" s="594"/>
      <c r="FB176" s="594"/>
      <c r="FC176" s="594"/>
      <c r="FD176" s="594"/>
      <c r="FE176" s="594"/>
      <c r="FF176" s="594"/>
      <c r="FG176" s="594"/>
      <c r="FH176" s="594"/>
      <c r="FI176" s="594"/>
      <c r="FJ176" s="594"/>
      <c r="FK176" s="594"/>
      <c r="FL176" s="594"/>
      <c r="FM176" s="594"/>
      <c r="FN176" s="594"/>
      <c r="FO176" s="594"/>
      <c r="FP176" s="594"/>
      <c r="FQ176" s="594"/>
      <c r="FR176" s="594"/>
      <c r="FS176" s="594"/>
      <c r="FT176" s="594"/>
      <c r="FU176" s="594"/>
      <c r="FV176" s="594"/>
      <c r="FW176" s="594"/>
      <c r="FX176" s="594"/>
      <c r="FY176" s="594"/>
      <c r="FZ176" s="594"/>
      <c r="GA176" s="594"/>
      <c r="GB176" s="594"/>
      <c r="GC176" s="594"/>
      <c r="GD176" s="594"/>
      <c r="GE176" s="594"/>
      <c r="GF176" s="594"/>
      <c r="GG176" s="594"/>
      <c r="GH176" s="594"/>
      <c r="GI176" s="594"/>
      <c r="GJ176" s="594"/>
      <c r="GK176" s="594"/>
      <c r="GL176" s="594"/>
      <c r="GM176" s="594"/>
      <c r="GN176" s="594"/>
      <c r="GO176" s="594"/>
      <c r="GP176" s="594"/>
      <c r="GQ176" s="594"/>
      <c r="GR176" s="594"/>
      <c r="GS176" s="594"/>
      <c r="GT176" s="594"/>
      <c r="GU176" s="594"/>
      <c r="GV176" s="594"/>
      <c r="GW176" s="594"/>
      <c r="GX176" s="594"/>
    </row>
    <row r="177" spans="1:218" s="593" customFormat="1" ht="23.1" customHeight="1" x14ac:dyDescent="0.25">
      <c r="A177" s="576">
        <v>149</v>
      </c>
      <c r="B177" s="596" t="s">
        <v>1030</v>
      </c>
      <c r="C177" s="637">
        <v>1101</v>
      </c>
      <c r="D177" s="701" t="s">
        <v>1019</v>
      </c>
      <c r="E177" s="702" t="s">
        <v>798</v>
      </c>
      <c r="F177" s="702" t="s">
        <v>827</v>
      </c>
      <c r="G177" s="637">
        <v>300</v>
      </c>
      <c r="H177" s="596">
        <v>222</v>
      </c>
      <c r="I177" s="597">
        <v>672</v>
      </c>
      <c r="J177" s="581">
        <v>55</v>
      </c>
      <c r="K177" s="582" t="s">
        <v>42</v>
      </c>
      <c r="L177" s="582" t="s">
        <v>1031</v>
      </c>
      <c r="M177" s="627" t="s">
        <v>31</v>
      </c>
      <c r="N177" s="625" t="s">
        <v>17</v>
      </c>
      <c r="O177" s="625" t="s">
        <v>1001</v>
      </c>
      <c r="P177" s="625" t="s">
        <v>803</v>
      </c>
      <c r="Q177" s="625" t="s">
        <v>789</v>
      </c>
      <c r="R177" s="586" t="s">
        <v>39</v>
      </c>
      <c r="S177" s="638" t="s">
        <v>20</v>
      </c>
      <c r="T177" s="586" t="s">
        <v>20</v>
      </c>
      <c r="U177" s="586" t="s">
        <v>21</v>
      </c>
      <c r="V177" s="625">
        <v>20</v>
      </c>
      <c r="W177" s="625" t="s">
        <v>1032</v>
      </c>
      <c r="X177" s="663">
        <v>2</v>
      </c>
      <c r="Y177" s="800">
        <v>2.2999999999999998</v>
      </c>
      <c r="Z177" s="588">
        <v>41456</v>
      </c>
      <c r="AA177" s="639">
        <v>41791</v>
      </c>
      <c r="AB177" s="801">
        <v>20</v>
      </c>
      <c r="AC177" s="601"/>
      <c r="AD177" s="601"/>
      <c r="AE177" s="610">
        <v>0</v>
      </c>
      <c r="AF177" s="708"/>
      <c r="AG177" s="631"/>
      <c r="AH177" s="631"/>
      <c r="AI177" s="631"/>
      <c r="AJ177" s="631"/>
      <c r="AK177" s="631"/>
      <c r="AL177" s="631"/>
      <c r="AM177" s="631"/>
      <c r="AN177" s="631"/>
      <c r="AO177" s="631"/>
      <c r="AP177" s="631"/>
      <c r="AQ177" s="631"/>
      <c r="AR177" s="592">
        <f t="shared" si="23"/>
        <v>0</v>
      </c>
      <c r="AS177" s="592">
        <f t="shared" si="24"/>
        <v>0</v>
      </c>
      <c r="AT177" s="601">
        <v>2000000</v>
      </c>
      <c r="AU177" s="601"/>
      <c r="AV177" s="594"/>
      <c r="AW177" s="594"/>
      <c r="AX177" s="594"/>
      <c r="AY177" s="594"/>
      <c r="AZ177" s="594"/>
      <c r="BA177" s="594"/>
      <c r="BB177" s="594"/>
      <c r="BC177" s="594"/>
      <c r="BD177" s="594"/>
      <c r="BE177" s="594"/>
      <c r="BF177" s="594"/>
      <c r="BG177" s="594"/>
      <c r="BH177" s="594"/>
      <c r="BI177" s="594"/>
      <c r="BJ177" s="594"/>
      <c r="BK177" s="594"/>
      <c r="BL177" s="594"/>
      <c r="BM177" s="594"/>
      <c r="BN177" s="594"/>
      <c r="BO177" s="594"/>
      <c r="BP177" s="594"/>
      <c r="BQ177" s="594"/>
      <c r="BR177" s="594"/>
      <c r="BS177" s="594"/>
      <c r="BT177" s="594"/>
      <c r="BU177" s="594"/>
      <c r="BV177" s="594"/>
      <c r="BW177" s="594"/>
      <c r="BX177" s="594"/>
      <c r="BY177" s="594"/>
      <c r="BZ177" s="594"/>
      <c r="CA177" s="594"/>
      <c r="CB177" s="594"/>
      <c r="CC177" s="594"/>
      <c r="CD177" s="594"/>
      <c r="CE177" s="594"/>
      <c r="CF177" s="594"/>
      <c r="CG177" s="594"/>
      <c r="CH177" s="594"/>
      <c r="CI177" s="594"/>
      <c r="CJ177" s="594"/>
      <c r="CK177" s="594"/>
      <c r="CL177" s="594"/>
      <c r="CM177" s="594"/>
      <c r="CN177" s="594"/>
      <c r="CO177" s="594"/>
      <c r="CP177" s="594"/>
      <c r="CQ177" s="594"/>
      <c r="CR177" s="594"/>
      <c r="CS177" s="594"/>
      <c r="CT177" s="594"/>
      <c r="CU177" s="594"/>
      <c r="CV177" s="594"/>
      <c r="CW177" s="594"/>
      <c r="CX177" s="594"/>
      <c r="CY177" s="594"/>
      <c r="CZ177" s="594"/>
      <c r="DA177" s="594"/>
      <c r="DB177" s="594"/>
      <c r="DC177" s="594"/>
      <c r="DD177" s="594"/>
      <c r="DE177" s="594"/>
      <c r="DF177" s="594"/>
      <c r="DG177" s="594"/>
      <c r="DH177" s="594"/>
      <c r="DI177" s="594"/>
      <c r="DJ177" s="594"/>
      <c r="DK177" s="594"/>
      <c r="DL177" s="594"/>
      <c r="DM177" s="594"/>
      <c r="DN177" s="594"/>
      <c r="DO177" s="594"/>
      <c r="DP177" s="594"/>
      <c r="DQ177" s="594"/>
      <c r="DR177" s="594"/>
      <c r="DS177" s="594"/>
      <c r="DT177" s="594"/>
      <c r="DU177" s="594"/>
      <c r="DV177" s="594"/>
      <c r="DW177" s="594"/>
      <c r="DX177" s="594"/>
      <c r="DY177" s="594"/>
      <c r="DZ177" s="594"/>
      <c r="EA177" s="594"/>
      <c r="EB177" s="594"/>
      <c r="EC177" s="594"/>
      <c r="ED177" s="594"/>
      <c r="EE177" s="594"/>
      <c r="EF177" s="594"/>
      <c r="EG177" s="594"/>
      <c r="EH177" s="594"/>
      <c r="EI177" s="594"/>
      <c r="EJ177" s="594"/>
      <c r="EK177" s="594"/>
      <c r="EL177" s="594"/>
      <c r="EM177" s="594"/>
      <c r="EN177" s="594"/>
      <c r="EO177" s="594"/>
      <c r="EP177" s="594"/>
      <c r="EQ177" s="594"/>
      <c r="ER177" s="594"/>
      <c r="ES177" s="594"/>
      <c r="ET177" s="594"/>
      <c r="EU177" s="594"/>
      <c r="EV177" s="594"/>
      <c r="EW177" s="594"/>
      <c r="EX177" s="594"/>
      <c r="EY177" s="594"/>
      <c r="EZ177" s="594"/>
      <c r="FA177" s="594"/>
      <c r="FB177" s="594"/>
      <c r="FC177" s="594"/>
      <c r="FD177" s="594"/>
      <c r="FE177" s="594"/>
      <c r="FF177" s="594"/>
      <c r="FG177" s="594"/>
      <c r="FH177" s="594"/>
      <c r="FI177" s="594"/>
      <c r="FJ177" s="594"/>
      <c r="FK177" s="594"/>
      <c r="FL177" s="594"/>
      <c r="FM177" s="594"/>
      <c r="FN177" s="594"/>
      <c r="FO177" s="594"/>
      <c r="FP177" s="594"/>
      <c r="FQ177" s="594"/>
      <c r="FR177" s="594"/>
      <c r="FS177" s="594"/>
      <c r="FT177" s="594"/>
      <c r="FU177" s="594"/>
      <c r="FV177" s="594"/>
      <c r="FW177" s="594"/>
      <c r="FX177" s="594"/>
      <c r="FY177" s="594"/>
      <c r="FZ177" s="594"/>
      <c r="GA177" s="594"/>
      <c r="GB177" s="594"/>
      <c r="GC177" s="594"/>
      <c r="GD177" s="594"/>
      <c r="GE177" s="594"/>
      <c r="GF177" s="594"/>
      <c r="GG177" s="594"/>
      <c r="GH177" s="594"/>
      <c r="GI177" s="594"/>
      <c r="GJ177" s="594"/>
      <c r="GK177" s="594"/>
      <c r="GL177" s="594"/>
      <c r="GM177" s="594"/>
      <c r="GN177" s="594"/>
      <c r="GO177" s="594"/>
      <c r="GP177" s="594"/>
      <c r="GQ177" s="594"/>
      <c r="GR177" s="594"/>
      <c r="GS177" s="594"/>
      <c r="GT177" s="594"/>
      <c r="GU177" s="594"/>
      <c r="GV177" s="594"/>
      <c r="GW177" s="594"/>
      <c r="GX177" s="594"/>
    </row>
    <row r="178" spans="1:218" s="593" customFormat="1" ht="23.1" customHeight="1" x14ac:dyDescent="0.25">
      <c r="A178" s="576">
        <v>150</v>
      </c>
      <c r="B178" s="596" t="s">
        <v>1028</v>
      </c>
      <c r="C178" s="637">
        <v>1101</v>
      </c>
      <c r="D178" s="701" t="s">
        <v>1019</v>
      </c>
      <c r="E178" s="702" t="s">
        <v>798</v>
      </c>
      <c r="F178" s="702" t="s">
        <v>827</v>
      </c>
      <c r="G178" s="637">
        <v>300</v>
      </c>
      <c r="H178" s="596">
        <v>222</v>
      </c>
      <c r="I178" s="597">
        <v>672</v>
      </c>
      <c r="J178" s="581">
        <v>59</v>
      </c>
      <c r="K178" s="582" t="s">
        <v>42</v>
      </c>
      <c r="L178" s="582" t="s">
        <v>1029</v>
      </c>
      <c r="M178" s="627" t="s">
        <v>31</v>
      </c>
      <c r="N178" s="625" t="s">
        <v>17</v>
      </c>
      <c r="O178" s="625" t="s">
        <v>1001</v>
      </c>
      <c r="P178" s="625" t="s">
        <v>803</v>
      </c>
      <c r="Q178" s="625" t="s">
        <v>789</v>
      </c>
      <c r="R178" s="586" t="s">
        <v>39</v>
      </c>
      <c r="S178" s="638" t="s">
        <v>20</v>
      </c>
      <c r="T178" s="586" t="s">
        <v>20</v>
      </c>
      <c r="U178" s="586" t="s">
        <v>21</v>
      </c>
      <c r="V178" s="625">
        <v>9</v>
      </c>
      <c r="W178" s="586" t="s">
        <v>45</v>
      </c>
      <c r="X178" s="663">
        <v>2</v>
      </c>
      <c r="Y178" s="800">
        <v>2.2999999999999998</v>
      </c>
      <c r="Z178" s="639">
        <v>41821</v>
      </c>
      <c r="AA178" s="589">
        <v>42156</v>
      </c>
      <c r="AB178" s="801">
        <v>20</v>
      </c>
      <c r="AC178" s="601"/>
      <c r="AD178" s="601"/>
      <c r="AE178" s="610">
        <v>0</v>
      </c>
      <c r="AF178" s="601"/>
      <c r="AG178" s="631"/>
      <c r="AH178" s="631"/>
      <c r="AI178" s="631"/>
      <c r="AJ178" s="631"/>
      <c r="AK178" s="631"/>
      <c r="AL178" s="631"/>
      <c r="AM178" s="631"/>
      <c r="AN178" s="631"/>
      <c r="AO178" s="631"/>
      <c r="AP178" s="631"/>
      <c r="AQ178" s="631"/>
      <c r="AR178" s="592">
        <f t="shared" si="23"/>
        <v>0</v>
      </c>
      <c r="AS178" s="592">
        <f t="shared" si="24"/>
        <v>0</v>
      </c>
      <c r="AT178" s="601"/>
      <c r="AU178" s="601">
        <v>3900000</v>
      </c>
      <c r="AV178" s="594"/>
      <c r="AW178" s="594"/>
      <c r="AX178" s="594"/>
      <c r="AY178" s="594"/>
      <c r="AZ178" s="594"/>
      <c r="BA178" s="594"/>
      <c r="BB178" s="594"/>
      <c r="BC178" s="594"/>
      <c r="BD178" s="594"/>
      <c r="BE178" s="594"/>
      <c r="BF178" s="594"/>
      <c r="BG178" s="594"/>
      <c r="BH178" s="594"/>
      <c r="BI178" s="594"/>
      <c r="BJ178" s="594"/>
      <c r="BK178" s="594"/>
      <c r="BL178" s="594"/>
      <c r="BM178" s="594"/>
      <c r="BN178" s="594"/>
      <c r="BO178" s="594"/>
      <c r="BP178" s="594"/>
      <c r="BQ178" s="594"/>
      <c r="BR178" s="594"/>
      <c r="BS178" s="594"/>
      <c r="BT178" s="594"/>
      <c r="BU178" s="594"/>
      <c r="BV178" s="594"/>
      <c r="BW178" s="594"/>
      <c r="BX178" s="594"/>
      <c r="BY178" s="594"/>
      <c r="BZ178" s="594"/>
      <c r="CA178" s="594"/>
      <c r="CB178" s="594"/>
      <c r="CC178" s="594"/>
      <c r="CD178" s="594"/>
      <c r="CE178" s="594"/>
      <c r="CF178" s="594"/>
      <c r="CG178" s="594"/>
      <c r="CH178" s="594"/>
      <c r="CI178" s="594"/>
      <c r="CJ178" s="594"/>
      <c r="CK178" s="594"/>
      <c r="CL178" s="594"/>
      <c r="CM178" s="594"/>
      <c r="CN178" s="594"/>
      <c r="CO178" s="594"/>
      <c r="CP178" s="594"/>
      <c r="CQ178" s="594"/>
      <c r="CR178" s="594"/>
      <c r="CS178" s="594"/>
      <c r="CT178" s="594"/>
      <c r="CU178" s="594"/>
      <c r="CV178" s="594"/>
      <c r="CW178" s="594"/>
      <c r="CX178" s="594"/>
      <c r="CY178" s="594"/>
      <c r="CZ178" s="594"/>
      <c r="DA178" s="594"/>
      <c r="DB178" s="594"/>
      <c r="DC178" s="594"/>
      <c r="DD178" s="594"/>
      <c r="DE178" s="594"/>
      <c r="DF178" s="594"/>
      <c r="DG178" s="594"/>
      <c r="DH178" s="594"/>
      <c r="DI178" s="594"/>
      <c r="DJ178" s="594"/>
      <c r="DK178" s="594"/>
      <c r="DL178" s="594"/>
      <c r="DM178" s="594"/>
      <c r="DN178" s="594"/>
      <c r="DO178" s="594"/>
      <c r="DP178" s="594"/>
      <c r="DQ178" s="594"/>
      <c r="DR178" s="594"/>
      <c r="DS178" s="594"/>
      <c r="DT178" s="594"/>
      <c r="DU178" s="594"/>
      <c r="DV178" s="594"/>
      <c r="DW178" s="594"/>
      <c r="DX178" s="594"/>
      <c r="DY178" s="594"/>
      <c r="DZ178" s="594"/>
      <c r="EA178" s="594"/>
      <c r="EB178" s="594"/>
      <c r="EC178" s="594"/>
      <c r="ED178" s="594"/>
      <c r="EE178" s="594"/>
      <c r="EF178" s="594"/>
      <c r="EG178" s="594"/>
      <c r="EH178" s="594"/>
      <c r="EI178" s="594"/>
      <c r="EJ178" s="594"/>
      <c r="EK178" s="594"/>
      <c r="EL178" s="594"/>
      <c r="EM178" s="594"/>
      <c r="EN178" s="594"/>
      <c r="EO178" s="594"/>
      <c r="EP178" s="594"/>
      <c r="EQ178" s="594"/>
      <c r="ER178" s="594"/>
      <c r="ES178" s="594"/>
      <c r="ET178" s="594"/>
      <c r="EU178" s="594"/>
      <c r="EV178" s="594"/>
      <c r="EW178" s="594"/>
      <c r="EX178" s="594"/>
      <c r="EY178" s="594"/>
      <c r="EZ178" s="594"/>
      <c r="FA178" s="594"/>
      <c r="FB178" s="594"/>
      <c r="FC178" s="594"/>
      <c r="FD178" s="594"/>
      <c r="FE178" s="594"/>
      <c r="FF178" s="594"/>
      <c r="FG178" s="594"/>
      <c r="FH178" s="594"/>
      <c r="FI178" s="594"/>
      <c r="FJ178" s="594"/>
      <c r="FK178" s="594"/>
      <c r="FL178" s="594"/>
      <c r="FM178" s="594"/>
      <c r="FN178" s="594"/>
      <c r="FO178" s="594"/>
      <c r="FP178" s="594"/>
      <c r="FQ178" s="594"/>
      <c r="FR178" s="594"/>
      <c r="FS178" s="594"/>
      <c r="FT178" s="594"/>
      <c r="FU178" s="594"/>
      <c r="FV178" s="594"/>
      <c r="FW178" s="594"/>
      <c r="FX178" s="594"/>
      <c r="FY178" s="594"/>
      <c r="FZ178" s="594"/>
      <c r="GA178" s="594"/>
      <c r="GB178" s="594"/>
      <c r="GC178" s="594"/>
      <c r="GD178" s="594"/>
      <c r="GE178" s="594"/>
      <c r="GF178" s="594"/>
      <c r="GG178" s="594"/>
      <c r="GH178" s="594"/>
      <c r="GI178" s="594"/>
      <c r="GJ178" s="594"/>
      <c r="GK178" s="594"/>
      <c r="GL178" s="594"/>
      <c r="GM178" s="594"/>
      <c r="GN178" s="594"/>
      <c r="GO178" s="594"/>
      <c r="GP178" s="594"/>
      <c r="GQ178" s="594"/>
      <c r="GR178" s="594"/>
      <c r="GS178" s="594"/>
      <c r="GT178" s="594"/>
      <c r="GU178" s="594"/>
      <c r="GV178" s="594"/>
      <c r="GW178" s="594"/>
      <c r="GX178" s="594"/>
    </row>
    <row r="179" spans="1:218" s="593" customFormat="1" ht="23.1" customHeight="1" x14ac:dyDescent="0.25">
      <c r="A179" s="576">
        <v>151</v>
      </c>
      <c r="B179" s="603" t="s">
        <v>1033</v>
      </c>
      <c r="C179" s="637">
        <v>1101</v>
      </c>
      <c r="D179" s="701" t="s">
        <v>1019</v>
      </c>
      <c r="E179" s="702" t="s">
        <v>798</v>
      </c>
      <c r="F179" s="702" t="s">
        <v>827</v>
      </c>
      <c r="G179" s="637">
        <v>300</v>
      </c>
      <c r="H179" s="606">
        <v>222</v>
      </c>
      <c r="I179" s="607">
        <v>672</v>
      </c>
      <c r="J179" s="581">
        <v>66</v>
      </c>
      <c r="K179" s="582" t="s">
        <v>42</v>
      </c>
      <c r="L179" s="582" t="s">
        <v>1034</v>
      </c>
      <c r="M179" s="624" t="s">
        <v>31</v>
      </c>
      <c r="N179" s="585" t="s">
        <v>17</v>
      </c>
      <c r="O179" s="625" t="s">
        <v>1001</v>
      </c>
      <c r="P179" s="586" t="s">
        <v>792</v>
      </c>
      <c r="Q179" s="586" t="s">
        <v>805</v>
      </c>
      <c r="R179" s="586" t="s">
        <v>39</v>
      </c>
      <c r="S179" s="638" t="s">
        <v>20</v>
      </c>
      <c r="T179" s="586" t="s">
        <v>20</v>
      </c>
      <c r="U179" s="586" t="s">
        <v>21</v>
      </c>
      <c r="V179" s="586" t="s">
        <v>22</v>
      </c>
      <c r="W179" s="586" t="s">
        <v>22</v>
      </c>
      <c r="X179" s="663">
        <v>2</v>
      </c>
      <c r="Y179" s="800">
        <v>2.2999999999999998</v>
      </c>
      <c r="Z179" s="588">
        <v>41456</v>
      </c>
      <c r="AA179" s="639">
        <v>41791</v>
      </c>
      <c r="AB179" s="798">
        <v>20</v>
      </c>
      <c r="AC179" s="613"/>
      <c r="AD179" s="640"/>
      <c r="AE179" s="610">
        <v>0</v>
      </c>
      <c r="AF179" s="626">
        <v>0</v>
      </c>
      <c r="AG179" s="626">
        <v>0</v>
      </c>
      <c r="AH179" s="626"/>
      <c r="AI179" s="626"/>
      <c r="AJ179" s="626"/>
      <c r="AK179" s="626"/>
      <c r="AL179" s="626"/>
      <c r="AM179" s="626"/>
      <c r="AN179" s="626"/>
      <c r="AO179" s="626"/>
      <c r="AP179" s="626">
        <v>0</v>
      </c>
      <c r="AQ179" s="626">
        <v>0</v>
      </c>
      <c r="AR179" s="592">
        <f t="shared" si="23"/>
        <v>0</v>
      </c>
      <c r="AS179" s="592">
        <f t="shared" si="24"/>
        <v>0</v>
      </c>
      <c r="AT179" s="640">
        <v>105000</v>
      </c>
      <c r="AU179" s="640">
        <v>0</v>
      </c>
      <c r="AV179" s="594"/>
      <c r="AW179" s="594"/>
      <c r="AX179" s="594"/>
      <c r="AY179" s="594"/>
      <c r="AZ179" s="594"/>
      <c r="BA179" s="594"/>
      <c r="BB179" s="594"/>
      <c r="BC179" s="594"/>
      <c r="BD179" s="594"/>
      <c r="BE179" s="594"/>
      <c r="BF179" s="594"/>
      <c r="BG179" s="594"/>
      <c r="BH179" s="594"/>
      <c r="BI179" s="594"/>
      <c r="BJ179" s="594"/>
      <c r="BK179" s="594"/>
      <c r="BL179" s="594"/>
      <c r="BM179" s="594"/>
      <c r="BN179" s="594"/>
      <c r="BO179" s="594"/>
      <c r="BP179" s="594"/>
      <c r="BQ179" s="594"/>
      <c r="BR179" s="594"/>
      <c r="BS179" s="594"/>
      <c r="BT179" s="594"/>
      <c r="BU179" s="594"/>
      <c r="BV179" s="594"/>
      <c r="BW179" s="594"/>
      <c r="BX179" s="594"/>
      <c r="BY179" s="594"/>
      <c r="BZ179" s="594"/>
      <c r="CA179" s="594"/>
      <c r="CB179" s="594"/>
      <c r="CC179" s="594"/>
      <c r="CD179" s="594"/>
      <c r="CE179" s="594"/>
      <c r="CF179" s="594"/>
      <c r="CG179" s="594"/>
      <c r="CH179" s="594"/>
      <c r="CI179" s="594"/>
      <c r="CJ179" s="594"/>
      <c r="CK179" s="594"/>
      <c r="CL179" s="594"/>
      <c r="CM179" s="594"/>
      <c r="CN179" s="594"/>
      <c r="CO179" s="594"/>
      <c r="CP179" s="594"/>
      <c r="CQ179" s="594"/>
      <c r="CR179" s="594"/>
      <c r="CS179" s="594"/>
      <c r="CT179" s="594"/>
      <c r="CU179" s="594"/>
      <c r="CV179" s="594"/>
      <c r="CW179" s="594"/>
      <c r="CX179" s="594"/>
      <c r="CY179" s="594"/>
      <c r="CZ179" s="594"/>
      <c r="DA179" s="594"/>
      <c r="DB179" s="594"/>
      <c r="DC179" s="594"/>
      <c r="DD179" s="594"/>
      <c r="DE179" s="594"/>
      <c r="DF179" s="594"/>
      <c r="DG179" s="594"/>
      <c r="DH179" s="594"/>
      <c r="DI179" s="594"/>
      <c r="DJ179" s="594"/>
      <c r="DK179" s="594"/>
      <c r="DL179" s="594"/>
      <c r="DM179" s="594"/>
      <c r="DN179" s="594"/>
      <c r="DO179" s="594"/>
      <c r="DP179" s="594"/>
      <c r="DQ179" s="594"/>
      <c r="DR179" s="594"/>
      <c r="DS179" s="594"/>
      <c r="DT179" s="594"/>
      <c r="DU179" s="594"/>
      <c r="DV179" s="594"/>
      <c r="DW179" s="594"/>
      <c r="DX179" s="594"/>
      <c r="DY179" s="594"/>
      <c r="DZ179" s="594"/>
      <c r="EA179" s="594"/>
      <c r="EB179" s="594"/>
      <c r="EC179" s="594"/>
      <c r="ED179" s="594"/>
      <c r="EE179" s="594"/>
      <c r="EF179" s="594"/>
      <c r="EG179" s="594"/>
      <c r="EH179" s="594"/>
      <c r="EI179" s="594"/>
      <c r="EJ179" s="594"/>
      <c r="EK179" s="594"/>
      <c r="EL179" s="594"/>
      <c r="EM179" s="594"/>
      <c r="EN179" s="594"/>
      <c r="EO179" s="594"/>
      <c r="EP179" s="594"/>
      <c r="EQ179" s="594"/>
      <c r="ER179" s="594"/>
      <c r="ES179" s="594"/>
      <c r="ET179" s="594"/>
      <c r="EU179" s="594"/>
      <c r="EV179" s="594"/>
      <c r="EW179" s="594"/>
      <c r="EX179" s="594"/>
      <c r="EY179" s="594"/>
      <c r="EZ179" s="594"/>
      <c r="FA179" s="594"/>
      <c r="FB179" s="594"/>
      <c r="FC179" s="594"/>
      <c r="FD179" s="594"/>
      <c r="FE179" s="594"/>
      <c r="FF179" s="594"/>
      <c r="FG179" s="594"/>
      <c r="FH179" s="594"/>
      <c r="FI179" s="594"/>
      <c r="FJ179" s="594"/>
      <c r="FK179" s="594"/>
      <c r="FL179" s="594"/>
      <c r="FM179" s="594"/>
      <c r="FN179" s="594"/>
      <c r="FO179" s="594"/>
      <c r="FP179" s="594"/>
      <c r="FQ179" s="594"/>
      <c r="FR179" s="594"/>
      <c r="FS179" s="594"/>
      <c r="FT179" s="594"/>
      <c r="FU179" s="594"/>
      <c r="FV179" s="594"/>
      <c r="FW179" s="594"/>
      <c r="FX179" s="594"/>
      <c r="FY179" s="594"/>
      <c r="FZ179" s="594"/>
      <c r="GA179" s="594"/>
      <c r="GB179" s="594"/>
      <c r="GC179" s="594"/>
      <c r="GD179" s="594"/>
      <c r="GE179" s="594"/>
      <c r="GF179" s="594"/>
      <c r="GG179" s="594"/>
      <c r="GH179" s="594"/>
      <c r="GI179" s="594"/>
      <c r="GJ179" s="594"/>
      <c r="GK179" s="594"/>
      <c r="GL179" s="594"/>
      <c r="GM179" s="594"/>
      <c r="GN179" s="594"/>
      <c r="GO179" s="594"/>
      <c r="GP179" s="594"/>
      <c r="GQ179" s="594"/>
      <c r="GR179" s="594"/>
      <c r="GS179" s="594"/>
      <c r="GT179" s="594"/>
      <c r="GU179" s="594"/>
      <c r="GV179" s="594"/>
      <c r="GW179" s="594"/>
      <c r="GX179" s="594"/>
    </row>
    <row r="180" spans="1:218" s="593" customFormat="1" ht="23.1" customHeight="1" x14ac:dyDescent="0.25">
      <c r="A180" s="576">
        <v>152</v>
      </c>
      <c r="B180" s="596" t="s">
        <v>1023</v>
      </c>
      <c r="C180" s="637">
        <v>1101</v>
      </c>
      <c r="D180" s="701" t="s">
        <v>1019</v>
      </c>
      <c r="E180" s="702" t="s">
        <v>798</v>
      </c>
      <c r="F180" s="702" t="s">
        <v>827</v>
      </c>
      <c r="G180" s="637">
        <v>300</v>
      </c>
      <c r="H180" s="606">
        <v>222</v>
      </c>
      <c r="I180" s="607">
        <v>672</v>
      </c>
      <c r="J180" s="581">
        <v>67</v>
      </c>
      <c r="K180" s="582" t="s">
        <v>42</v>
      </c>
      <c r="L180" s="582" t="s">
        <v>1024</v>
      </c>
      <c r="M180" s="624" t="s">
        <v>31</v>
      </c>
      <c r="N180" s="585" t="s">
        <v>17</v>
      </c>
      <c r="O180" s="625" t="s">
        <v>1001</v>
      </c>
      <c r="P180" s="586" t="s">
        <v>792</v>
      </c>
      <c r="Q180" s="586" t="s">
        <v>805</v>
      </c>
      <c r="R180" s="586" t="s">
        <v>39</v>
      </c>
      <c r="S180" s="638" t="s">
        <v>20</v>
      </c>
      <c r="T180" s="586" t="s">
        <v>20</v>
      </c>
      <c r="U180" s="586" t="s">
        <v>21</v>
      </c>
      <c r="V180" s="796" t="s">
        <v>1025</v>
      </c>
      <c r="W180" s="796" t="s">
        <v>1025</v>
      </c>
      <c r="X180" s="663">
        <v>2</v>
      </c>
      <c r="Y180" s="800">
        <v>2.2999999999999998</v>
      </c>
      <c r="Z180" s="639">
        <v>41091</v>
      </c>
      <c r="AA180" s="622">
        <v>41426</v>
      </c>
      <c r="AB180" s="798">
        <v>20</v>
      </c>
      <c r="AC180" s="613">
        <v>6000000</v>
      </c>
      <c r="AD180" s="640"/>
      <c r="AE180" s="610">
        <v>6000000</v>
      </c>
      <c r="AF180" s="626">
        <v>0</v>
      </c>
      <c r="AG180" s="626">
        <v>0</v>
      </c>
      <c r="AH180" s="626">
        <v>1000000</v>
      </c>
      <c r="AI180" s="626">
        <v>1000000</v>
      </c>
      <c r="AJ180" s="626">
        <v>1000000</v>
      </c>
      <c r="AK180" s="626">
        <v>1000000</v>
      </c>
      <c r="AL180" s="626">
        <v>1000000</v>
      </c>
      <c r="AM180" s="626">
        <v>1000000</v>
      </c>
      <c r="AN180" s="626"/>
      <c r="AO180" s="626"/>
      <c r="AP180" s="626"/>
      <c r="AQ180" s="626"/>
      <c r="AR180" s="592">
        <f t="shared" si="23"/>
        <v>6000000</v>
      </c>
      <c r="AS180" s="592">
        <f t="shared" si="24"/>
        <v>0</v>
      </c>
      <c r="AT180" s="640"/>
      <c r="AU180" s="640"/>
      <c r="AV180" s="594"/>
      <c r="AW180" s="594"/>
      <c r="AX180" s="594"/>
      <c r="AY180" s="594"/>
      <c r="AZ180" s="594"/>
      <c r="BA180" s="594"/>
      <c r="BB180" s="594"/>
      <c r="BC180" s="594"/>
      <c r="BD180" s="594"/>
      <c r="BE180" s="594"/>
      <c r="BF180" s="594"/>
      <c r="BG180" s="594"/>
      <c r="BH180" s="594"/>
      <c r="BI180" s="594"/>
      <c r="BJ180" s="594"/>
      <c r="BK180" s="594"/>
      <c r="BL180" s="594"/>
      <c r="BM180" s="594"/>
      <c r="BN180" s="594"/>
      <c r="BO180" s="594"/>
      <c r="BP180" s="594"/>
      <c r="BQ180" s="594"/>
      <c r="BR180" s="594"/>
      <c r="BS180" s="594"/>
      <c r="BT180" s="594"/>
      <c r="BU180" s="594"/>
      <c r="BV180" s="594"/>
      <c r="BW180" s="594"/>
      <c r="BX180" s="594"/>
      <c r="BY180" s="594"/>
      <c r="BZ180" s="594"/>
      <c r="CA180" s="594"/>
      <c r="CB180" s="594"/>
      <c r="CC180" s="594"/>
      <c r="CD180" s="594"/>
      <c r="CE180" s="594"/>
      <c r="CF180" s="594"/>
      <c r="CG180" s="594"/>
      <c r="CH180" s="594"/>
      <c r="CI180" s="594"/>
      <c r="CJ180" s="594"/>
      <c r="CK180" s="594"/>
      <c r="CL180" s="594"/>
      <c r="CM180" s="594"/>
      <c r="CN180" s="594"/>
      <c r="CO180" s="594"/>
      <c r="CP180" s="594"/>
      <c r="CQ180" s="594"/>
      <c r="CR180" s="594"/>
      <c r="CS180" s="594"/>
      <c r="CT180" s="594"/>
      <c r="CU180" s="594"/>
      <c r="CV180" s="594"/>
      <c r="CW180" s="594"/>
      <c r="CX180" s="594"/>
      <c r="CY180" s="594"/>
      <c r="CZ180" s="594"/>
      <c r="DA180" s="594"/>
      <c r="DB180" s="594"/>
      <c r="DC180" s="594"/>
      <c r="DD180" s="594"/>
      <c r="DE180" s="594"/>
      <c r="DF180" s="594"/>
      <c r="DG180" s="594"/>
      <c r="DH180" s="594"/>
      <c r="DI180" s="594"/>
      <c r="DJ180" s="594"/>
      <c r="DK180" s="594"/>
      <c r="DL180" s="594"/>
      <c r="DM180" s="594"/>
      <c r="DN180" s="594"/>
      <c r="DO180" s="594"/>
      <c r="DP180" s="594"/>
      <c r="DQ180" s="594"/>
      <c r="DR180" s="594"/>
      <c r="DS180" s="594"/>
      <c r="DT180" s="594"/>
      <c r="DU180" s="594"/>
      <c r="DV180" s="594"/>
      <c r="DW180" s="594"/>
      <c r="DX180" s="594"/>
      <c r="DY180" s="594"/>
      <c r="DZ180" s="594"/>
      <c r="EA180" s="594"/>
      <c r="EB180" s="594"/>
      <c r="EC180" s="594"/>
      <c r="ED180" s="594"/>
      <c r="EE180" s="594"/>
      <c r="EF180" s="594"/>
      <c r="EG180" s="594"/>
      <c r="EH180" s="594"/>
      <c r="EI180" s="594"/>
      <c r="EJ180" s="594"/>
      <c r="EK180" s="594"/>
      <c r="EL180" s="594"/>
      <c r="EM180" s="594"/>
      <c r="EN180" s="594"/>
      <c r="EO180" s="594"/>
      <c r="EP180" s="594"/>
      <c r="EQ180" s="594"/>
      <c r="ER180" s="594"/>
      <c r="ES180" s="594"/>
      <c r="ET180" s="594"/>
      <c r="EU180" s="594"/>
      <c r="EV180" s="594"/>
      <c r="EW180" s="594"/>
      <c r="EX180" s="594"/>
      <c r="EY180" s="594"/>
      <c r="EZ180" s="594"/>
      <c r="FA180" s="594"/>
      <c r="FB180" s="594"/>
      <c r="FC180" s="594"/>
      <c r="FD180" s="594"/>
      <c r="FE180" s="594"/>
      <c r="FF180" s="594"/>
      <c r="FG180" s="594"/>
      <c r="FH180" s="594"/>
      <c r="FI180" s="594"/>
      <c r="FJ180" s="594"/>
      <c r="FK180" s="594"/>
      <c r="FL180" s="594"/>
      <c r="FM180" s="594"/>
      <c r="FN180" s="594"/>
      <c r="FO180" s="594"/>
      <c r="FP180" s="594"/>
      <c r="FQ180" s="594"/>
      <c r="FR180" s="594"/>
      <c r="FS180" s="594"/>
      <c r="FT180" s="594"/>
      <c r="FU180" s="594"/>
      <c r="FV180" s="594"/>
      <c r="FW180" s="594"/>
      <c r="FX180" s="594"/>
      <c r="FY180" s="594"/>
      <c r="FZ180" s="594"/>
      <c r="GA180" s="594"/>
      <c r="GB180" s="594"/>
      <c r="GC180" s="594"/>
      <c r="GD180" s="594"/>
      <c r="GE180" s="594"/>
      <c r="GF180" s="594"/>
      <c r="GG180" s="594"/>
      <c r="GH180" s="594"/>
      <c r="GI180" s="594"/>
      <c r="GJ180" s="594"/>
      <c r="GK180" s="594"/>
      <c r="GL180" s="594"/>
      <c r="GM180" s="594"/>
      <c r="GN180" s="594"/>
      <c r="GO180" s="594"/>
      <c r="GP180" s="594"/>
      <c r="GQ180" s="594"/>
      <c r="GR180" s="594"/>
      <c r="GS180" s="594"/>
      <c r="GT180" s="594"/>
      <c r="GU180" s="594"/>
      <c r="GV180" s="594"/>
      <c r="GW180" s="594"/>
      <c r="GX180" s="594"/>
    </row>
    <row r="181" spans="1:218" s="593" customFormat="1" ht="23.1" customHeight="1" x14ac:dyDescent="0.25">
      <c r="A181" s="576">
        <v>153</v>
      </c>
      <c r="B181" s="596" t="s">
        <v>1026</v>
      </c>
      <c r="C181" s="637">
        <v>1101</v>
      </c>
      <c r="D181" s="701" t="s">
        <v>1019</v>
      </c>
      <c r="E181" s="702" t="s">
        <v>798</v>
      </c>
      <c r="F181" s="702" t="s">
        <v>827</v>
      </c>
      <c r="G181" s="637">
        <v>300</v>
      </c>
      <c r="H181" s="606">
        <v>222</v>
      </c>
      <c r="I181" s="607">
        <v>672</v>
      </c>
      <c r="J181" s="581">
        <v>68</v>
      </c>
      <c r="K181" s="582" t="s">
        <v>42</v>
      </c>
      <c r="L181" s="582" t="s">
        <v>1027</v>
      </c>
      <c r="M181" s="624" t="s">
        <v>31</v>
      </c>
      <c r="N181" s="585" t="s">
        <v>17</v>
      </c>
      <c r="O181" s="625" t="s">
        <v>1001</v>
      </c>
      <c r="P181" s="586" t="s">
        <v>792</v>
      </c>
      <c r="Q181" s="586" t="s">
        <v>805</v>
      </c>
      <c r="R181" s="586" t="s">
        <v>39</v>
      </c>
      <c r="S181" s="638" t="s">
        <v>20</v>
      </c>
      <c r="T181" s="586" t="s">
        <v>20</v>
      </c>
      <c r="U181" s="586" t="s">
        <v>21</v>
      </c>
      <c r="V181" s="586" t="s">
        <v>45</v>
      </c>
      <c r="W181" s="586" t="s">
        <v>45</v>
      </c>
      <c r="X181" s="663">
        <v>2</v>
      </c>
      <c r="Y181" s="800">
        <v>2.2999999999999998</v>
      </c>
      <c r="Z181" s="639">
        <v>41091</v>
      </c>
      <c r="AA181" s="622">
        <v>41426</v>
      </c>
      <c r="AB181" s="798">
        <v>20</v>
      </c>
      <c r="AC181" s="641">
        <v>8000000</v>
      </c>
      <c r="AD181" s="640"/>
      <c r="AE181" s="610">
        <v>8000000</v>
      </c>
      <c r="AF181" s="626"/>
      <c r="AG181" s="626"/>
      <c r="AH181" s="626"/>
      <c r="AI181" s="626">
        <v>2500000</v>
      </c>
      <c r="AJ181" s="626">
        <v>2500000</v>
      </c>
      <c r="AK181" s="626">
        <v>3000000</v>
      </c>
      <c r="AL181" s="626"/>
      <c r="AM181" s="626"/>
      <c r="AN181" s="626"/>
      <c r="AO181" s="626"/>
      <c r="AP181" s="626"/>
      <c r="AQ181" s="626"/>
      <c r="AR181" s="592">
        <f t="shared" si="23"/>
        <v>8000000</v>
      </c>
      <c r="AS181" s="592">
        <f t="shared" si="24"/>
        <v>0</v>
      </c>
      <c r="AT181" s="640"/>
      <c r="AU181" s="640"/>
      <c r="AV181" s="594"/>
      <c r="AW181" s="594"/>
      <c r="AX181" s="594"/>
      <c r="AY181" s="594"/>
      <c r="AZ181" s="594"/>
      <c r="BA181" s="594"/>
      <c r="BB181" s="594"/>
      <c r="BC181" s="594"/>
      <c r="BD181" s="594"/>
      <c r="BE181" s="594"/>
      <c r="BF181" s="594"/>
      <c r="BG181" s="594"/>
      <c r="BH181" s="594"/>
      <c r="BI181" s="594"/>
      <c r="BJ181" s="594"/>
      <c r="BK181" s="594"/>
      <c r="BL181" s="594"/>
      <c r="BM181" s="594"/>
      <c r="BN181" s="594"/>
      <c r="BO181" s="594"/>
      <c r="BP181" s="594"/>
      <c r="BQ181" s="594"/>
      <c r="BR181" s="594"/>
      <c r="BS181" s="594"/>
      <c r="BT181" s="594"/>
      <c r="BU181" s="594"/>
      <c r="BV181" s="594"/>
      <c r="BW181" s="594"/>
      <c r="BX181" s="594"/>
      <c r="BY181" s="594"/>
      <c r="BZ181" s="594"/>
      <c r="CA181" s="594"/>
      <c r="CB181" s="594"/>
      <c r="CC181" s="594"/>
      <c r="CD181" s="594"/>
      <c r="CE181" s="594"/>
      <c r="CF181" s="594"/>
      <c r="CG181" s="594"/>
      <c r="CH181" s="594"/>
      <c r="CI181" s="594"/>
      <c r="CJ181" s="594"/>
      <c r="CK181" s="594"/>
      <c r="CL181" s="594"/>
      <c r="CM181" s="594"/>
      <c r="CN181" s="594"/>
      <c r="CO181" s="594"/>
      <c r="CP181" s="594"/>
      <c r="CQ181" s="594"/>
      <c r="CR181" s="594"/>
      <c r="CS181" s="594"/>
      <c r="CT181" s="594"/>
      <c r="CU181" s="594"/>
      <c r="CV181" s="594"/>
      <c r="CW181" s="594"/>
      <c r="CX181" s="594"/>
      <c r="CY181" s="594"/>
      <c r="CZ181" s="594"/>
      <c r="DA181" s="594"/>
      <c r="DB181" s="594"/>
      <c r="DC181" s="594"/>
      <c r="DD181" s="594"/>
      <c r="DE181" s="594"/>
      <c r="DF181" s="594"/>
      <c r="DG181" s="594"/>
      <c r="DH181" s="594"/>
      <c r="DI181" s="594"/>
      <c r="DJ181" s="594"/>
      <c r="DK181" s="594"/>
      <c r="DL181" s="594"/>
      <c r="DM181" s="594"/>
      <c r="DN181" s="594"/>
      <c r="DO181" s="594"/>
      <c r="DP181" s="594"/>
      <c r="DQ181" s="594"/>
      <c r="DR181" s="594"/>
      <c r="DS181" s="594"/>
      <c r="DT181" s="594"/>
      <c r="DU181" s="594"/>
      <c r="DV181" s="594"/>
      <c r="DW181" s="594"/>
      <c r="DX181" s="594"/>
      <c r="DY181" s="594"/>
      <c r="DZ181" s="594"/>
      <c r="EA181" s="594"/>
      <c r="EB181" s="594"/>
      <c r="EC181" s="594"/>
      <c r="ED181" s="594"/>
      <c r="EE181" s="594"/>
      <c r="EF181" s="594"/>
      <c r="EG181" s="594"/>
      <c r="EH181" s="594"/>
      <c r="EI181" s="594"/>
      <c r="EJ181" s="594"/>
      <c r="EK181" s="594"/>
      <c r="EL181" s="594"/>
      <c r="EM181" s="594"/>
      <c r="EN181" s="594"/>
      <c r="EO181" s="594"/>
      <c r="EP181" s="594"/>
      <c r="EQ181" s="594"/>
      <c r="ER181" s="594"/>
      <c r="ES181" s="594"/>
      <c r="ET181" s="594"/>
      <c r="EU181" s="594"/>
      <c r="EV181" s="594"/>
      <c r="EW181" s="594"/>
      <c r="EX181" s="594"/>
      <c r="EY181" s="594"/>
      <c r="EZ181" s="594"/>
      <c r="FA181" s="594"/>
      <c r="FB181" s="594"/>
      <c r="FC181" s="594"/>
      <c r="FD181" s="594"/>
      <c r="FE181" s="594"/>
      <c r="FF181" s="594"/>
      <c r="FG181" s="594"/>
      <c r="FH181" s="594"/>
      <c r="FI181" s="594"/>
      <c r="FJ181" s="594"/>
      <c r="FK181" s="594"/>
      <c r="FL181" s="594"/>
      <c r="FM181" s="594"/>
      <c r="FN181" s="594"/>
      <c r="FO181" s="594"/>
      <c r="FP181" s="594"/>
      <c r="FQ181" s="594"/>
      <c r="FR181" s="594"/>
      <c r="FS181" s="594"/>
      <c r="FT181" s="594"/>
      <c r="FU181" s="594"/>
      <c r="FV181" s="594"/>
      <c r="FW181" s="594"/>
      <c r="FX181" s="594"/>
      <c r="FY181" s="594"/>
      <c r="FZ181" s="594"/>
      <c r="GA181" s="594"/>
      <c r="GB181" s="594"/>
      <c r="GC181" s="594"/>
      <c r="GD181" s="594"/>
      <c r="GE181" s="594"/>
      <c r="GF181" s="594"/>
      <c r="GG181" s="594"/>
      <c r="GH181" s="594"/>
      <c r="GI181" s="594"/>
      <c r="GJ181" s="594"/>
      <c r="GK181" s="594"/>
      <c r="GL181" s="594"/>
      <c r="GM181" s="594"/>
      <c r="GN181" s="594"/>
      <c r="GO181" s="594"/>
      <c r="GP181" s="594"/>
      <c r="GQ181" s="594"/>
      <c r="GR181" s="594"/>
      <c r="GS181" s="594"/>
      <c r="GT181" s="594"/>
      <c r="GU181" s="594"/>
      <c r="GV181" s="594"/>
      <c r="GW181" s="594"/>
      <c r="GX181" s="594"/>
    </row>
    <row r="182" spans="1:218" ht="23.1" customHeight="1" x14ac:dyDescent="0.25">
      <c r="A182" s="576">
        <v>154</v>
      </c>
      <c r="B182" s="603"/>
      <c r="C182" s="637">
        <v>1101</v>
      </c>
      <c r="D182" s="701" t="s">
        <v>1019</v>
      </c>
      <c r="E182" s="702" t="s">
        <v>798</v>
      </c>
      <c r="F182" s="702" t="s">
        <v>827</v>
      </c>
      <c r="G182" s="637">
        <v>300</v>
      </c>
      <c r="H182" s="606">
        <v>222</v>
      </c>
      <c r="I182" s="607">
        <v>672</v>
      </c>
      <c r="J182" s="581">
        <v>29</v>
      </c>
      <c r="K182" s="582" t="s">
        <v>42</v>
      </c>
      <c r="L182" s="582" t="s">
        <v>1021</v>
      </c>
      <c r="M182" s="584" t="s">
        <v>31</v>
      </c>
      <c r="N182" s="585" t="s">
        <v>17</v>
      </c>
      <c r="O182" s="625" t="s">
        <v>1001</v>
      </c>
      <c r="P182" s="586" t="s">
        <v>792</v>
      </c>
      <c r="Q182" s="586" t="s">
        <v>789</v>
      </c>
      <c r="R182" s="586" t="s">
        <v>39</v>
      </c>
      <c r="S182" s="638" t="s">
        <v>20</v>
      </c>
      <c r="T182" s="586" t="s">
        <v>20</v>
      </c>
      <c r="U182" s="586" t="s">
        <v>21</v>
      </c>
      <c r="V182" s="586" t="s">
        <v>45</v>
      </c>
      <c r="W182" s="586" t="s">
        <v>45</v>
      </c>
      <c r="X182" s="663">
        <v>2</v>
      </c>
      <c r="Y182" s="800">
        <v>2.2999999999999998</v>
      </c>
      <c r="Z182" s="639">
        <v>41091</v>
      </c>
      <c r="AA182" s="622">
        <v>41426</v>
      </c>
      <c r="AB182" s="798">
        <v>20</v>
      </c>
      <c r="AC182" s="613">
        <v>60000</v>
      </c>
      <c r="AD182" s="600"/>
      <c r="AE182" s="610">
        <v>60000</v>
      </c>
      <c r="AF182" s="623"/>
      <c r="AG182" s="623"/>
      <c r="AH182" s="623"/>
      <c r="AI182" s="623"/>
      <c r="AJ182" s="623"/>
      <c r="AK182" s="623">
        <v>60000</v>
      </c>
      <c r="AL182" s="623"/>
      <c r="AM182" s="623"/>
      <c r="AN182" s="623"/>
      <c r="AO182" s="623"/>
      <c r="AP182" s="623"/>
      <c r="AQ182" s="626"/>
      <c r="AR182" s="592">
        <f t="shared" si="23"/>
        <v>60000</v>
      </c>
      <c r="AS182" s="592">
        <f t="shared" si="24"/>
        <v>0</v>
      </c>
      <c r="AT182" s="600"/>
      <c r="AU182" s="600"/>
    </row>
    <row r="183" spans="1:218" ht="23.1" customHeight="1" x14ac:dyDescent="0.25">
      <c r="A183" s="576">
        <v>155</v>
      </c>
      <c r="B183" s="596" t="s">
        <v>1018</v>
      </c>
      <c r="C183" s="637">
        <v>1101</v>
      </c>
      <c r="D183" s="701" t="s">
        <v>1019</v>
      </c>
      <c r="E183" s="702" t="s">
        <v>798</v>
      </c>
      <c r="F183" s="702" t="s">
        <v>827</v>
      </c>
      <c r="G183" s="637">
        <v>300</v>
      </c>
      <c r="H183" s="596">
        <v>222</v>
      </c>
      <c r="I183" s="597">
        <v>672</v>
      </c>
      <c r="J183" s="597" t="s">
        <v>25</v>
      </c>
      <c r="K183" s="582" t="s">
        <v>42</v>
      </c>
      <c r="L183" s="598" t="s">
        <v>1020</v>
      </c>
      <c r="M183" s="627" t="s">
        <v>31</v>
      </c>
      <c r="N183" s="585" t="s">
        <v>17</v>
      </c>
      <c r="O183" s="625" t="s">
        <v>1001</v>
      </c>
      <c r="P183" s="586" t="s">
        <v>792</v>
      </c>
      <c r="Q183" s="586" t="s">
        <v>805</v>
      </c>
      <c r="R183" s="586" t="s">
        <v>39</v>
      </c>
      <c r="S183" s="638" t="s">
        <v>20</v>
      </c>
      <c r="T183" s="586" t="s">
        <v>20</v>
      </c>
      <c r="U183" s="586" t="s">
        <v>21</v>
      </c>
      <c r="V183" s="586" t="s">
        <v>22</v>
      </c>
      <c r="W183" s="586" t="s">
        <v>22</v>
      </c>
      <c r="X183" s="663">
        <v>2</v>
      </c>
      <c r="Y183" s="800">
        <v>2.2999999999999998</v>
      </c>
      <c r="Z183" s="588">
        <v>41456</v>
      </c>
      <c r="AA183" s="639">
        <v>41791</v>
      </c>
      <c r="AB183" s="801">
        <v>20</v>
      </c>
      <c r="AC183" s="601"/>
      <c r="AD183" s="601"/>
      <c r="AE183" s="610">
        <v>0</v>
      </c>
      <c r="AF183" s="601"/>
      <c r="AG183" s="601"/>
      <c r="AH183" s="601"/>
      <c r="AI183" s="601"/>
      <c r="AJ183" s="601"/>
      <c r="AK183" s="601"/>
      <c r="AL183" s="601"/>
      <c r="AM183" s="601"/>
      <c r="AN183" s="601"/>
      <c r="AO183" s="601"/>
      <c r="AP183" s="601"/>
      <c r="AQ183" s="601"/>
      <c r="AR183" s="592">
        <f t="shared" si="23"/>
        <v>0</v>
      </c>
      <c r="AS183" s="592">
        <f t="shared" si="24"/>
        <v>0</v>
      </c>
      <c r="AT183" s="601">
        <v>2000000</v>
      </c>
      <c r="AU183" s="601"/>
      <c r="AV183" s="630"/>
      <c r="AW183" s="630"/>
      <c r="AX183" s="630"/>
      <c r="AY183" s="630"/>
      <c r="AZ183" s="630"/>
    </row>
    <row r="184" spans="1:218" ht="23.1" customHeight="1" x14ac:dyDescent="0.25">
      <c r="A184" s="576">
        <v>156</v>
      </c>
      <c r="B184" s="596" t="s">
        <v>1041</v>
      </c>
      <c r="C184" s="637">
        <v>1101</v>
      </c>
      <c r="D184" s="701" t="s">
        <v>1019</v>
      </c>
      <c r="E184" s="702" t="s">
        <v>798</v>
      </c>
      <c r="F184" s="702" t="s">
        <v>827</v>
      </c>
      <c r="G184" s="637">
        <v>300</v>
      </c>
      <c r="H184" s="596">
        <v>222</v>
      </c>
      <c r="I184" s="597">
        <v>672</v>
      </c>
      <c r="J184" s="597" t="s">
        <v>25</v>
      </c>
      <c r="K184" s="582" t="s">
        <v>42</v>
      </c>
      <c r="L184" s="598" t="s">
        <v>1042</v>
      </c>
      <c r="M184" s="627" t="s">
        <v>31</v>
      </c>
      <c r="N184" s="585" t="s">
        <v>17</v>
      </c>
      <c r="O184" s="625" t="s">
        <v>1001</v>
      </c>
      <c r="P184" s="586" t="s">
        <v>792</v>
      </c>
      <c r="Q184" s="625" t="s">
        <v>789</v>
      </c>
      <c r="R184" s="586" t="s">
        <v>39</v>
      </c>
      <c r="S184" s="638" t="s">
        <v>20</v>
      </c>
      <c r="T184" s="586" t="s">
        <v>20</v>
      </c>
      <c r="U184" s="586" t="s">
        <v>21</v>
      </c>
      <c r="V184" s="586" t="s">
        <v>22</v>
      </c>
      <c r="W184" s="625" t="s">
        <v>1043</v>
      </c>
      <c r="X184" s="663">
        <v>2</v>
      </c>
      <c r="Y184" s="800">
        <v>2.2999999999999998</v>
      </c>
      <c r="Z184" s="588">
        <v>41456</v>
      </c>
      <c r="AA184" s="639">
        <v>41791</v>
      </c>
      <c r="AB184" s="801">
        <v>20</v>
      </c>
      <c r="AC184" s="601"/>
      <c r="AD184" s="601">
        <v>0</v>
      </c>
      <c r="AE184" s="610">
        <v>0</v>
      </c>
      <c r="AF184" s="601"/>
      <c r="AG184" s="601"/>
      <c r="AH184" s="601"/>
      <c r="AI184" s="601"/>
      <c r="AJ184" s="601"/>
      <c r="AK184" s="601"/>
      <c r="AL184" s="601"/>
      <c r="AM184" s="601"/>
      <c r="AN184" s="601"/>
      <c r="AO184" s="601"/>
      <c r="AP184" s="601"/>
      <c r="AQ184" s="601"/>
      <c r="AR184" s="592">
        <f t="shared" si="23"/>
        <v>0</v>
      </c>
      <c r="AS184" s="592">
        <f t="shared" si="24"/>
        <v>0</v>
      </c>
      <c r="AT184" s="601">
        <v>2000000</v>
      </c>
      <c r="AU184" s="601">
        <v>0</v>
      </c>
    </row>
    <row r="185" spans="1:218" s="593" customFormat="1" ht="23.1" customHeight="1" x14ac:dyDescent="0.25">
      <c r="A185" s="576">
        <v>157</v>
      </c>
      <c r="B185" s="603"/>
      <c r="C185" s="637">
        <v>1101</v>
      </c>
      <c r="D185" s="701" t="s">
        <v>1019</v>
      </c>
      <c r="E185" s="702" t="s">
        <v>798</v>
      </c>
      <c r="F185" s="702" t="s">
        <v>827</v>
      </c>
      <c r="G185" s="637">
        <v>300</v>
      </c>
      <c r="H185" s="606">
        <v>222</v>
      </c>
      <c r="I185" s="607">
        <v>872</v>
      </c>
      <c r="J185" s="595">
        <v>20</v>
      </c>
      <c r="K185" s="582" t="s">
        <v>42</v>
      </c>
      <c r="L185" s="582" t="s">
        <v>46</v>
      </c>
      <c r="M185" s="627" t="s">
        <v>47</v>
      </c>
      <c r="N185" s="642" t="s">
        <v>24</v>
      </c>
      <c r="O185" s="625" t="s">
        <v>1001</v>
      </c>
      <c r="P185" s="586" t="s">
        <v>792</v>
      </c>
      <c r="Q185" s="586" t="s">
        <v>805</v>
      </c>
      <c r="R185" s="586" t="s">
        <v>39</v>
      </c>
      <c r="S185" s="638" t="s">
        <v>20</v>
      </c>
      <c r="T185" s="586" t="s">
        <v>20</v>
      </c>
      <c r="U185" s="586" t="s">
        <v>21</v>
      </c>
      <c r="V185" s="586" t="s">
        <v>22</v>
      </c>
      <c r="W185" s="586" t="s">
        <v>22</v>
      </c>
      <c r="X185" s="663">
        <v>2</v>
      </c>
      <c r="Y185" s="800">
        <v>2.2999999999999998</v>
      </c>
      <c r="Z185" s="639">
        <v>41091</v>
      </c>
      <c r="AA185" s="622">
        <v>41426</v>
      </c>
      <c r="AB185" s="801">
        <v>20</v>
      </c>
      <c r="AC185" s="613"/>
      <c r="AD185" s="643">
        <v>600000</v>
      </c>
      <c r="AE185" s="610">
        <v>600000</v>
      </c>
      <c r="AF185" s="626"/>
      <c r="AG185" s="626"/>
      <c r="AH185" s="626"/>
      <c r="AI185" s="626"/>
      <c r="AJ185" s="626"/>
      <c r="AK185" s="626">
        <v>300000</v>
      </c>
      <c r="AL185" s="626">
        <v>300000</v>
      </c>
      <c r="AM185" s="626"/>
      <c r="AN185" s="626"/>
      <c r="AO185" s="626"/>
      <c r="AP185" s="626"/>
      <c r="AQ185" s="626"/>
      <c r="AR185" s="592">
        <f t="shared" si="23"/>
        <v>600000</v>
      </c>
      <c r="AS185" s="592">
        <f t="shared" si="24"/>
        <v>0</v>
      </c>
      <c r="AT185" s="643">
        <v>0</v>
      </c>
      <c r="AU185" s="643"/>
      <c r="AV185" s="594"/>
      <c r="AW185" s="594"/>
      <c r="AX185" s="594"/>
      <c r="AY185" s="594"/>
      <c r="AZ185" s="594"/>
      <c r="BA185" s="594"/>
      <c r="BB185" s="594"/>
      <c r="BC185" s="594"/>
      <c r="BD185" s="594"/>
      <c r="BE185" s="594"/>
      <c r="BF185" s="594"/>
      <c r="BG185" s="594"/>
      <c r="BH185" s="594"/>
      <c r="BI185" s="594"/>
      <c r="BJ185" s="594"/>
      <c r="BK185" s="594"/>
      <c r="BL185" s="594"/>
      <c r="BM185" s="594"/>
      <c r="BN185" s="594"/>
      <c r="BO185" s="594"/>
      <c r="BP185" s="594"/>
      <c r="BQ185" s="594"/>
      <c r="BR185" s="594"/>
      <c r="BS185" s="594"/>
      <c r="BT185" s="594"/>
      <c r="BU185" s="594"/>
      <c r="BV185" s="594"/>
      <c r="BW185" s="594"/>
      <c r="BX185" s="594"/>
      <c r="BY185" s="594"/>
      <c r="BZ185" s="594"/>
      <c r="CA185" s="594"/>
      <c r="CB185" s="594"/>
      <c r="CC185" s="594"/>
      <c r="CD185" s="594"/>
      <c r="CE185" s="594"/>
      <c r="CF185" s="594"/>
      <c r="CG185" s="594"/>
      <c r="CH185" s="594"/>
      <c r="CI185" s="594"/>
      <c r="CJ185" s="594"/>
      <c r="CK185" s="594"/>
      <c r="CL185" s="594"/>
      <c r="CM185" s="594"/>
      <c r="CN185" s="594"/>
      <c r="CO185" s="594"/>
      <c r="CP185" s="594"/>
      <c r="CQ185" s="594"/>
      <c r="CR185" s="594"/>
      <c r="CS185" s="594"/>
      <c r="CT185" s="594"/>
      <c r="CU185" s="594"/>
      <c r="CV185" s="594"/>
      <c r="CW185" s="594"/>
      <c r="CX185" s="594"/>
      <c r="CY185" s="594"/>
      <c r="CZ185" s="594"/>
      <c r="DA185" s="594"/>
      <c r="DB185" s="594"/>
      <c r="DC185" s="594"/>
      <c r="DD185" s="594"/>
      <c r="DE185" s="594"/>
      <c r="DF185" s="594"/>
      <c r="DG185" s="594"/>
      <c r="DH185" s="594"/>
      <c r="DI185" s="594"/>
      <c r="DJ185" s="594"/>
      <c r="DK185" s="594"/>
      <c r="DL185" s="594"/>
      <c r="DM185" s="594"/>
      <c r="DN185" s="594"/>
      <c r="DO185" s="594"/>
      <c r="DP185" s="594"/>
      <c r="DQ185" s="594"/>
      <c r="DR185" s="594"/>
      <c r="DS185" s="594"/>
      <c r="DT185" s="594"/>
      <c r="DU185" s="594"/>
      <c r="DV185" s="594"/>
      <c r="DW185" s="594"/>
      <c r="DX185" s="594"/>
      <c r="DY185" s="594"/>
      <c r="DZ185" s="594"/>
      <c r="EA185" s="594"/>
      <c r="EB185" s="594"/>
      <c r="EC185" s="594"/>
      <c r="ED185" s="594"/>
      <c r="EE185" s="594"/>
      <c r="EF185" s="594"/>
      <c r="EG185" s="594"/>
      <c r="EH185" s="594"/>
      <c r="EI185" s="594"/>
      <c r="EJ185" s="594"/>
      <c r="EK185" s="594"/>
      <c r="EL185" s="594"/>
      <c r="EM185" s="594"/>
      <c r="EN185" s="594"/>
      <c r="EO185" s="594"/>
      <c r="EP185" s="594"/>
      <c r="EQ185" s="594"/>
      <c r="ER185" s="594"/>
      <c r="ES185" s="594"/>
      <c r="ET185" s="594"/>
      <c r="EU185" s="594"/>
      <c r="EV185" s="594"/>
      <c r="EW185" s="594"/>
      <c r="EX185" s="594"/>
      <c r="EY185" s="594"/>
      <c r="EZ185" s="594"/>
      <c r="FA185" s="594"/>
      <c r="FB185" s="594"/>
      <c r="FC185" s="594"/>
      <c r="FD185" s="594"/>
      <c r="FE185" s="594"/>
      <c r="FF185" s="594"/>
      <c r="FG185" s="594"/>
      <c r="FH185" s="594"/>
      <c r="FI185" s="594"/>
      <c r="FJ185" s="594"/>
      <c r="FK185" s="594"/>
      <c r="FL185" s="594"/>
      <c r="FM185" s="594"/>
      <c r="FN185" s="594"/>
      <c r="FO185" s="594"/>
      <c r="FP185" s="594"/>
      <c r="FQ185" s="594"/>
      <c r="FR185" s="594"/>
      <c r="FS185" s="594"/>
      <c r="FT185" s="594"/>
      <c r="FU185" s="594"/>
      <c r="FV185" s="594"/>
      <c r="FW185" s="594"/>
      <c r="FX185" s="594"/>
      <c r="FY185" s="594"/>
      <c r="FZ185" s="594"/>
      <c r="GA185" s="594"/>
      <c r="GB185" s="594"/>
      <c r="GC185" s="594"/>
      <c r="GD185" s="594"/>
      <c r="GE185" s="594"/>
      <c r="GF185" s="594"/>
      <c r="GG185" s="594"/>
      <c r="GH185" s="594"/>
      <c r="GI185" s="594"/>
      <c r="GJ185" s="594"/>
      <c r="GK185" s="594"/>
      <c r="GL185" s="594"/>
      <c r="GM185" s="594"/>
      <c r="GN185" s="594"/>
      <c r="GO185" s="594"/>
      <c r="GP185" s="594"/>
      <c r="GQ185" s="594"/>
      <c r="GR185" s="594"/>
      <c r="GS185" s="594"/>
      <c r="GT185" s="594"/>
      <c r="GU185" s="594"/>
      <c r="GV185" s="594"/>
      <c r="GW185" s="594"/>
      <c r="GX185" s="594"/>
    </row>
    <row r="186" spans="1:218" s="593" customFormat="1" ht="23.25" customHeight="1" x14ac:dyDescent="0.25">
      <c r="A186" s="576">
        <v>158</v>
      </c>
      <c r="B186" s="603"/>
      <c r="C186" s="637">
        <v>1001</v>
      </c>
      <c r="D186" s="701" t="s">
        <v>1019</v>
      </c>
      <c r="E186" s="702" t="s">
        <v>790</v>
      </c>
      <c r="F186" s="702" t="s">
        <v>791</v>
      </c>
      <c r="G186" s="605">
        <v>3120</v>
      </c>
      <c r="H186" s="606">
        <v>234</v>
      </c>
      <c r="I186" s="607">
        <v>532</v>
      </c>
      <c r="J186" s="607">
        <v>24</v>
      </c>
      <c r="K186" s="582" t="s">
        <v>14</v>
      </c>
      <c r="L186" s="582" t="s">
        <v>54</v>
      </c>
      <c r="M186" s="624" t="s">
        <v>15</v>
      </c>
      <c r="N186" s="585" t="s">
        <v>17</v>
      </c>
      <c r="O186" s="625" t="s">
        <v>1001</v>
      </c>
      <c r="P186" s="586" t="s">
        <v>792</v>
      </c>
      <c r="Q186" s="586" t="s">
        <v>803</v>
      </c>
      <c r="R186" s="586" t="s">
        <v>39</v>
      </c>
      <c r="S186" s="638" t="s">
        <v>20</v>
      </c>
      <c r="T186" s="586" t="s">
        <v>20</v>
      </c>
      <c r="U186" s="586" t="s">
        <v>21</v>
      </c>
      <c r="V186" s="586" t="s">
        <v>55</v>
      </c>
      <c r="W186" s="586" t="s">
        <v>56</v>
      </c>
      <c r="X186" s="663">
        <v>2</v>
      </c>
      <c r="Y186" s="800">
        <v>2.1</v>
      </c>
      <c r="Z186" s="639">
        <v>41091</v>
      </c>
      <c r="AA186" s="622">
        <v>41426</v>
      </c>
      <c r="AB186" s="801">
        <v>20</v>
      </c>
      <c r="AC186" s="613"/>
      <c r="AD186" s="609">
        <v>3400000</v>
      </c>
      <c r="AE186" s="610">
        <v>3400000</v>
      </c>
      <c r="AF186" s="610"/>
      <c r="AG186" s="610"/>
      <c r="AH186" s="610"/>
      <c r="AI186" s="610">
        <v>2400000</v>
      </c>
      <c r="AJ186" s="610">
        <v>500000</v>
      </c>
      <c r="AK186" s="610">
        <v>500000</v>
      </c>
      <c r="AL186" s="610"/>
      <c r="AM186" s="610"/>
      <c r="AN186" s="640"/>
      <c r="AO186" s="640"/>
      <c r="AP186" s="610"/>
      <c r="AQ186" s="610"/>
      <c r="AR186" s="592">
        <f t="shared" si="23"/>
        <v>3400000</v>
      </c>
      <c r="AS186" s="592">
        <f t="shared" si="24"/>
        <v>0</v>
      </c>
      <c r="AT186" s="609">
        <v>0</v>
      </c>
      <c r="AU186" s="609">
        <v>0</v>
      </c>
      <c r="AV186" s="594"/>
      <c r="AW186" s="594"/>
      <c r="AX186" s="594"/>
      <c r="AY186" s="594"/>
      <c r="AZ186" s="594"/>
      <c r="BA186" s="594"/>
      <c r="BB186" s="594"/>
      <c r="BC186" s="594"/>
      <c r="BD186" s="594"/>
      <c r="BE186" s="594"/>
      <c r="BF186" s="594"/>
      <c r="BG186" s="594"/>
      <c r="BH186" s="594"/>
      <c r="BI186" s="594"/>
      <c r="BJ186" s="594"/>
      <c r="BK186" s="594"/>
      <c r="BL186" s="594"/>
      <c r="BM186" s="594"/>
      <c r="BN186" s="594"/>
      <c r="BO186" s="594"/>
      <c r="BP186" s="594"/>
      <c r="BQ186" s="594"/>
      <c r="BR186" s="594"/>
      <c r="BS186" s="594"/>
      <c r="BT186" s="594"/>
      <c r="BU186" s="594"/>
      <c r="BV186" s="594"/>
      <c r="BW186" s="594"/>
      <c r="BX186" s="594"/>
      <c r="BY186" s="594"/>
      <c r="BZ186" s="594"/>
      <c r="CA186" s="594"/>
      <c r="CB186" s="594"/>
      <c r="CC186" s="594"/>
      <c r="CD186" s="594"/>
      <c r="CE186" s="594"/>
      <c r="CF186" s="594"/>
      <c r="CG186" s="594"/>
      <c r="CH186" s="594"/>
      <c r="CI186" s="594"/>
      <c r="CJ186" s="594"/>
      <c r="CK186" s="594"/>
      <c r="CL186" s="594"/>
      <c r="CM186" s="594"/>
      <c r="CN186" s="594"/>
      <c r="CO186" s="594"/>
      <c r="CP186" s="594"/>
      <c r="CQ186" s="594"/>
      <c r="CR186" s="594"/>
      <c r="CS186" s="594"/>
      <c r="CT186" s="594"/>
      <c r="CU186" s="594"/>
      <c r="CV186" s="594"/>
      <c r="CW186" s="594"/>
      <c r="CX186" s="594"/>
      <c r="CY186" s="594"/>
      <c r="CZ186" s="594"/>
      <c r="DA186" s="594"/>
      <c r="DB186" s="594"/>
      <c r="DC186" s="594"/>
      <c r="DD186" s="594"/>
      <c r="DE186" s="594"/>
      <c r="DF186" s="594"/>
      <c r="DG186" s="594"/>
      <c r="DH186" s="594"/>
      <c r="DI186" s="594"/>
      <c r="DJ186" s="594"/>
      <c r="DK186" s="594"/>
      <c r="DL186" s="594"/>
      <c r="DM186" s="594"/>
      <c r="DN186" s="594"/>
      <c r="DO186" s="594"/>
      <c r="DP186" s="594"/>
      <c r="DQ186" s="594"/>
      <c r="DR186" s="594"/>
      <c r="DS186" s="594"/>
      <c r="DT186" s="594"/>
      <c r="DU186" s="594"/>
      <c r="DV186" s="594"/>
      <c r="DW186" s="594"/>
      <c r="DX186" s="594"/>
      <c r="DY186" s="594"/>
      <c r="DZ186" s="594"/>
      <c r="EA186" s="594"/>
      <c r="EB186" s="594"/>
      <c r="EC186" s="594"/>
      <c r="ED186" s="594"/>
      <c r="EE186" s="594"/>
      <c r="EF186" s="594"/>
      <c r="EG186" s="594"/>
      <c r="EH186" s="594"/>
      <c r="EI186" s="594"/>
      <c r="EJ186" s="594"/>
      <c r="EK186" s="594"/>
      <c r="EL186" s="594"/>
      <c r="EM186" s="594"/>
      <c r="EN186" s="594"/>
      <c r="EO186" s="594"/>
      <c r="EP186" s="594"/>
      <c r="EQ186" s="594"/>
      <c r="ER186" s="594"/>
      <c r="ES186" s="594"/>
      <c r="ET186" s="594"/>
      <c r="EU186" s="594"/>
      <c r="EV186" s="594"/>
      <c r="EW186" s="594"/>
      <c r="EX186" s="594"/>
      <c r="EY186" s="594"/>
      <c r="EZ186" s="594"/>
      <c r="FA186" s="594"/>
      <c r="FB186" s="594"/>
      <c r="FC186" s="594"/>
      <c r="FD186" s="594"/>
      <c r="FE186" s="594"/>
      <c r="FF186" s="594"/>
      <c r="FG186" s="594"/>
      <c r="FH186" s="594"/>
      <c r="FI186" s="594"/>
      <c r="FJ186" s="594"/>
      <c r="FK186" s="594"/>
      <c r="FL186" s="594"/>
      <c r="FM186" s="594"/>
      <c r="FN186" s="594"/>
      <c r="FO186" s="594"/>
      <c r="FP186" s="594"/>
      <c r="FQ186" s="594"/>
      <c r="FR186" s="594"/>
      <c r="FS186" s="594"/>
      <c r="FT186" s="594"/>
      <c r="FU186" s="594"/>
      <c r="FV186" s="594"/>
      <c r="FW186" s="594"/>
      <c r="FX186" s="594"/>
      <c r="FY186" s="594"/>
      <c r="FZ186" s="594"/>
      <c r="GA186" s="594"/>
      <c r="GB186" s="594"/>
      <c r="GC186" s="594"/>
      <c r="GD186" s="594"/>
      <c r="GE186" s="594"/>
      <c r="GF186" s="594"/>
      <c r="GG186" s="594"/>
      <c r="GH186" s="594"/>
      <c r="GI186" s="594"/>
      <c r="GJ186" s="594"/>
      <c r="GK186" s="594"/>
      <c r="GL186" s="594"/>
      <c r="GM186" s="594"/>
      <c r="GN186" s="594"/>
      <c r="GO186" s="594"/>
      <c r="GP186" s="594"/>
      <c r="GQ186" s="594"/>
      <c r="GR186" s="594"/>
      <c r="GS186" s="594"/>
      <c r="GT186" s="594"/>
      <c r="GU186" s="594"/>
      <c r="GV186" s="594"/>
      <c r="GW186" s="594"/>
      <c r="GX186" s="594"/>
    </row>
    <row r="187" spans="1:218" s="593" customFormat="1" ht="23.25" customHeight="1" x14ac:dyDescent="0.25">
      <c r="A187" s="576">
        <v>159</v>
      </c>
      <c r="B187" s="596" t="s">
        <v>1092</v>
      </c>
      <c r="C187" s="637">
        <v>1001</v>
      </c>
      <c r="D187" s="701" t="s">
        <v>1019</v>
      </c>
      <c r="E187" s="702" t="s">
        <v>790</v>
      </c>
      <c r="F187" s="702" t="s">
        <v>791</v>
      </c>
      <c r="G187" s="597">
        <v>3120</v>
      </c>
      <c r="H187" s="606">
        <v>234</v>
      </c>
      <c r="I187" s="607">
        <v>632</v>
      </c>
      <c r="J187" s="581">
        <v>11</v>
      </c>
      <c r="K187" s="582" t="s">
        <v>14</v>
      </c>
      <c r="L187" s="644" t="s">
        <v>1093</v>
      </c>
      <c r="M187" s="584" t="s">
        <v>31</v>
      </c>
      <c r="N187" s="585" t="s">
        <v>17</v>
      </c>
      <c r="O187" s="625" t="s">
        <v>1001</v>
      </c>
      <c r="P187" s="586" t="s">
        <v>792</v>
      </c>
      <c r="Q187" s="586" t="s">
        <v>789</v>
      </c>
      <c r="R187" s="586" t="s">
        <v>39</v>
      </c>
      <c r="S187" s="638" t="s">
        <v>20</v>
      </c>
      <c r="T187" s="586" t="s">
        <v>20</v>
      </c>
      <c r="U187" s="586" t="s">
        <v>21</v>
      </c>
      <c r="V187" s="586" t="s">
        <v>55</v>
      </c>
      <c r="W187" s="586" t="s">
        <v>56</v>
      </c>
      <c r="X187" s="663">
        <v>2</v>
      </c>
      <c r="Y187" s="800">
        <v>2.1</v>
      </c>
      <c r="Z187" s="639">
        <v>41091</v>
      </c>
      <c r="AA187" s="622">
        <v>41426</v>
      </c>
      <c r="AB187" s="798">
        <v>20</v>
      </c>
      <c r="AC187" s="613">
        <v>6143500</v>
      </c>
      <c r="AD187" s="601"/>
      <c r="AE187" s="610">
        <v>6143500</v>
      </c>
      <c r="AF187" s="623"/>
      <c r="AG187" s="623"/>
      <c r="AH187" s="623"/>
      <c r="AI187" s="623"/>
      <c r="AJ187" s="623">
        <v>1500000</v>
      </c>
      <c r="AK187" s="623">
        <v>1500000</v>
      </c>
      <c r="AL187" s="623">
        <v>1500000</v>
      </c>
      <c r="AM187" s="623">
        <v>1643500</v>
      </c>
      <c r="AN187" s="623"/>
      <c r="AO187" s="623"/>
      <c r="AP187" s="623"/>
      <c r="AQ187" s="623"/>
      <c r="AR187" s="592">
        <f t="shared" si="23"/>
        <v>6143500</v>
      </c>
      <c r="AS187" s="592">
        <f t="shared" si="24"/>
        <v>0</v>
      </c>
      <c r="AT187" s="601"/>
      <c r="AU187" s="601"/>
      <c r="AV187" s="594"/>
      <c r="AW187" s="594"/>
      <c r="AX187" s="594"/>
      <c r="AY187" s="594"/>
      <c r="AZ187" s="594"/>
      <c r="BA187" s="594"/>
      <c r="BB187" s="594"/>
      <c r="BC187" s="594"/>
      <c r="BD187" s="594"/>
      <c r="BE187" s="594"/>
      <c r="BF187" s="594"/>
      <c r="BG187" s="594"/>
      <c r="BH187" s="594"/>
      <c r="BI187" s="594"/>
      <c r="BJ187" s="594"/>
      <c r="BK187" s="594"/>
      <c r="BL187" s="594"/>
      <c r="BM187" s="594"/>
      <c r="BN187" s="594"/>
      <c r="BO187" s="594"/>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c r="FM187" s="594"/>
      <c r="FN187" s="594"/>
      <c r="FO187" s="594"/>
      <c r="FP187" s="594"/>
      <c r="FQ187" s="594"/>
      <c r="FR187" s="594"/>
      <c r="FS187" s="594"/>
      <c r="FT187" s="594"/>
      <c r="FU187" s="594"/>
      <c r="FV187" s="594"/>
      <c r="FW187" s="594"/>
      <c r="FX187" s="594"/>
      <c r="FY187" s="594"/>
      <c r="FZ187" s="594"/>
      <c r="GA187" s="594"/>
      <c r="GB187" s="594"/>
      <c r="GC187" s="594"/>
      <c r="GD187" s="594"/>
      <c r="GE187" s="594"/>
      <c r="GF187" s="594"/>
      <c r="GG187" s="594"/>
      <c r="GH187" s="594"/>
      <c r="GI187" s="594"/>
      <c r="GJ187" s="594"/>
      <c r="GK187" s="594"/>
      <c r="GL187" s="594"/>
      <c r="GM187" s="594"/>
      <c r="GN187" s="594"/>
      <c r="GO187" s="594"/>
      <c r="GP187" s="594"/>
      <c r="GQ187" s="594"/>
      <c r="GR187" s="594"/>
      <c r="GS187" s="594"/>
      <c r="GT187" s="594"/>
      <c r="GU187" s="594"/>
      <c r="GV187" s="594"/>
      <c r="GW187" s="594"/>
      <c r="GX187" s="594"/>
      <c r="GY187" s="594"/>
      <c r="GZ187" s="594"/>
      <c r="HA187" s="594"/>
      <c r="HB187" s="594"/>
      <c r="HC187" s="594"/>
      <c r="HD187" s="594"/>
      <c r="HE187" s="594"/>
      <c r="HF187" s="594"/>
      <c r="HG187" s="594"/>
      <c r="HH187" s="594"/>
      <c r="HI187" s="594"/>
      <c r="HJ187" s="594"/>
    </row>
    <row r="188" spans="1:218" ht="23.1" customHeight="1" x14ac:dyDescent="0.25">
      <c r="A188" s="576">
        <v>160</v>
      </c>
      <c r="B188" s="596" t="s">
        <v>1089</v>
      </c>
      <c r="C188" s="637">
        <v>1001</v>
      </c>
      <c r="D188" s="701" t="s">
        <v>1019</v>
      </c>
      <c r="E188" s="702" t="s">
        <v>790</v>
      </c>
      <c r="F188" s="702" t="s">
        <v>791</v>
      </c>
      <c r="G188" s="597">
        <v>3120</v>
      </c>
      <c r="H188" s="606">
        <v>234</v>
      </c>
      <c r="I188" s="607">
        <v>632</v>
      </c>
      <c r="J188" s="581">
        <v>16</v>
      </c>
      <c r="K188" s="582" t="s">
        <v>14</v>
      </c>
      <c r="L188" s="644" t="s">
        <v>1090</v>
      </c>
      <c r="M188" s="584" t="s">
        <v>31</v>
      </c>
      <c r="N188" s="585" t="s">
        <v>17</v>
      </c>
      <c r="O188" s="625" t="s">
        <v>1001</v>
      </c>
      <c r="P188" s="586" t="s">
        <v>792</v>
      </c>
      <c r="Q188" s="586" t="s">
        <v>789</v>
      </c>
      <c r="R188" s="586" t="s">
        <v>39</v>
      </c>
      <c r="S188" s="638" t="s">
        <v>20</v>
      </c>
      <c r="T188" s="586" t="s">
        <v>20</v>
      </c>
      <c r="U188" s="586" t="s">
        <v>21</v>
      </c>
      <c r="V188" s="586" t="s">
        <v>55</v>
      </c>
      <c r="W188" s="586" t="s">
        <v>57</v>
      </c>
      <c r="X188" s="663">
        <v>2</v>
      </c>
      <c r="Y188" s="800">
        <v>2.1</v>
      </c>
      <c r="Z188" s="639">
        <v>41091</v>
      </c>
      <c r="AA188" s="622">
        <v>41426</v>
      </c>
      <c r="AB188" s="798">
        <v>20</v>
      </c>
      <c r="AC188" s="613">
        <v>1200000</v>
      </c>
      <c r="AD188" s="628"/>
      <c r="AE188" s="610">
        <v>1200000</v>
      </c>
      <c r="AF188" s="623"/>
      <c r="AG188" s="623"/>
      <c r="AH188" s="623"/>
      <c r="AI188" s="623"/>
      <c r="AJ188" s="623"/>
      <c r="AK188" s="623">
        <v>250000</v>
      </c>
      <c r="AL188" s="623">
        <v>250000</v>
      </c>
      <c r="AM188" s="623">
        <v>250000</v>
      </c>
      <c r="AN188" s="623">
        <v>250000</v>
      </c>
      <c r="AO188" s="623">
        <v>200000</v>
      </c>
      <c r="AP188" s="623"/>
      <c r="AQ188" s="623"/>
      <c r="AR188" s="592">
        <f t="shared" si="23"/>
        <v>1200000</v>
      </c>
      <c r="AS188" s="592">
        <f t="shared" si="24"/>
        <v>0</v>
      </c>
      <c r="AT188" s="628"/>
      <c r="AU188" s="628"/>
      <c r="GY188" s="593"/>
      <c r="GZ188" s="593"/>
      <c r="HA188" s="593"/>
      <c r="HB188" s="593"/>
      <c r="HC188" s="593"/>
      <c r="HD188" s="593"/>
      <c r="HE188" s="593"/>
      <c r="HF188" s="593"/>
      <c r="HG188" s="593"/>
      <c r="HH188" s="593"/>
      <c r="HI188" s="593"/>
      <c r="HJ188" s="593"/>
    </row>
    <row r="189" spans="1:218" ht="23.1" customHeight="1" x14ac:dyDescent="0.25">
      <c r="A189" s="576">
        <v>161</v>
      </c>
      <c r="B189" s="596"/>
      <c r="C189" s="637">
        <v>1001</v>
      </c>
      <c r="D189" s="701" t="s">
        <v>1019</v>
      </c>
      <c r="E189" s="702" t="s">
        <v>790</v>
      </c>
      <c r="F189" s="702" t="s">
        <v>791</v>
      </c>
      <c r="G189" s="597">
        <v>3120</v>
      </c>
      <c r="H189" s="607">
        <v>234</v>
      </c>
      <c r="I189" s="607">
        <v>632</v>
      </c>
      <c r="J189" s="607">
        <v>21</v>
      </c>
      <c r="K189" s="632" t="s">
        <v>14</v>
      </c>
      <c r="L189" s="632" t="s">
        <v>1088</v>
      </c>
      <c r="M189" s="584" t="s">
        <v>31</v>
      </c>
      <c r="N189" s="585" t="s">
        <v>17</v>
      </c>
      <c r="O189" s="625" t="s">
        <v>1001</v>
      </c>
      <c r="P189" s="586" t="s">
        <v>803</v>
      </c>
      <c r="Q189" s="586" t="s">
        <v>789</v>
      </c>
      <c r="R189" s="586" t="s">
        <v>39</v>
      </c>
      <c r="S189" s="638" t="s">
        <v>20</v>
      </c>
      <c r="T189" s="586" t="s">
        <v>20</v>
      </c>
      <c r="U189" s="586" t="s">
        <v>21</v>
      </c>
      <c r="V189" s="586" t="s">
        <v>22</v>
      </c>
      <c r="W189" s="586" t="s">
        <v>22</v>
      </c>
      <c r="X189" s="663">
        <v>2</v>
      </c>
      <c r="Y189" s="800">
        <v>2.1</v>
      </c>
      <c r="Z189" s="639">
        <v>41091</v>
      </c>
      <c r="AA189" s="622">
        <v>41426</v>
      </c>
      <c r="AB189" s="798">
        <v>20</v>
      </c>
      <c r="AC189" s="613">
        <v>101100</v>
      </c>
      <c r="AD189" s="628"/>
      <c r="AE189" s="610">
        <v>101100</v>
      </c>
      <c r="AF189" s="623"/>
      <c r="AG189" s="623"/>
      <c r="AH189" s="623"/>
      <c r="AI189" s="623">
        <v>50000</v>
      </c>
      <c r="AJ189" s="623">
        <v>51100</v>
      </c>
      <c r="AK189" s="623"/>
      <c r="AL189" s="623"/>
      <c r="AM189" s="623"/>
      <c r="AN189" s="623"/>
      <c r="AO189" s="623"/>
      <c r="AP189" s="623"/>
      <c r="AQ189" s="623"/>
      <c r="AR189" s="592">
        <f t="shared" si="23"/>
        <v>101100</v>
      </c>
      <c r="AS189" s="592">
        <f t="shared" si="24"/>
        <v>0</v>
      </c>
      <c r="AT189" s="628"/>
      <c r="AU189" s="628"/>
      <c r="GY189" s="593"/>
      <c r="GZ189" s="593"/>
      <c r="HA189" s="593"/>
      <c r="HB189" s="593"/>
      <c r="HC189" s="593"/>
      <c r="HD189" s="593"/>
      <c r="HE189" s="593"/>
      <c r="HF189" s="593"/>
      <c r="HG189" s="593"/>
      <c r="HH189" s="593"/>
      <c r="HI189" s="593"/>
      <c r="HJ189" s="593"/>
    </row>
    <row r="190" spans="1:218" s="593" customFormat="1" ht="23.1" customHeight="1" x14ac:dyDescent="0.25">
      <c r="A190" s="576">
        <v>162</v>
      </c>
      <c r="B190" s="603"/>
      <c r="C190" s="637">
        <v>1001</v>
      </c>
      <c r="D190" s="701" t="s">
        <v>1019</v>
      </c>
      <c r="E190" s="702" t="s">
        <v>790</v>
      </c>
      <c r="F190" s="702" t="s">
        <v>791</v>
      </c>
      <c r="G190" s="597">
        <v>3120</v>
      </c>
      <c r="H190" s="606">
        <v>234</v>
      </c>
      <c r="I190" s="607">
        <v>632</v>
      </c>
      <c r="J190" s="607" t="s">
        <v>25</v>
      </c>
      <c r="K190" s="582" t="s">
        <v>14</v>
      </c>
      <c r="L190" s="582" t="s">
        <v>54</v>
      </c>
      <c r="M190" s="624" t="s">
        <v>31</v>
      </c>
      <c r="N190" s="585" t="s">
        <v>17</v>
      </c>
      <c r="O190" s="625" t="s">
        <v>1001</v>
      </c>
      <c r="P190" s="586" t="s">
        <v>792</v>
      </c>
      <c r="Q190" s="586" t="s">
        <v>789</v>
      </c>
      <c r="R190" s="586" t="s">
        <v>39</v>
      </c>
      <c r="S190" s="638" t="s">
        <v>20</v>
      </c>
      <c r="T190" s="586" t="s">
        <v>20</v>
      </c>
      <c r="U190" s="586" t="s">
        <v>21</v>
      </c>
      <c r="V190" s="586" t="s">
        <v>55</v>
      </c>
      <c r="W190" s="586" t="s">
        <v>56</v>
      </c>
      <c r="X190" s="663">
        <v>2</v>
      </c>
      <c r="Y190" s="800">
        <v>2.1</v>
      </c>
      <c r="Z190" s="588">
        <v>41456</v>
      </c>
      <c r="AA190" s="588">
        <v>5667</v>
      </c>
      <c r="AB190" s="801">
        <v>20</v>
      </c>
      <c r="AC190" s="613"/>
      <c r="AD190" s="609">
        <v>0</v>
      </c>
      <c r="AE190" s="610">
        <v>0</v>
      </c>
      <c r="AF190" s="610"/>
      <c r="AG190" s="610"/>
      <c r="AH190" s="610"/>
      <c r="AI190" s="610"/>
      <c r="AJ190" s="610"/>
      <c r="AK190" s="610"/>
      <c r="AL190" s="610"/>
      <c r="AM190" s="610"/>
      <c r="AN190" s="640"/>
      <c r="AO190" s="640"/>
      <c r="AP190" s="610"/>
      <c r="AQ190" s="610"/>
      <c r="AR190" s="592">
        <f t="shared" si="23"/>
        <v>0</v>
      </c>
      <c r="AS190" s="592">
        <f t="shared" si="24"/>
        <v>0</v>
      </c>
      <c r="AT190" s="609">
        <v>6000000</v>
      </c>
      <c r="AU190" s="609">
        <v>3300000</v>
      </c>
      <c r="AV190" s="594"/>
      <c r="AW190" s="594"/>
      <c r="AX190" s="594"/>
      <c r="AY190" s="594"/>
      <c r="AZ190" s="594"/>
      <c r="BA190" s="594"/>
      <c r="BB190" s="594"/>
      <c r="BC190" s="594"/>
      <c r="BD190" s="594"/>
      <c r="BE190" s="594"/>
      <c r="BF190" s="594"/>
      <c r="BG190" s="594"/>
      <c r="BH190" s="594"/>
      <c r="BI190" s="594"/>
      <c r="BJ190" s="594"/>
      <c r="BK190" s="594"/>
      <c r="BL190" s="594"/>
      <c r="BM190" s="594"/>
      <c r="BN190" s="594"/>
      <c r="BO190" s="594"/>
      <c r="BP190" s="594"/>
      <c r="BQ190" s="594"/>
      <c r="BR190" s="594"/>
      <c r="BS190" s="594"/>
      <c r="BT190" s="594"/>
      <c r="BU190" s="594"/>
      <c r="BV190" s="594"/>
      <c r="BW190" s="594"/>
      <c r="BX190" s="594"/>
      <c r="BY190" s="594"/>
      <c r="BZ190" s="594"/>
      <c r="CA190" s="594"/>
      <c r="CB190" s="594"/>
      <c r="CC190" s="594"/>
      <c r="CD190" s="594"/>
      <c r="CE190" s="594"/>
      <c r="CF190" s="594"/>
      <c r="CG190" s="594"/>
      <c r="CH190" s="594"/>
      <c r="CI190" s="594"/>
      <c r="CJ190" s="594"/>
      <c r="CK190" s="594"/>
      <c r="CL190" s="594"/>
      <c r="CM190" s="594"/>
      <c r="CN190" s="594"/>
      <c r="CO190" s="594"/>
      <c r="CP190" s="594"/>
      <c r="CQ190" s="594"/>
      <c r="CR190" s="594"/>
      <c r="CS190" s="594"/>
      <c r="CT190" s="594"/>
      <c r="CU190" s="594"/>
      <c r="CV190" s="594"/>
      <c r="CW190" s="594"/>
      <c r="CX190" s="594"/>
      <c r="CY190" s="594"/>
      <c r="CZ190" s="594"/>
      <c r="DA190" s="594"/>
      <c r="DB190" s="594"/>
      <c r="DC190" s="594"/>
      <c r="DD190" s="594"/>
      <c r="DE190" s="594"/>
      <c r="DF190" s="594"/>
      <c r="DG190" s="594"/>
      <c r="DH190" s="594"/>
      <c r="DI190" s="594"/>
      <c r="DJ190" s="594"/>
      <c r="DK190" s="594"/>
      <c r="DL190" s="594"/>
      <c r="DM190" s="594"/>
      <c r="DN190" s="594"/>
      <c r="DO190" s="594"/>
      <c r="DP190" s="594"/>
      <c r="DQ190" s="594"/>
      <c r="DR190" s="594"/>
      <c r="DS190" s="594"/>
      <c r="DT190" s="594"/>
      <c r="DU190" s="594"/>
      <c r="DV190" s="594"/>
      <c r="DW190" s="594"/>
      <c r="DX190" s="594"/>
      <c r="DY190" s="594"/>
      <c r="DZ190" s="594"/>
      <c r="EA190" s="594"/>
      <c r="EB190" s="594"/>
      <c r="EC190" s="594"/>
      <c r="ED190" s="594"/>
      <c r="EE190" s="594"/>
      <c r="EF190" s="594"/>
      <c r="EG190" s="594"/>
      <c r="EH190" s="594"/>
      <c r="EI190" s="594"/>
      <c r="EJ190" s="594"/>
      <c r="EK190" s="594"/>
      <c r="EL190" s="594"/>
      <c r="EM190" s="594"/>
      <c r="EN190" s="594"/>
      <c r="EO190" s="594"/>
      <c r="EP190" s="594"/>
      <c r="EQ190" s="594"/>
      <c r="ER190" s="594"/>
      <c r="ES190" s="594"/>
      <c r="ET190" s="594"/>
      <c r="EU190" s="594"/>
      <c r="EV190" s="594"/>
      <c r="EW190" s="594"/>
      <c r="EX190" s="594"/>
      <c r="EY190" s="594"/>
      <c r="EZ190" s="594"/>
      <c r="FA190" s="594"/>
      <c r="FB190" s="594"/>
      <c r="FC190" s="594"/>
      <c r="FD190" s="594"/>
      <c r="FE190" s="594"/>
      <c r="FF190" s="594"/>
      <c r="FG190" s="594"/>
      <c r="FH190" s="594"/>
      <c r="FI190" s="594"/>
      <c r="FJ190" s="594"/>
      <c r="FK190" s="594"/>
      <c r="FL190" s="594"/>
      <c r="FM190" s="594"/>
      <c r="FN190" s="594"/>
      <c r="FO190" s="594"/>
      <c r="FP190" s="594"/>
      <c r="FQ190" s="594"/>
      <c r="FR190" s="594"/>
      <c r="FS190" s="594"/>
      <c r="FT190" s="594"/>
      <c r="FU190" s="594"/>
      <c r="FV190" s="594"/>
      <c r="FW190" s="594"/>
      <c r="FX190" s="594"/>
      <c r="FY190" s="594"/>
      <c r="FZ190" s="594"/>
      <c r="GA190" s="594"/>
      <c r="GB190" s="594"/>
      <c r="GC190" s="594"/>
      <c r="GD190" s="594"/>
      <c r="GE190" s="594"/>
      <c r="GF190" s="594"/>
      <c r="GG190" s="594"/>
      <c r="GH190" s="594"/>
      <c r="GI190" s="594"/>
      <c r="GJ190" s="594"/>
      <c r="GK190" s="594"/>
      <c r="GL190" s="594"/>
      <c r="GM190" s="594"/>
      <c r="GN190" s="594"/>
      <c r="GO190" s="594"/>
      <c r="GP190" s="594"/>
      <c r="GQ190" s="594"/>
      <c r="GR190" s="594"/>
      <c r="GS190" s="594"/>
      <c r="GT190" s="594"/>
      <c r="GU190" s="594"/>
      <c r="GV190" s="594"/>
      <c r="GW190" s="594"/>
      <c r="GX190" s="594"/>
    </row>
    <row r="191" spans="1:218" s="593" customFormat="1" ht="23.1" customHeight="1" x14ac:dyDescent="0.25">
      <c r="A191" s="576">
        <v>163</v>
      </c>
      <c r="B191" s="603" t="s">
        <v>1091</v>
      </c>
      <c r="C191" s="637">
        <v>1001</v>
      </c>
      <c r="D191" s="701" t="s">
        <v>1019</v>
      </c>
      <c r="E191" s="702" t="s">
        <v>790</v>
      </c>
      <c r="F191" s="702" t="s">
        <v>791</v>
      </c>
      <c r="G191" s="597">
        <v>3120</v>
      </c>
      <c r="H191" s="606">
        <v>234</v>
      </c>
      <c r="I191" s="607">
        <v>832</v>
      </c>
      <c r="J191" s="581">
        <v>1</v>
      </c>
      <c r="K191" s="582" t="s">
        <v>14</v>
      </c>
      <c r="L191" s="582" t="s">
        <v>58</v>
      </c>
      <c r="M191" s="584" t="s">
        <v>59</v>
      </c>
      <c r="N191" s="653" t="s">
        <v>24</v>
      </c>
      <c r="O191" s="625" t="s">
        <v>1001</v>
      </c>
      <c r="P191" s="586" t="s">
        <v>792</v>
      </c>
      <c r="Q191" s="586" t="s">
        <v>789</v>
      </c>
      <c r="R191" s="586" t="s">
        <v>39</v>
      </c>
      <c r="S191" s="638" t="s">
        <v>20</v>
      </c>
      <c r="T191" s="586" t="s">
        <v>20</v>
      </c>
      <c r="U191" s="586" t="s">
        <v>21</v>
      </c>
      <c r="V191" s="586" t="s">
        <v>55</v>
      </c>
      <c r="W191" s="586" t="s">
        <v>56</v>
      </c>
      <c r="X191" s="663">
        <v>2</v>
      </c>
      <c r="Y191" s="800">
        <v>2.1</v>
      </c>
      <c r="Z191" s="639">
        <v>41091</v>
      </c>
      <c r="AA191" s="622">
        <v>42156</v>
      </c>
      <c r="AB191" s="798">
        <v>20</v>
      </c>
      <c r="AC191" s="613">
        <v>0</v>
      </c>
      <c r="AD191" s="610">
        <v>45587900</v>
      </c>
      <c r="AE191" s="610">
        <v>45587900</v>
      </c>
      <c r="AF191" s="623"/>
      <c r="AG191" s="623">
        <v>5200000</v>
      </c>
      <c r="AH191" s="623">
        <v>5200000</v>
      </c>
      <c r="AI191" s="623">
        <v>5200000</v>
      </c>
      <c r="AJ191" s="623">
        <v>5200000</v>
      </c>
      <c r="AK191" s="623">
        <v>5200000</v>
      </c>
      <c r="AL191" s="623">
        <v>5200000</v>
      </c>
      <c r="AM191" s="623">
        <v>5200000</v>
      </c>
      <c r="AN191" s="623">
        <v>5200000</v>
      </c>
      <c r="AO191" s="623">
        <v>3987900</v>
      </c>
      <c r="AP191" s="623"/>
      <c r="AQ191" s="623"/>
      <c r="AR191" s="592">
        <f t="shared" si="23"/>
        <v>45587900</v>
      </c>
      <c r="AS191" s="592">
        <f t="shared" si="24"/>
        <v>0</v>
      </c>
      <c r="AT191" s="610">
        <v>48090000</v>
      </c>
      <c r="AU191" s="610">
        <v>50870600</v>
      </c>
      <c r="AV191" s="594"/>
      <c r="AW191" s="594"/>
      <c r="AX191" s="594"/>
      <c r="AY191" s="594"/>
      <c r="AZ191" s="594"/>
      <c r="BA191" s="594"/>
      <c r="BB191" s="594"/>
      <c r="BC191" s="594"/>
      <c r="BD191" s="594"/>
      <c r="BE191" s="594"/>
      <c r="BF191" s="594"/>
      <c r="BG191" s="594"/>
      <c r="BH191" s="594"/>
      <c r="BI191" s="594"/>
      <c r="BJ191" s="594"/>
      <c r="BK191" s="594"/>
      <c r="BL191" s="594"/>
      <c r="BM191" s="594"/>
      <c r="BN191" s="594"/>
      <c r="BO191" s="594"/>
      <c r="BP191" s="594"/>
      <c r="BQ191" s="594"/>
      <c r="BR191" s="594"/>
      <c r="BS191" s="594"/>
      <c r="BT191" s="594"/>
      <c r="BU191" s="594"/>
      <c r="BV191" s="594"/>
      <c r="BW191" s="594"/>
      <c r="BX191" s="594"/>
      <c r="BY191" s="594"/>
      <c r="BZ191" s="594"/>
      <c r="CA191" s="594"/>
      <c r="CB191" s="594"/>
      <c r="CC191" s="594"/>
      <c r="CD191" s="594"/>
      <c r="CE191" s="594"/>
      <c r="CF191" s="594"/>
      <c r="CG191" s="594"/>
      <c r="CH191" s="594"/>
      <c r="CI191" s="594"/>
      <c r="CJ191" s="594"/>
      <c r="CK191" s="594"/>
      <c r="CL191" s="594"/>
      <c r="CM191" s="594"/>
      <c r="CN191" s="594"/>
      <c r="CO191" s="594"/>
      <c r="CP191" s="594"/>
      <c r="CQ191" s="594"/>
      <c r="CR191" s="594"/>
      <c r="CS191" s="594"/>
      <c r="CT191" s="594"/>
      <c r="CU191" s="594"/>
      <c r="CV191" s="594"/>
      <c r="CW191" s="594"/>
      <c r="CX191" s="594"/>
      <c r="CY191" s="594"/>
      <c r="CZ191" s="594"/>
      <c r="DA191" s="594"/>
      <c r="DB191" s="594"/>
      <c r="DC191" s="594"/>
      <c r="DD191" s="594"/>
      <c r="DE191" s="594"/>
      <c r="DF191" s="594"/>
      <c r="DG191" s="594"/>
      <c r="DH191" s="594"/>
      <c r="DI191" s="594"/>
      <c r="DJ191" s="594"/>
      <c r="DK191" s="594"/>
      <c r="DL191" s="594"/>
      <c r="DM191" s="594"/>
      <c r="DN191" s="594"/>
      <c r="DO191" s="594"/>
      <c r="DP191" s="594"/>
      <c r="DQ191" s="594"/>
      <c r="DR191" s="594"/>
      <c r="DS191" s="594"/>
      <c r="DT191" s="594"/>
      <c r="DU191" s="594"/>
      <c r="DV191" s="594"/>
      <c r="DW191" s="594"/>
      <c r="DX191" s="594"/>
      <c r="DY191" s="594"/>
      <c r="DZ191" s="594"/>
      <c r="EA191" s="594"/>
      <c r="EB191" s="594"/>
      <c r="EC191" s="594"/>
      <c r="ED191" s="594"/>
      <c r="EE191" s="594"/>
      <c r="EF191" s="594"/>
      <c r="EG191" s="594"/>
      <c r="EH191" s="594"/>
      <c r="EI191" s="594"/>
      <c r="EJ191" s="594"/>
      <c r="EK191" s="594"/>
      <c r="EL191" s="594"/>
      <c r="EM191" s="594"/>
      <c r="EN191" s="594"/>
      <c r="EO191" s="594"/>
      <c r="EP191" s="594"/>
      <c r="EQ191" s="594"/>
      <c r="ER191" s="594"/>
      <c r="ES191" s="594"/>
      <c r="ET191" s="594"/>
      <c r="EU191" s="594"/>
      <c r="EV191" s="594"/>
      <c r="EW191" s="594"/>
      <c r="EX191" s="594"/>
      <c r="EY191" s="594"/>
      <c r="EZ191" s="594"/>
      <c r="FA191" s="594"/>
      <c r="FB191" s="594"/>
      <c r="FC191" s="594"/>
      <c r="FD191" s="594"/>
      <c r="FE191" s="594"/>
      <c r="FF191" s="594"/>
      <c r="FG191" s="594"/>
      <c r="FH191" s="594"/>
      <c r="FI191" s="594"/>
      <c r="FJ191" s="594"/>
      <c r="FK191" s="594"/>
      <c r="FL191" s="594"/>
      <c r="FM191" s="594"/>
      <c r="FN191" s="594"/>
      <c r="FO191" s="594"/>
      <c r="FP191" s="594"/>
      <c r="FQ191" s="594"/>
      <c r="FR191" s="594"/>
      <c r="FS191" s="594"/>
      <c r="FT191" s="594"/>
      <c r="FU191" s="594"/>
      <c r="FV191" s="594"/>
      <c r="FW191" s="594"/>
      <c r="FX191" s="594"/>
      <c r="FY191" s="594"/>
      <c r="FZ191" s="594"/>
      <c r="GA191" s="594"/>
      <c r="GB191" s="594"/>
      <c r="GC191" s="594"/>
      <c r="GD191" s="594"/>
      <c r="GE191" s="594"/>
      <c r="GF191" s="594"/>
      <c r="GG191" s="594"/>
      <c r="GH191" s="594"/>
      <c r="GI191" s="594"/>
      <c r="GJ191" s="594"/>
      <c r="GK191" s="594"/>
      <c r="GL191" s="594"/>
      <c r="GM191" s="594"/>
      <c r="GN191" s="594"/>
      <c r="GO191" s="594"/>
      <c r="GP191" s="594"/>
      <c r="GQ191" s="594"/>
      <c r="GR191" s="594"/>
      <c r="GS191" s="594"/>
      <c r="GT191" s="594"/>
      <c r="GU191" s="594"/>
      <c r="GV191" s="594"/>
      <c r="GW191" s="594"/>
      <c r="GX191" s="594"/>
    </row>
    <row r="192" spans="1:218" ht="23.1" customHeight="1" x14ac:dyDescent="0.25">
      <c r="A192" s="576">
        <v>164</v>
      </c>
      <c r="B192" s="603"/>
      <c r="C192" s="637">
        <v>1001</v>
      </c>
      <c r="D192" s="701" t="s">
        <v>1019</v>
      </c>
      <c r="E192" s="702" t="s">
        <v>790</v>
      </c>
      <c r="F192" s="702" t="s">
        <v>791</v>
      </c>
      <c r="G192" s="597">
        <v>3120</v>
      </c>
      <c r="H192" s="606">
        <v>234</v>
      </c>
      <c r="I192" s="607">
        <v>832</v>
      </c>
      <c r="J192" s="581">
        <v>4</v>
      </c>
      <c r="K192" s="582" t="s">
        <v>14</v>
      </c>
      <c r="L192" s="582" t="s">
        <v>60</v>
      </c>
      <c r="M192" s="584" t="s">
        <v>59</v>
      </c>
      <c r="N192" s="653" t="s">
        <v>24</v>
      </c>
      <c r="O192" s="625" t="s">
        <v>1001</v>
      </c>
      <c r="P192" s="586" t="s">
        <v>792</v>
      </c>
      <c r="Q192" s="586" t="s">
        <v>789</v>
      </c>
      <c r="R192" s="586" t="s">
        <v>39</v>
      </c>
      <c r="S192" s="638" t="s">
        <v>20</v>
      </c>
      <c r="T192" s="586" t="s">
        <v>20</v>
      </c>
      <c r="U192" s="586" t="s">
        <v>21</v>
      </c>
      <c r="V192" s="586" t="s">
        <v>55</v>
      </c>
      <c r="W192" s="586" t="s">
        <v>57</v>
      </c>
      <c r="X192" s="663">
        <v>2</v>
      </c>
      <c r="Y192" s="800">
        <v>2.1</v>
      </c>
      <c r="Z192" s="639">
        <v>41091</v>
      </c>
      <c r="AA192" s="622">
        <v>42156</v>
      </c>
      <c r="AB192" s="798">
        <v>20</v>
      </c>
      <c r="AC192" s="613">
        <v>0</v>
      </c>
      <c r="AD192" s="610">
        <v>6382300</v>
      </c>
      <c r="AE192" s="610">
        <v>6382300</v>
      </c>
      <c r="AF192" s="623"/>
      <c r="AG192" s="623"/>
      <c r="AH192" s="623">
        <v>382300</v>
      </c>
      <c r="AI192" s="623">
        <v>2000000</v>
      </c>
      <c r="AJ192" s="623">
        <v>2000000</v>
      </c>
      <c r="AK192" s="623">
        <v>2000000</v>
      </c>
      <c r="AL192" s="623"/>
      <c r="AM192" s="623"/>
      <c r="AN192" s="623"/>
      <c r="AO192" s="623"/>
      <c r="AP192" s="623"/>
      <c r="AQ192" s="623"/>
      <c r="AR192" s="592">
        <f t="shared" si="23"/>
        <v>6382300</v>
      </c>
      <c r="AS192" s="592">
        <f t="shared" si="24"/>
        <v>0</v>
      </c>
      <c r="AT192" s="610">
        <v>6732600</v>
      </c>
      <c r="AU192" s="610">
        <v>7121800</v>
      </c>
      <c r="GY192" s="593"/>
      <c r="GZ192" s="593"/>
      <c r="HA192" s="593"/>
      <c r="HB192" s="593"/>
      <c r="HC192" s="593"/>
      <c r="HD192" s="593"/>
      <c r="HE192" s="593"/>
      <c r="HF192" s="593"/>
      <c r="HG192" s="593"/>
      <c r="HH192" s="593"/>
      <c r="HI192" s="593"/>
      <c r="HJ192" s="593"/>
    </row>
    <row r="193" spans="1:218" ht="23.1" customHeight="1" x14ac:dyDescent="0.25">
      <c r="A193" s="576">
        <v>165</v>
      </c>
      <c r="B193" s="603"/>
      <c r="C193" s="604">
        <v>1303</v>
      </c>
      <c r="D193" s="701" t="s">
        <v>1098</v>
      </c>
      <c r="E193" s="702" t="s">
        <v>784</v>
      </c>
      <c r="F193" s="702" t="s">
        <v>326</v>
      </c>
      <c r="G193" s="604">
        <v>900</v>
      </c>
      <c r="H193" s="606">
        <v>241</v>
      </c>
      <c r="I193" s="607">
        <v>532</v>
      </c>
      <c r="J193" s="607" t="s">
        <v>25</v>
      </c>
      <c r="K193" s="582" t="s">
        <v>14</v>
      </c>
      <c r="L193" s="582" t="s">
        <v>62</v>
      </c>
      <c r="M193" s="624" t="s">
        <v>15</v>
      </c>
      <c r="N193" s="585" t="s">
        <v>17</v>
      </c>
      <c r="O193" s="625" t="s">
        <v>1001</v>
      </c>
      <c r="P193" s="586" t="s">
        <v>803</v>
      </c>
      <c r="Q193" s="586" t="s">
        <v>789</v>
      </c>
      <c r="R193" s="586" t="s">
        <v>39</v>
      </c>
      <c r="S193" s="586" t="s">
        <v>20</v>
      </c>
      <c r="T193" s="586" t="s">
        <v>20</v>
      </c>
      <c r="U193" s="586" t="s">
        <v>1101</v>
      </c>
      <c r="V193" s="586" t="s">
        <v>22</v>
      </c>
      <c r="W193" s="586" t="s">
        <v>22</v>
      </c>
      <c r="X193" s="663">
        <v>2</v>
      </c>
      <c r="Y193" s="800">
        <v>2.2000000000000002</v>
      </c>
      <c r="Z193" s="588">
        <v>41456</v>
      </c>
      <c r="AA193" s="588">
        <v>5667</v>
      </c>
      <c r="AB193" s="801">
        <v>15</v>
      </c>
      <c r="AC193" s="613"/>
      <c r="AD193" s="609">
        <v>0</v>
      </c>
      <c r="AE193" s="610">
        <v>0</v>
      </c>
      <c r="AF193" s="610"/>
      <c r="AG193" s="610"/>
      <c r="AH193" s="610"/>
      <c r="AI193" s="610"/>
      <c r="AJ193" s="610"/>
      <c r="AK193" s="610"/>
      <c r="AL193" s="610"/>
      <c r="AM193" s="610"/>
      <c r="AN193" s="640"/>
      <c r="AO193" s="640"/>
      <c r="AP193" s="610"/>
      <c r="AQ193" s="610"/>
      <c r="AR193" s="592">
        <f t="shared" si="23"/>
        <v>0</v>
      </c>
      <c r="AS193" s="592">
        <f t="shared" si="24"/>
        <v>0</v>
      </c>
      <c r="AT193" s="609">
        <v>3950000</v>
      </c>
      <c r="AU193" s="609">
        <v>9600000</v>
      </c>
      <c r="GY193" s="593"/>
      <c r="GZ193" s="593"/>
      <c r="HA193" s="593"/>
      <c r="HB193" s="593"/>
      <c r="HC193" s="593"/>
      <c r="HD193" s="593"/>
      <c r="HE193" s="593"/>
      <c r="HF193" s="593"/>
      <c r="HG193" s="593"/>
      <c r="HH193" s="593"/>
      <c r="HI193" s="593"/>
      <c r="HJ193" s="593"/>
    </row>
    <row r="194" spans="1:218" ht="23.1" customHeight="1" x14ac:dyDescent="0.25">
      <c r="A194" s="576">
        <v>166</v>
      </c>
      <c r="B194" s="603" t="s">
        <v>1104</v>
      </c>
      <c r="C194" s="604">
        <v>1303</v>
      </c>
      <c r="D194" s="701" t="s">
        <v>1098</v>
      </c>
      <c r="E194" s="702" t="s">
        <v>784</v>
      </c>
      <c r="F194" s="702" t="s">
        <v>326</v>
      </c>
      <c r="G194" s="604">
        <v>900</v>
      </c>
      <c r="H194" s="606">
        <v>241</v>
      </c>
      <c r="I194" s="607">
        <v>576</v>
      </c>
      <c r="J194" s="581">
        <v>20</v>
      </c>
      <c r="K194" s="582" t="s">
        <v>1099</v>
      </c>
      <c r="L194" s="582" t="s">
        <v>1105</v>
      </c>
      <c r="M194" s="584" t="s">
        <v>15</v>
      </c>
      <c r="N194" s="585" t="s">
        <v>17</v>
      </c>
      <c r="O194" s="625" t="s">
        <v>1001</v>
      </c>
      <c r="P194" s="654" t="s">
        <v>792</v>
      </c>
      <c r="Q194" s="654" t="s">
        <v>789</v>
      </c>
      <c r="R194" s="586" t="s">
        <v>39</v>
      </c>
      <c r="S194" s="586" t="s">
        <v>20</v>
      </c>
      <c r="T194" s="586" t="s">
        <v>20</v>
      </c>
      <c r="U194" s="586" t="s">
        <v>1101</v>
      </c>
      <c r="V194" s="827" t="s">
        <v>1106</v>
      </c>
      <c r="W194" s="827" t="s">
        <v>1106</v>
      </c>
      <c r="X194" s="663">
        <v>2</v>
      </c>
      <c r="Y194" s="803">
        <v>2.2000000000000002</v>
      </c>
      <c r="Z194" s="622">
        <v>41091</v>
      </c>
      <c r="AA194" s="622">
        <v>42156</v>
      </c>
      <c r="AB194" s="798">
        <v>15</v>
      </c>
      <c r="AC194" s="613"/>
      <c r="AD194" s="640">
        <v>2300000</v>
      </c>
      <c r="AE194" s="610">
        <v>2300000</v>
      </c>
      <c r="AF194" s="623"/>
      <c r="AG194" s="623"/>
      <c r="AH194" s="623"/>
      <c r="AI194" s="623">
        <v>500000</v>
      </c>
      <c r="AJ194" s="623">
        <v>750000</v>
      </c>
      <c r="AK194" s="623">
        <v>550000</v>
      </c>
      <c r="AL194" s="623">
        <v>500000</v>
      </c>
      <c r="AM194" s="623"/>
      <c r="AN194" s="613"/>
      <c r="AO194" s="613"/>
      <c r="AP194" s="613"/>
      <c r="AQ194" s="613"/>
      <c r="AR194" s="592">
        <f t="shared" si="23"/>
        <v>2300000</v>
      </c>
      <c r="AS194" s="592">
        <f t="shared" si="24"/>
        <v>0</v>
      </c>
      <c r="AT194" s="640">
        <v>0</v>
      </c>
      <c r="AU194" s="640">
        <v>0</v>
      </c>
    </row>
    <row r="195" spans="1:218" ht="23.1" customHeight="1" x14ac:dyDescent="0.25">
      <c r="A195" s="576">
        <v>167</v>
      </c>
      <c r="B195" s="603"/>
      <c r="C195" s="604">
        <v>1303</v>
      </c>
      <c r="D195" s="701" t="s">
        <v>1098</v>
      </c>
      <c r="E195" s="702" t="s">
        <v>784</v>
      </c>
      <c r="F195" s="702" t="s">
        <v>326</v>
      </c>
      <c r="G195" s="604">
        <v>900</v>
      </c>
      <c r="H195" s="606">
        <v>241</v>
      </c>
      <c r="I195" s="607">
        <v>632</v>
      </c>
      <c r="J195" s="607" t="s">
        <v>25</v>
      </c>
      <c r="K195" s="582" t="s">
        <v>14</v>
      </c>
      <c r="L195" s="582" t="s">
        <v>62</v>
      </c>
      <c r="M195" s="624" t="s">
        <v>31</v>
      </c>
      <c r="N195" s="585" t="s">
        <v>17</v>
      </c>
      <c r="O195" s="625" t="s">
        <v>1001</v>
      </c>
      <c r="P195" s="586" t="s">
        <v>803</v>
      </c>
      <c r="Q195" s="586" t="s">
        <v>789</v>
      </c>
      <c r="R195" s="586" t="s">
        <v>39</v>
      </c>
      <c r="S195" s="586" t="s">
        <v>20</v>
      </c>
      <c r="T195" s="586" t="s">
        <v>20</v>
      </c>
      <c r="U195" s="586" t="s">
        <v>1101</v>
      </c>
      <c r="V195" s="586" t="s">
        <v>22</v>
      </c>
      <c r="W195" s="586" t="s">
        <v>22</v>
      </c>
      <c r="X195" s="663">
        <v>2</v>
      </c>
      <c r="Y195" s="803">
        <v>2.2000000000000002</v>
      </c>
      <c r="Z195" s="588">
        <v>41456</v>
      </c>
      <c r="AA195" s="588">
        <v>41791</v>
      </c>
      <c r="AB195" s="801">
        <v>15</v>
      </c>
      <c r="AC195" s="613"/>
      <c r="AD195" s="609"/>
      <c r="AE195" s="610">
        <v>0</v>
      </c>
      <c r="AF195" s="610"/>
      <c r="AG195" s="610"/>
      <c r="AH195" s="610"/>
      <c r="AI195" s="610"/>
      <c r="AJ195" s="610"/>
      <c r="AK195" s="610"/>
      <c r="AL195" s="610"/>
      <c r="AM195" s="610"/>
      <c r="AN195" s="640"/>
      <c r="AO195" s="640"/>
      <c r="AP195" s="610"/>
      <c r="AQ195" s="610"/>
      <c r="AR195" s="592">
        <f t="shared" si="23"/>
        <v>0</v>
      </c>
      <c r="AS195" s="592">
        <f t="shared" si="24"/>
        <v>0</v>
      </c>
      <c r="AT195" s="609">
        <v>5600000</v>
      </c>
      <c r="AU195" s="609"/>
      <c r="GY195" s="593"/>
      <c r="GZ195" s="593"/>
      <c r="HA195" s="593"/>
      <c r="HB195" s="593"/>
      <c r="HC195" s="593"/>
      <c r="HD195" s="593"/>
      <c r="HE195" s="593"/>
      <c r="HF195" s="593"/>
      <c r="HG195" s="593"/>
      <c r="HH195" s="593"/>
      <c r="HI195" s="593"/>
      <c r="HJ195" s="593"/>
    </row>
    <row r="196" spans="1:218" s="593" customFormat="1" ht="23.1" customHeight="1" x14ac:dyDescent="0.25">
      <c r="A196" s="576">
        <v>168</v>
      </c>
      <c r="B196" s="603" t="s">
        <v>1102</v>
      </c>
      <c r="C196" s="604">
        <v>1303</v>
      </c>
      <c r="D196" s="701" t="s">
        <v>1098</v>
      </c>
      <c r="E196" s="702" t="s">
        <v>784</v>
      </c>
      <c r="F196" s="702" t="s">
        <v>326</v>
      </c>
      <c r="G196" s="604">
        <v>900</v>
      </c>
      <c r="H196" s="606">
        <v>241</v>
      </c>
      <c r="I196" s="607">
        <v>676</v>
      </c>
      <c r="J196" s="581">
        <v>1</v>
      </c>
      <c r="K196" s="582" t="s">
        <v>1099</v>
      </c>
      <c r="L196" s="582" t="s">
        <v>1103</v>
      </c>
      <c r="M196" s="584" t="s">
        <v>31</v>
      </c>
      <c r="N196" s="585" t="s">
        <v>17</v>
      </c>
      <c r="O196" s="625" t="s">
        <v>1001</v>
      </c>
      <c r="P196" s="586" t="s">
        <v>803</v>
      </c>
      <c r="Q196" s="586" t="s">
        <v>789</v>
      </c>
      <c r="R196" s="586" t="s">
        <v>39</v>
      </c>
      <c r="S196" s="586" t="s">
        <v>20</v>
      </c>
      <c r="T196" s="586" t="s">
        <v>20</v>
      </c>
      <c r="U196" s="586" t="s">
        <v>1101</v>
      </c>
      <c r="V196" s="586" t="s">
        <v>22</v>
      </c>
      <c r="W196" s="586" t="s">
        <v>22</v>
      </c>
      <c r="X196" s="663">
        <v>2</v>
      </c>
      <c r="Y196" s="803">
        <v>2.2000000000000002</v>
      </c>
      <c r="Z196" s="588">
        <v>41456</v>
      </c>
      <c r="AA196" s="588">
        <v>42156</v>
      </c>
      <c r="AB196" s="798">
        <v>15</v>
      </c>
      <c r="AC196" s="613"/>
      <c r="AD196" s="609">
        <v>0</v>
      </c>
      <c r="AE196" s="610">
        <v>0</v>
      </c>
      <c r="AF196" s="623"/>
      <c r="AG196" s="623"/>
      <c r="AH196" s="623"/>
      <c r="AI196" s="623"/>
      <c r="AJ196" s="623"/>
      <c r="AK196" s="623"/>
      <c r="AL196" s="623"/>
      <c r="AM196" s="623"/>
      <c r="AN196" s="623"/>
      <c r="AO196" s="623"/>
      <c r="AP196" s="623"/>
      <c r="AQ196" s="623"/>
      <c r="AR196" s="592">
        <f t="shared" si="23"/>
        <v>0</v>
      </c>
      <c r="AS196" s="592">
        <f t="shared" si="24"/>
        <v>0</v>
      </c>
      <c r="AT196" s="609">
        <v>550000</v>
      </c>
      <c r="AU196" s="609">
        <v>4500000</v>
      </c>
      <c r="AV196" s="594"/>
      <c r="AW196" s="594"/>
      <c r="AX196" s="594"/>
      <c r="AY196" s="594"/>
      <c r="AZ196" s="594"/>
      <c r="BA196" s="594"/>
      <c r="BB196" s="594"/>
      <c r="BC196" s="594"/>
      <c r="BD196" s="594"/>
      <c r="BE196" s="594"/>
      <c r="BF196" s="594"/>
      <c r="BG196" s="594"/>
      <c r="BH196" s="594"/>
      <c r="BI196" s="594"/>
      <c r="BJ196" s="594"/>
      <c r="BK196" s="594"/>
      <c r="BL196" s="594"/>
      <c r="BM196" s="594"/>
      <c r="BN196" s="594"/>
      <c r="BO196" s="594"/>
      <c r="BP196" s="594"/>
      <c r="BQ196" s="594"/>
      <c r="BR196" s="594"/>
      <c r="BS196" s="594"/>
      <c r="BT196" s="594"/>
      <c r="BU196" s="594"/>
      <c r="BV196" s="594"/>
      <c r="BW196" s="594"/>
      <c r="BX196" s="594"/>
      <c r="BY196" s="594"/>
      <c r="BZ196" s="594"/>
      <c r="CA196" s="594"/>
      <c r="CB196" s="594"/>
      <c r="CC196" s="594"/>
      <c r="CD196" s="594"/>
      <c r="CE196" s="594"/>
      <c r="CF196" s="594"/>
      <c r="CG196" s="594"/>
      <c r="CH196" s="594"/>
      <c r="CI196" s="594"/>
      <c r="CJ196" s="594"/>
      <c r="CK196" s="594"/>
      <c r="CL196" s="594"/>
      <c r="CM196" s="594"/>
      <c r="CN196" s="594"/>
      <c r="CO196" s="594"/>
      <c r="CP196" s="594"/>
      <c r="CQ196" s="594"/>
      <c r="CR196" s="594"/>
      <c r="CS196" s="594"/>
      <c r="CT196" s="594"/>
      <c r="CU196" s="594"/>
      <c r="CV196" s="594"/>
      <c r="CW196" s="594"/>
      <c r="CX196" s="594"/>
      <c r="CY196" s="594"/>
      <c r="CZ196" s="594"/>
      <c r="DA196" s="594"/>
      <c r="DB196" s="594"/>
      <c r="DC196" s="594"/>
      <c r="DD196" s="594"/>
      <c r="DE196" s="594"/>
      <c r="DF196" s="594"/>
      <c r="DG196" s="594"/>
      <c r="DH196" s="594"/>
      <c r="DI196" s="594"/>
      <c r="DJ196" s="594"/>
      <c r="DK196" s="594"/>
      <c r="DL196" s="594"/>
      <c r="DM196" s="594"/>
      <c r="DN196" s="594"/>
      <c r="DO196" s="594"/>
      <c r="DP196" s="594"/>
      <c r="DQ196" s="594"/>
      <c r="DR196" s="594"/>
      <c r="DS196" s="594"/>
      <c r="DT196" s="594"/>
      <c r="DU196" s="594"/>
      <c r="DV196" s="594"/>
      <c r="DW196" s="594"/>
      <c r="DX196" s="594"/>
      <c r="DY196" s="594"/>
      <c r="DZ196" s="594"/>
      <c r="EA196" s="594"/>
      <c r="EB196" s="594"/>
      <c r="EC196" s="594"/>
      <c r="ED196" s="594"/>
      <c r="EE196" s="594"/>
      <c r="EF196" s="594"/>
      <c r="EG196" s="594"/>
      <c r="EH196" s="594"/>
      <c r="EI196" s="594"/>
      <c r="EJ196" s="594"/>
      <c r="EK196" s="594"/>
      <c r="EL196" s="594"/>
      <c r="EM196" s="594"/>
      <c r="EN196" s="594"/>
      <c r="EO196" s="594"/>
      <c r="EP196" s="594"/>
      <c r="EQ196" s="594"/>
      <c r="ER196" s="594"/>
      <c r="ES196" s="594"/>
      <c r="ET196" s="594"/>
      <c r="EU196" s="594"/>
      <c r="EV196" s="594"/>
      <c r="EW196" s="594"/>
      <c r="EX196" s="594"/>
      <c r="EY196" s="594"/>
      <c r="EZ196" s="594"/>
      <c r="FA196" s="594"/>
      <c r="FB196" s="594"/>
      <c r="FC196" s="594"/>
      <c r="FD196" s="594"/>
      <c r="FE196" s="594"/>
      <c r="FF196" s="594"/>
      <c r="FG196" s="594"/>
      <c r="FH196" s="594"/>
      <c r="FI196" s="594"/>
      <c r="FJ196" s="594"/>
      <c r="FK196" s="594"/>
      <c r="FL196" s="594"/>
      <c r="FM196" s="594"/>
      <c r="FN196" s="594"/>
      <c r="FO196" s="594"/>
      <c r="FP196" s="594"/>
      <c r="FQ196" s="594"/>
      <c r="FR196" s="594"/>
      <c r="FS196" s="594"/>
      <c r="FT196" s="594"/>
      <c r="FU196" s="594"/>
      <c r="FV196" s="594"/>
      <c r="FW196" s="594"/>
      <c r="FX196" s="594"/>
      <c r="FY196" s="594"/>
      <c r="FZ196" s="594"/>
      <c r="GA196" s="594"/>
      <c r="GB196" s="594"/>
      <c r="GC196" s="594"/>
      <c r="GD196" s="594"/>
      <c r="GE196" s="594"/>
      <c r="GF196" s="594"/>
      <c r="GG196" s="594"/>
      <c r="GH196" s="594"/>
      <c r="GI196" s="594"/>
      <c r="GJ196" s="594"/>
      <c r="GK196" s="594"/>
      <c r="GL196" s="594"/>
      <c r="GM196" s="594"/>
      <c r="GN196" s="594"/>
      <c r="GO196" s="594"/>
      <c r="GP196" s="594"/>
      <c r="GQ196" s="594"/>
      <c r="GR196" s="594"/>
      <c r="GS196" s="594"/>
      <c r="GT196" s="594"/>
      <c r="GU196" s="594"/>
      <c r="GV196" s="594"/>
      <c r="GW196" s="594"/>
      <c r="GX196" s="594"/>
      <c r="GY196" s="594"/>
      <c r="GZ196" s="594"/>
      <c r="HA196" s="594"/>
      <c r="HB196" s="594"/>
      <c r="HC196" s="594"/>
      <c r="HD196" s="594"/>
      <c r="HE196" s="594"/>
      <c r="HF196" s="594"/>
      <c r="HG196" s="594"/>
      <c r="HH196" s="594"/>
      <c r="HI196" s="594"/>
      <c r="HJ196" s="594"/>
    </row>
    <row r="197" spans="1:218" ht="23.1" customHeight="1" x14ac:dyDescent="0.25">
      <c r="A197" s="576">
        <v>169</v>
      </c>
      <c r="B197" s="603" t="s">
        <v>1107</v>
      </c>
      <c r="C197" s="604">
        <v>1303</v>
      </c>
      <c r="D197" s="701" t="s">
        <v>1098</v>
      </c>
      <c r="E197" s="702" t="s">
        <v>784</v>
      </c>
      <c r="F197" s="702" t="s">
        <v>326</v>
      </c>
      <c r="G197" s="604">
        <v>900</v>
      </c>
      <c r="H197" s="606">
        <v>241</v>
      </c>
      <c r="I197" s="607">
        <v>676</v>
      </c>
      <c r="J197" s="581">
        <v>10</v>
      </c>
      <c r="K197" s="582" t="s">
        <v>1099</v>
      </c>
      <c r="L197" s="582" t="s">
        <v>1035</v>
      </c>
      <c r="M197" s="584" t="s">
        <v>31</v>
      </c>
      <c r="N197" s="585" t="s">
        <v>17</v>
      </c>
      <c r="O197" s="625" t="s">
        <v>1001</v>
      </c>
      <c r="P197" s="586" t="s">
        <v>792</v>
      </c>
      <c r="Q197" s="586" t="s">
        <v>789</v>
      </c>
      <c r="R197" s="586" t="s">
        <v>39</v>
      </c>
      <c r="S197" s="586" t="s">
        <v>20</v>
      </c>
      <c r="T197" s="586" t="s">
        <v>20</v>
      </c>
      <c r="U197" s="586" t="s">
        <v>1101</v>
      </c>
      <c r="V197" s="586" t="s">
        <v>55</v>
      </c>
      <c r="W197" s="586" t="s">
        <v>55</v>
      </c>
      <c r="X197" s="663">
        <v>2</v>
      </c>
      <c r="Y197" s="803">
        <v>2.2000000000000002</v>
      </c>
      <c r="Z197" s="588">
        <v>41456</v>
      </c>
      <c r="AA197" s="588">
        <v>41791</v>
      </c>
      <c r="AB197" s="798">
        <v>15</v>
      </c>
      <c r="AC197" s="613"/>
      <c r="AD197" s="609">
        <v>0</v>
      </c>
      <c r="AE197" s="610">
        <v>0</v>
      </c>
      <c r="AF197" s="623"/>
      <c r="AG197" s="623"/>
      <c r="AH197" s="623"/>
      <c r="AI197" s="623"/>
      <c r="AJ197" s="623"/>
      <c r="AK197" s="623"/>
      <c r="AL197" s="623"/>
      <c r="AM197" s="623"/>
      <c r="AN197" s="623"/>
      <c r="AO197" s="623"/>
      <c r="AP197" s="623"/>
      <c r="AQ197" s="623"/>
      <c r="AR197" s="592">
        <f t="shared" ref="AR197:AR228" si="25">SUM(AF197:AQ197)</f>
        <v>0</v>
      </c>
      <c r="AS197" s="592">
        <f t="shared" ref="AS197:AS228" si="26">AR197-(AD197+AC197)</f>
        <v>0</v>
      </c>
      <c r="AT197" s="609">
        <v>1500000</v>
      </c>
      <c r="AU197" s="609">
        <v>0</v>
      </c>
    </row>
    <row r="198" spans="1:218" s="593" customFormat="1" ht="23.1" customHeight="1" x14ac:dyDescent="0.25">
      <c r="A198" s="576">
        <v>170</v>
      </c>
      <c r="B198" s="603"/>
      <c r="C198" s="604">
        <v>1303</v>
      </c>
      <c r="D198" s="701" t="s">
        <v>1098</v>
      </c>
      <c r="E198" s="702" t="s">
        <v>784</v>
      </c>
      <c r="F198" s="702" t="s">
        <v>326</v>
      </c>
      <c r="G198" s="604">
        <v>900</v>
      </c>
      <c r="H198" s="607">
        <v>241</v>
      </c>
      <c r="I198" s="607">
        <v>676</v>
      </c>
      <c r="J198" s="581">
        <v>19</v>
      </c>
      <c r="K198" s="632" t="s">
        <v>1099</v>
      </c>
      <c r="L198" s="632" t="s">
        <v>1100</v>
      </c>
      <c r="M198" s="584" t="s">
        <v>31</v>
      </c>
      <c r="N198" s="585" t="s">
        <v>17</v>
      </c>
      <c r="O198" s="625" t="s">
        <v>1001</v>
      </c>
      <c r="P198" s="654" t="s">
        <v>792</v>
      </c>
      <c r="Q198" s="654" t="s">
        <v>789</v>
      </c>
      <c r="R198" s="586" t="s">
        <v>39</v>
      </c>
      <c r="S198" s="586" t="s">
        <v>20</v>
      </c>
      <c r="T198" s="586" t="s">
        <v>20</v>
      </c>
      <c r="U198" s="586" t="s">
        <v>1101</v>
      </c>
      <c r="V198" s="586" t="s">
        <v>22</v>
      </c>
      <c r="W198" s="586" t="s">
        <v>22</v>
      </c>
      <c r="X198" s="663">
        <v>2</v>
      </c>
      <c r="Y198" s="803">
        <v>2.2000000000000002</v>
      </c>
      <c r="Z198" s="639">
        <v>41091</v>
      </c>
      <c r="AA198" s="622">
        <v>41426</v>
      </c>
      <c r="AB198" s="798">
        <v>15</v>
      </c>
      <c r="AC198" s="613">
        <v>1450600</v>
      </c>
      <c r="AD198" s="609"/>
      <c r="AE198" s="610">
        <v>1450600</v>
      </c>
      <c r="AF198" s="623"/>
      <c r="AG198" s="623"/>
      <c r="AH198" s="623"/>
      <c r="AI198" s="623"/>
      <c r="AJ198" s="623"/>
      <c r="AK198" s="623">
        <v>250000</v>
      </c>
      <c r="AL198" s="623">
        <v>200600</v>
      </c>
      <c r="AM198" s="623">
        <v>500000</v>
      </c>
      <c r="AN198" s="623">
        <v>500000</v>
      </c>
      <c r="AO198" s="623"/>
      <c r="AP198" s="623"/>
      <c r="AQ198" s="623"/>
      <c r="AR198" s="592">
        <f t="shared" si="25"/>
        <v>1450600</v>
      </c>
      <c r="AS198" s="592">
        <f t="shared" si="26"/>
        <v>0</v>
      </c>
      <c r="AT198" s="609"/>
      <c r="AU198" s="609"/>
      <c r="AV198" s="594"/>
      <c r="AW198" s="594"/>
      <c r="AX198" s="594"/>
      <c r="AY198" s="594"/>
      <c r="AZ198" s="594"/>
      <c r="BA198" s="594"/>
      <c r="BB198" s="594"/>
      <c r="BC198" s="594"/>
      <c r="BD198" s="594"/>
      <c r="BE198" s="594"/>
      <c r="BF198" s="594"/>
      <c r="BG198" s="594"/>
      <c r="BH198" s="594"/>
      <c r="BI198" s="594"/>
      <c r="BJ198" s="594"/>
      <c r="BK198" s="594"/>
      <c r="BL198" s="594"/>
      <c r="BM198" s="594"/>
      <c r="BN198" s="594"/>
      <c r="BO198" s="594"/>
      <c r="BP198" s="594"/>
      <c r="BQ198" s="594"/>
      <c r="BR198" s="594"/>
      <c r="BS198" s="594"/>
      <c r="BT198" s="594"/>
      <c r="BU198" s="594"/>
      <c r="BV198" s="594"/>
      <c r="BW198" s="594"/>
      <c r="BX198" s="594"/>
      <c r="BY198" s="594"/>
      <c r="BZ198" s="594"/>
      <c r="CA198" s="594"/>
      <c r="CB198" s="594"/>
      <c r="CC198" s="594"/>
      <c r="CD198" s="594"/>
      <c r="CE198" s="594"/>
      <c r="CF198" s="594"/>
      <c r="CG198" s="594"/>
      <c r="CH198" s="594"/>
      <c r="CI198" s="594"/>
      <c r="CJ198" s="594"/>
      <c r="CK198" s="594"/>
      <c r="CL198" s="594"/>
      <c r="CM198" s="594"/>
      <c r="CN198" s="594"/>
      <c r="CO198" s="594"/>
      <c r="CP198" s="594"/>
      <c r="CQ198" s="594"/>
      <c r="CR198" s="594"/>
      <c r="CS198" s="594"/>
      <c r="CT198" s="594"/>
      <c r="CU198" s="594"/>
      <c r="CV198" s="594"/>
      <c r="CW198" s="594"/>
      <c r="CX198" s="594"/>
      <c r="CY198" s="594"/>
      <c r="CZ198" s="594"/>
      <c r="DA198" s="594"/>
      <c r="DB198" s="594"/>
      <c r="DC198" s="594"/>
      <c r="DD198" s="594"/>
      <c r="DE198" s="594"/>
      <c r="DF198" s="594"/>
      <c r="DG198" s="594"/>
      <c r="DH198" s="594"/>
      <c r="DI198" s="594"/>
      <c r="DJ198" s="594"/>
      <c r="DK198" s="594"/>
      <c r="DL198" s="594"/>
      <c r="DM198" s="594"/>
      <c r="DN198" s="594"/>
      <c r="DO198" s="594"/>
      <c r="DP198" s="594"/>
      <c r="DQ198" s="594"/>
      <c r="DR198" s="594"/>
      <c r="DS198" s="594"/>
      <c r="DT198" s="594"/>
      <c r="DU198" s="594"/>
      <c r="DV198" s="594"/>
      <c r="DW198" s="594"/>
      <c r="DX198" s="594"/>
      <c r="DY198" s="594"/>
      <c r="DZ198" s="594"/>
      <c r="EA198" s="594"/>
      <c r="EB198" s="594"/>
      <c r="EC198" s="594"/>
      <c r="ED198" s="594"/>
      <c r="EE198" s="594"/>
      <c r="EF198" s="594"/>
      <c r="EG198" s="594"/>
      <c r="EH198" s="594"/>
      <c r="EI198" s="594"/>
      <c r="EJ198" s="594"/>
      <c r="EK198" s="594"/>
      <c r="EL198" s="594"/>
      <c r="EM198" s="594"/>
      <c r="EN198" s="594"/>
      <c r="EO198" s="594"/>
      <c r="EP198" s="594"/>
      <c r="EQ198" s="594"/>
      <c r="ER198" s="594"/>
      <c r="ES198" s="594"/>
      <c r="ET198" s="594"/>
      <c r="EU198" s="594"/>
      <c r="EV198" s="594"/>
      <c r="EW198" s="594"/>
      <c r="EX198" s="594"/>
      <c r="EY198" s="594"/>
      <c r="EZ198" s="594"/>
      <c r="FA198" s="594"/>
      <c r="FB198" s="594"/>
      <c r="FC198" s="594"/>
      <c r="FD198" s="594"/>
      <c r="FE198" s="594"/>
      <c r="FF198" s="594"/>
      <c r="FG198" s="594"/>
      <c r="FH198" s="594"/>
      <c r="FI198" s="594"/>
      <c r="FJ198" s="594"/>
      <c r="FK198" s="594"/>
      <c r="FL198" s="594"/>
      <c r="FM198" s="594"/>
      <c r="FN198" s="594"/>
      <c r="FO198" s="594"/>
      <c r="FP198" s="594"/>
      <c r="FQ198" s="594"/>
      <c r="FR198" s="594"/>
      <c r="FS198" s="594"/>
      <c r="FT198" s="594"/>
      <c r="FU198" s="594"/>
      <c r="FV198" s="594"/>
      <c r="FW198" s="594"/>
      <c r="FX198" s="594"/>
      <c r="FY198" s="594"/>
      <c r="FZ198" s="594"/>
      <c r="GA198" s="594"/>
      <c r="GB198" s="594"/>
      <c r="GC198" s="594"/>
      <c r="GD198" s="594"/>
      <c r="GE198" s="594"/>
      <c r="GF198" s="594"/>
      <c r="GG198" s="594"/>
      <c r="GH198" s="594"/>
      <c r="GI198" s="594"/>
      <c r="GJ198" s="594"/>
      <c r="GK198" s="594"/>
      <c r="GL198" s="594"/>
      <c r="GM198" s="594"/>
      <c r="GN198" s="594"/>
      <c r="GO198" s="594"/>
      <c r="GP198" s="594"/>
      <c r="GQ198" s="594"/>
      <c r="GR198" s="594"/>
      <c r="GS198" s="594"/>
      <c r="GT198" s="594"/>
      <c r="GU198" s="594"/>
      <c r="GV198" s="594"/>
      <c r="GW198" s="594"/>
      <c r="GX198" s="594"/>
      <c r="GY198" s="594"/>
      <c r="GZ198" s="594"/>
      <c r="HA198" s="594"/>
      <c r="HB198" s="594"/>
      <c r="HC198" s="594"/>
      <c r="HD198" s="594"/>
      <c r="HE198" s="594"/>
      <c r="HF198" s="594"/>
      <c r="HG198" s="594"/>
      <c r="HH198" s="594"/>
      <c r="HI198" s="594"/>
      <c r="HJ198" s="594"/>
    </row>
    <row r="199" spans="1:218" ht="23.1" customHeight="1" x14ac:dyDescent="0.25">
      <c r="A199" s="576">
        <v>171</v>
      </c>
      <c r="B199" s="603"/>
      <c r="C199" s="604">
        <v>1303</v>
      </c>
      <c r="D199" s="701" t="s">
        <v>1098</v>
      </c>
      <c r="E199" s="702" t="s">
        <v>784</v>
      </c>
      <c r="F199" s="702" t="s">
        <v>326</v>
      </c>
      <c r="G199" s="604">
        <v>900</v>
      </c>
      <c r="H199" s="606">
        <v>241</v>
      </c>
      <c r="I199" s="607">
        <v>676</v>
      </c>
      <c r="J199" s="581" t="s">
        <v>25</v>
      </c>
      <c r="K199" s="582" t="s">
        <v>1099</v>
      </c>
      <c r="L199" s="582" t="s">
        <v>1105</v>
      </c>
      <c r="M199" s="584" t="s">
        <v>31</v>
      </c>
      <c r="N199" s="585" t="s">
        <v>17</v>
      </c>
      <c r="O199" s="625" t="s">
        <v>1001</v>
      </c>
      <c r="P199" s="654" t="s">
        <v>792</v>
      </c>
      <c r="Q199" s="654" t="s">
        <v>789</v>
      </c>
      <c r="R199" s="586" t="s">
        <v>39</v>
      </c>
      <c r="S199" s="586" t="s">
        <v>20</v>
      </c>
      <c r="T199" s="586" t="s">
        <v>20</v>
      </c>
      <c r="U199" s="586" t="s">
        <v>1101</v>
      </c>
      <c r="V199" s="586" t="s">
        <v>22</v>
      </c>
      <c r="W199" s="586" t="s">
        <v>22</v>
      </c>
      <c r="X199" s="663">
        <v>2</v>
      </c>
      <c r="Y199" s="803">
        <v>2.2000000000000002</v>
      </c>
      <c r="Z199" s="588">
        <v>41456</v>
      </c>
      <c r="AA199" s="588">
        <v>41791</v>
      </c>
      <c r="AB199" s="798">
        <v>15</v>
      </c>
      <c r="AC199" s="613"/>
      <c r="AD199" s="640"/>
      <c r="AE199" s="610">
        <v>0</v>
      </c>
      <c r="AF199" s="623"/>
      <c r="AG199" s="623"/>
      <c r="AH199" s="623"/>
      <c r="AI199" s="623"/>
      <c r="AJ199" s="623"/>
      <c r="AK199" s="623"/>
      <c r="AL199" s="623"/>
      <c r="AM199" s="623"/>
      <c r="AN199" s="613"/>
      <c r="AO199" s="613"/>
      <c r="AP199" s="613"/>
      <c r="AQ199" s="613"/>
      <c r="AR199" s="592">
        <f t="shared" si="25"/>
        <v>0</v>
      </c>
      <c r="AS199" s="592">
        <f t="shared" si="26"/>
        <v>0</v>
      </c>
      <c r="AT199" s="640">
        <v>2500000</v>
      </c>
      <c r="AU199" s="640"/>
    </row>
    <row r="200" spans="1:218" s="593" customFormat="1" ht="23.1" customHeight="1" x14ac:dyDescent="0.25">
      <c r="A200" s="576">
        <v>172</v>
      </c>
      <c r="B200" s="603"/>
      <c r="C200" s="604">
        <v>1001</v>
      </c>
      <c r="D200" s="701" t="s">
        <v>1019</v>
      </c>
      <c r="E200" s="702" t="s">
        <v>790</v>
      </c>
      <c r="F200" s="702" t="s">
        <v>791</v>
      </c>
      <c r="G200" s="605">
        <v>2600</v>
      </c>
      <c r="H200" s="606">
        <v>243</v>
      </c>
      <c r="I200" s="607">
        <v>536</v>
      </c>
      <c r="J200" s="581">
        <v>3</v>
      </c>
      <c r="K200" s="582" t="s">
        <v>907</v>
      </c>
      <c r="L200" s="582" t="s">
        <v>1126</v>
      </c>
      <c r="M200" s="584" t="s">
        <v>15</v>
      </c>
      <c r="N200" s="585" t="s">
        <v>17</v>
      </c>
      <c r="O200" s="625" t="s">
        <v>1001</v>
      </c>
      <c r="P200" s="638" t="s">
        <v>803</v>
      </c>
      <c r="Q200" s="638" t="s">
        <v>789</v>
      </c>
      <c r="R200" s="586" t="s">
        <v>39</v>
      </c>
      <c r="S200" s="586" t="s">
        <v>52</v>
      </c>
      <c r="T200" s="586" t="s">
        <v>1125</v>
      </c>
      <c r="U200" s="586" t="s">
        <v>1125</v>
      </c>
      <c r="V200" s="586" t="s">
        <v>22</v>
      </c>
      <c r="W200" s="586" t="s">
        <v>22</v>
      </c>
      <c r="X200" s="663">
        <v>2</v>
      </c>
      <c r="Y200" s="800">
        <v>2.1</v>
      </c>
      <c r="Z200" s="622">
        <v>41091</v>
      </c>
      <c r="AA200" s="622">
        <v>41426</v>
      </c>
      <c r="AB200" s="798">
        <v>5</v>
      </c>
      <c r="AC200" s="613">
        <v>858300</v>
      </c>
      <c r="AD200" s="640"/>
      <c r="AE200" s="610">
        <v>858300</v>
      </c>
      <c r="AF200" s="623"/>
      <c r="AG200" s="623"/>
      <c r="AH200" s="623"/>
      <c r="AI200" s="623"/>
      <c r="AJ200" s="623">
        <v>558300</v>
      </c>
      <c r="AK200" s="623">
        <v>300000</v>
      </c>
      <c r="AL200" s="623"/>
      <c r="AM200" s="623"/>
      <c r="AN200" s="623"/>
      <c r="AO200" s="623"/>
      <c r="AP200" s="623"/>
      <c r="AQ200" s="623"/>
      <c r="AR200" s="592">
        <f t="shared" si="25"/>
        <v>858300</v>
      </c>
      <c r="AS200" s="592">
        <f t="shared" si="26"/>
        <v>0</v>
      </c>
      <c r="AT200" s="640"/>
      <c r="AU200" s="640"/>
      <c r="GY200" s="594"/>
      <c r="GZ200" s="594"/>
      <c r="HA200" s="594"/>
      <c r="HB200" s="594"/>
      <c r="HC200" s="594"/>
      <c r="HD200" s="594"/>
      <c r="HE200" s="594"/>
      <c r="HF200" s="594"/>
      <c r="HG200" s="594"/>
      <c r="HH200" s="594"/>
      <c r="HI200" s="594"/>
      <c r="HJ200" s="594"/>
    </row>
    <row r="201" spans="1:218" s="593" customFormat="1" ht="23.1" customHeight="1" x14ac:dyDescent="0.25">
      <c r="A201" s="576">
        <v>173</v>
      </c>
      <c r="B201" s="603"/>
      <c r="C201" s="604">
        <v>1001</v>
      </c>
      <c r="D201" s="701" t="s">
        <v>1019</v>
      </c>
      <c r="E201" s="702" t="s">
        <v>790</v>
      </c>
      <c r="F201" s="702" t="s">
        <v>791</v>
      </c>
      <c r="G201" s="605">
        <v>2600</v>
      </c>
      <c r="H201" s="607">
        <v>243</v>
      </c>
      <c r="I201" s="607">
        <v>536</v>
      </c>
      <c r="J201" s="581">
        <v>9</v>
      </c>
      <c r="K201" s="632" t="s">
        <v>907</v>
      </c>
      <c r="L201" s="632" t="s">
        <v>1127</v>
      </c>
      <c r="M201" s="584" t="s">
        <v>15</v>
      </c>
      <c r="N201" s="585" t="s">
        <v>17</v>
      </c>
      <c r="O201" s="625" t="s">
        <v>1001</v>
      </c>
      <c r="P201" s="638" t="s">
        <v>803</v>
      </c>
      <c r="Q201" s="638" t="s">
        <v>805</v>
      </c>
      <c r="R201" s="586" t="s">
        <v>39</v>
      </c>
      <c r="S201" s="586" t="s">
        <v>52</v>
      </c>
      <c r="T201" s="586" t="s">
        <v>1125</v>
      </c>
      <c r="U201" s="586" t="s">
        <v>1125</v>
      </c>
      <c r="V201" s="586" t="s">
        <v>22</v>
      </c>
      <c r="W201" s="586" t="s">
        <v>22</v>
      </c>
      <c r="X201" s="663">
        <v>2</v>
      </c>
      <c r="Y201" s="800">
        <v>2.1</v>
      </c>
      <c r="Z201" s="622">
        <v>41091</v>
      </c>
      <c r="AA201" s="622">
        <v>41426</v>
      </c>
      <c r="AB201" s="798">
        <v>5</v>
      </c>
      <c r="AC201" s="613">
        <v>0</v>
      </c>
      <c r="AD201" s="640">
        <v>300000</v>
      </c>
      <c r="AE201" s="610">
        <v>300000</v>
      </c>
      <c r="AF201" s="623"/>
      <c r="AG201" s="623"/>
      <c r="AH201" s="623"/>
      <c r="AI201" s="623"/>
      <c r="AJ201" s="623"/>
      <c r="AK201" s="623">
        <v>150000</v>
      </c>
      <c r="AL201" s="623"/>
      <c r="AM201" s="623">
        <v>150000</v>
      </c>
      <c r="AN201" s="623"/>
      <c r="AO201" s="623"/>
      <c r="AP201" s="623"/>
      <c r="AQ201" s="623"/>
      <c r="AR201" s="592">
        <f t="shared" si="25"/>
        <v>300000</v>
      </c>
      <c r="AS201" s="592">
        <f t="shared" si="26"/>
        <v>0</v>
      </c>
      <c r="AT201" s="640"/>
      <c r="AU201" s="640"/>
      <c r="GY201" s="594"/>
      <c r="GZ201" s="594"/>
      <c r="HA201" s="594"/>
      <c r="HB201" s="594"/>
      <c r="HC201" s="594"/>
      <c r="HD201" s="594"/>
      <c r="HE201" s="594"/>
      <c r="HF201" s="594"/>
      <c r="HG201" s="594"/>
      <c r="HH201" s="594"/>
      <c r="HI201" s="594"/>
      <c r="HJ201" s="594"/>
    </row>
    <row r="202" spans="1:218" ht="23.1" customHeight="1" x14ac:dyDescent="0.25">
      <c r="A202" s="576">
        <v>174</v>
      </c>
      <c r="B202" s="603" t="s">
        <v>1128</v>
      </c>
      <c r="C202" s="604">
        <v>1001</v>
      </c>
      <c r="D202" s="701" t="s">
        <v>1019</v>
      </c>
      <c r="E202" s="702" t="s">
        <v>790</v>
      </c>
      <c r="F202" s="702" t="s">
        <v>791</v>
      </c>
      <c r="G202" s="605">
        <v>2600</v>
      </c>
      <c r="H202" s="606">
        <v>243</v>
      </c>
      <c r="I202" s="607">
        <v>536</v>
      </c>
      <c r="J202" s="581">
        <v>10</v>
      </c>
      <c r="K202" s="582" t="s">
        <v>907</v>
      </c>
      <c r="L202" s="582" t="s">
        <v>1129</v>
      </c>
      <c r="M202" s="624" t="s">
        <v>15</v>
      </c>
      <c r="N202" s="585" t="s">
        <v>17</v>
      </c>
      <c r="O202" s="625" t="s">
        <v>1001</v>
      </c>
      <c r="P202" s="586" t="s">
        <v>792</v>
      </c>
      <c r="Q202" s="586" t="s">
        <v>789</v>
      </c>
      <c r="R202" s="586" t="s">
        <v>39</v>
      </c>
      <c r="S202" s="638" t="s">
        <v>20</v>
      </c>
      <c r="T202" s="586" t="s">
        <v>20</v>
      </c>
      <c r="U202" s="586" t="s">
        <v>20</v>
      </c>
      <c r="V202" s="586" t="s">
        <v>45</v>
      </c>
      <c r="W202" s="586" t="s">
        <v>45</v>
      </c>
      <c r="X202" s="663">
        <v>2</v>
      </c>
      <c r="Y202" s="800">
        <v>2.1</v>
      </c>
      <c r="Z202" s="622">
        <v>41091</v>
      </c>
      <c r="AA202" s="622">
        <v>41426</v>
      </c>
      <c r="AB202" s="798">
        <v>10</v>
      </c>
      <c r="AC202" s="613"/>
      <c r="AD202" s="610">
        <v>766500</v>
      </c>
      <c r="AE202" s="610">
        <v>766500</v>
      </c>
      <c r="AF202" s="626"/>
      <c r="AG202" s="626"/>
      <c r="AH202" s="626"/>
      <c r="AI202" s="626"/>
      <c r="AJ202" s="626"/>
      <c r="AK202" s="626"/>
      <c r="AL202" s="626">
        <v>266500</v>
      </c>
      <c r="AM202" s="626">
        <v>500000</v>
      </c>
      <c r="AN202" s="626"/>
      <c r="AO202" s="626"/>
      <c r="AP202" s="626"/>
      <c r="AQ202" s="626"/>
      <c r="AR202" s="592">
        <f t="shared" si="25"/>
        <v>766500</v>
      </c>
      <c r="AS202" s="592">
        <f t="shared" si="26"/>
        <v>0</v>
      </c>
      <c r="AT202" s="610">
        <v>0</v>
      </c>
      <c r="AU202" s="610">
        <v>0</v>
      </c>
    </row>
    <row r="203" spans="1:218" ht="23.1" customHeight="1" x14ac:dyDescent="0.25">
      <c r="A203" s="576">
        <v>175</v>
      </c>
      <c r="B203" s="603" t="s">
        <v>1128</v>
      </c>
      <c r="C203" s="604">
        <v>1001</v>
      </c>
      <c r="D203" s="701" t="s">
        <v>1019</v>
      </c>
      <c r="E203" s="702" t="s">
        <v>790</v>
      </c>
      <c r="F203" s="702" t="s">
        <v>791</v>
      </c>
      <c r="G203" s="605">
        <v>2600</v>
      </c>
      <c r="H203" s="606">
        <v>243</v>
      </c>
      <c r="I203" s="607">
        <v>636</v>
      </c>
      <c r="J203" s="581">
        <v>4</v>
      </c>
      <c r="K203" s="582" t="s">
        <v>907</v>
      </c>
      <c r="L203" s="582" t="s">
        <v>1129</v>
      </c>
      <c r="M203" s="624" t="s">
        <v>31</v>
      </c>
      <c r="N203" s="585" t="s">
        <v>17</v>
      </c>
      <c r="O203" s="625" t="s">
        <v>1001</v>
      </c>
      <c r="P203" s="586" t="s">
        <v>792</v>
      </c>
      <c r="Q203" s="586" t="s">
        <v>789</v>
      </c>
      <c r="R203" s="586" t="s">
        <v>39</v>
      </c>
      <c r="S203" s="638" t="s">
        <v>20</v>
      </c>
      <c r="T203" s="586" t="s">
        <v>20</v>
      </c>
      <c r="U203" s="586" t="s">
        <v>20</v>
      </c>
      <c r="V203" s="586" t="s">
        <v>45</v>
      </c>
      <c r="W203" s="586" t="s">
        <v>45</v>
      </c>
      <c r="X203" s="663">
        <v>2</v>
      </c>
      <c r="Y203" s="800">
        <v>2.1</v>
      </c>
      <c r="Z203" s="622">
        <v>41456</v>
      </c>
      <c r="AA203" s="622">
        <v>42156</v>
      </c>
      <c r="AB203" s="798">
        <v>10</v>
      </c>
      <c r="AC203" s="613"/>
      <c r="AD203" s="610">
        <v>0</v>
      </c>
      <c r="AE203" s="610">
        <v>0</v>
      </c>
      <c r="AF203" s="626"/>
      <c r="AG203" s="626"/>
      <c r="AH203" s="626"/>
      <c r="AI203" s="626"/>
      <c r="AJ203" s="626"/>
      <c r="AK203" s="626"/>
      <c r="AL203" s="626"/>
      <c r="AM203" s="626"/>
      <c r="AN203" s="626"/>
      <c r="AO203" s="626"/>
      <c r="AP203" s="626"/>
      <c r="AQ203" s="626"/>
      <c r="AR203" s="592">
        <f t="shared" si="25"/>
        <v>0</v>
      </c>
      <c r="AS203" s="592">
        <f t="shared" si="26"/>
        <v>0</v>
      </c>
      <c r="AT203" s="610">
        <v>1000000</v>
      </c>
      <c r="AU203" s="610">
        <v>1000000</v>
      </c>
      <c r="GY203" s="593"/>
      <c r="GZ203" s="593"/>
      <c r="HA203" s="593"/>
      <c r="HB203" s="593"/>
      <c r="HC203" s="593"/>
      <c r="HD203" s="593"/>
      <c r="HE203" s="593"/>
      <c r="HF203" s="593"/>
      <c r="HG203" s="593"/>
      <c r="HH203" s="593"/>
      <c r="HI203" s="593"/>
      <c r="HJ203" s="593"/>
    </row>
    <row r="204" spans="1:218" s="593" customFormat="1" ht="23.1" customHeight="1" x14ac:dyDescent="0.25">
      <c r="A204" s="576">
        <v>176</v>
      </c>
      <c r="B204" s="603"/>
      <c r="C204" s="604">
        <v>1001</v>
      </c>
      <c r="D204" s="701" t="s">
        <v>1019</v>
      </c>
      <c r="E204" s="702" t="s">
        <v>790</v>
      </c>
      <c r="F204" s="702" t="s">
        <v>791</v>
      </c>
      <c r="G204" s="605">
        <v>2600</v>
      </c>
      <c r="H204" s="607">
        <v>243</v>
      </c>
      <c r="I204" s="607">
        <v>636</v>
      </c>
      <c r="J204" s="581">
        <v>6</v>
      </c>
      <c r="K204" s="632" t="s">
        <v>907</v>
      </c>
      <c r="L204" s="632" t="s">
        <v>1127</v>
      </c>
      <c r="M204" s="584" t="s">
        <v>31</v>
      </c>
      <c r="N204" s="656" t="s">
        <v>17</v>
      </c>
      <c r="O204" s="625" t="s">
        <v>1001</v>
      </c>
      <c r="P204" s="638" t="s">
        <v>803</v>
      </c>
      <c r="Q204" s="638" t="s">
        <v>805</v>
      </c>
      <c r="R204" s="586" t="s">
        <v>39</v>
      </c>
      <c r="S204" s="586" t="s">
        <v>52</v>
      </c>
      <c r="T204" s="586" t="s">
        <v>1125</v>
      </c>
      <c r="U204" s="586" t="s">
        <v>1125</v>
      </c>
      <c r="V204" s="586" t="s">
        <v>22</v>
      </c>
      <c r="W204" s="586" t="s">
        <v>22</v>
      </c>
      <c r="X204" s="663">
        <v>2</v>
      </c>
      <c r="Y204" s="800">
        <v>2.1</v>
      </c>
      <c r="Z204" s="622">
        <v>41091</v>
      </c>
      <c r="AA204" s="639">
        <v>41426</v>
      </c>
      <c r="AB204" s="798">
        <v>5</v>
      </c>
      <c r="AC204" s="613">
        <v>25000</v>
      </c>
      <c r="AD204" s="640"/>
      <c r="AE204" s="610">
        <v>25000</v>
      </c>
      <c r="AF204" s="623"/>
      <c r="AG204" s="623"/>
      <c r="AH204" s="623">
        <v>25000</v>
      </c>
      <c r="AI204" s="623"/>
      <c r="AJ204" s="623"/>
      <c r="AK204" s="623"/>
      <c r="AL204" s="623"/>
      <c r="AM204" s="623"/>
      <c r="AN204" s="623"/>
      <c r="AO204" s="623"/>
      <c r="AP204" s="623"/>
      <c r="AQ204" s="623"/>
      <c r="AR204" s="592">
        <f t="shared" si="25"/>
        <v>25000</v>
      </c>
      <c r="AS204" s="592">
        <f t="shared" si="26"/>
        <v>0</v>
      </c>
      <c r="AT204" s="640"/>
      <c r="AU204" s="640"/>
      <c r="GY204" s="594"/>
      <c r="GZ204" s="594"/>
      <c r="HA204" s="594"/>
      <c r="HB204" s="594"/>
      <c r="HC204" s="594"/>
      <c r="HD204" s="594"/>
      <c r="HE204" s="594"/>
      <c r="HF204" s="594"/>
      <c r="HG204" s="594"/>
      <c r="HH204" s="594"/>
      <c r="HI204" s="594"/>
      <c r="HJ204" s="594"/>
    </row>
    <row r="205" spans="1:218" ht="23.1" customHeight="1" x14ac:dyDescent="0.25">
      <c r="A205" s="576">
        <v>177</v>
      </c>
      <c r="B205" s="603"/>
      <c r="C205" s="604">
        <v>1001</v>
      </c>
      <c r="D205" s="701" t="s">
        <v>1019</v>
      </c>
      <c r="E205" s="702" t="s">
        <v>790</v>
      </c>
      <c r="F205" s="702" t="s">
        <v>791</v>
      </c>
      <c r="G205" s="605">
        <v>2600</v>
      </c>
      <c r="H205" s="607">
        <v>243</v>
      </c>
      <c r="I205" s="607">
        <v>636</v>
      </c>
      <c r="J205" s="581">
        <v>7</v>
      </c>
      <c r="K205" s="632" t="s">
        <v>907</v>
      </c>
      <c r="L205" s="632" t="s">
        <v>1124</v>
      </c>
      <c r="M205" s="584" t="s">
        <v>31</v>
      </c>
      <c r="N205" s="656" t="s">
        <v>17</v>
      </c>
      <c r="O205" s="625" t="s">
        <v>1001</v>
      </c>
      <c r="P205" s="638" t="s">
        <v>803</v>
      </c>
      <c r="Q205" s="638" t="s">
        <v>805</v>
      </c>
      <c r="R205" s="586" t="s">
        <v>39</v>
      </c>
      <c r="S205" s="586" t="s">
        <v>52</v>
      </c>
      <c r="T205" s="586" t="s">
        <v>1125</v>
      </c>
      <c r="U205" s="586" t="s">
        <v>1125</v>
      </c>
      <c r="V205" s="586" t="s">
        <v>22</v>
      </c>
      <c r="W205" s="586" t="s">
        <v>22</v>
      </c>
      <c r="X205" s="663">
        <v>2</v>
      </c>
      <c r="Y205" s="800">
        <v>2.1</v>
      </c>
      <c r="Z205" s="622">
        <v>41091</v>
      </c>
      <c r="AA205" s="639">
        <v>41426</v>
      </c>
      <c r="AB205" s="798">
        <v>5</v>
      </c>
      <c r="AC205" s="613">
        <v>25400</v>
      </c>
      <c r="AD205" s="640"/>
      <c r="AE205" s="610">
        <v>25400</v>
      </c>
      <c r="AF205" s="623"/>
      <c r="AG205" s="623"/>
      <c r="AH205" s="623">
        <v>25400</v>
      </c>
      <c r="AI205" s="623"/>
      <c r="AJ205" s="623"/>
      <c r="AK205" s="623"/>
      <c r="AL205" s="623"/>
      <c r="AM205" s="623"/>
      <c r="AN205" s="623"/>
      <c r="AO205" s="623"/>
      <c r="AP205" s="623"/>
      <c r="AQ205" s="623"/>
      <c r="AR205" s="592">
        <f t="shared" si="25"/>
        <v>25400</v>
      </c>
      <c r="AS205" s="592">
        <f t="shared" si="26"/>
        <v>0</v>
      </c>
      <c r="AT205" s="640"/>
      <c r="AU205" s="640"/>
      <c r="AV205" s="593"/>
      <c r="AW205" s="593"/>
      <c r="AX205" s="593"/>
      <c r="AY205" s="593"/>
      <c r="AZ205" s="593"/>
      <c r="BA205" s="593"/>
      <c r="BB205" s="593"/>
      <c r="BC205" s="593"/>
      <c r="BD205" s="593"/>
      <c r="BE205" s="593"/>
      <c r="BF205" s="593"/>
      <c r="BG205" s="593"/>
      <c r="BH205" s="593"/>
      <c r="BI205" s="593"/>
      <c r="BJ205" s="593"/>
      <c r="BK205" s="593"/>
      <c r="BL205" s="593"/>
      <c r="BM205" s="593"/>
      <c r="BN205" s="593"/>
      <c r="BO205" s="593"/>
      <c r="BP205" s="593"/>
      <c r="BQ205" s="593"/>
      <c r="BR205" s="593"/>
      <c r="BS205" s="593"/>
      <c r="BT205" s="593"/>
      <c r="BU205" s="593"/>
      <c r="BV205" s="593"/>
      <c r="BW205" s="593"/>
      <c r="BX205" s="593"/>
      <c r="BY205" s="593"/>
      <c r="BZ205" s="593"/>
      <c r="CA205" s="593"/>
      <c r="CB205" s="593"/>
      <c r="CC205" s="593"/>
      <c r="CD205" s="593"/>
      <c r="CE205" s="593"/>
      <c r="CF205" s="593"/>
      <c r="CG205" s="593"/>
      <c r="CH205" s="593"/>
      <c r="CI205" s="593"/>
      <c r="CJ205" s="593"/>
      <c r="CK205" s="593"/>
      <c r="CL205" s="593"/>
      <c r="CM205" s="593"/>
      <c r="CN205" s="593"/>
      <c r="CO205" s="593"/>
      <c r="CP205" s="593"/>
      <c r="CQ205" s="593"/>
      <c r="CR205" s="593"/>
      <c r="CS205" s="593"/>
      <c r="CT205" s="593"/>
      <c r="CU205" s="593"/>
      <c r="CV205" s="593"/>
      <c r="CW205" s="593"/>
      <c r="CX205" s="593"/>
      <c r="CY205" s="593"/>
      <c r="CZ205" s="593"/>
      <c r="DA205" s="593"/>
      <c r="DB205" s="593"/>
      <c r="DC205" s="593"/>
      <c r="DD205" s="593"/>
      <c r="DE205" s="593"/>
      <c r="DF205" s="593"/>
      <c r="DG205" s="593"/>
      <c r="DH205" s="593"/>
      <c r="DI205" s="593"/>
      <c r="DJ205" s="593"/>
      <c r="DK205" s="593"/>
      <c r="DL205" s="593"/>
      <c r="DM205" s="593"/>
      <c r="DN205" s="593"/>
      <c r="DO205" s="593"/>
      <c r="DP205" s="593"/>
      <c r="DQ205" s="593"/>
      <c r="DR205" s="593"/>
      <c r="DS205" s="593"/>
      <c r="DT205" s="593"/>
      <c r="DU205" s="593"/>
      <c r="DV205" s="593"/>
      <c r="DW205" s="593"/>
      <c r="DX205" s="593"/>
      <c r="DY205" s="593"/>
      <c r="DZ205" s="593"/>
      <c r="EA205" s="593"/>
      <c r="EB205" s="593"/>
      <c r="EC205" s="593"/>
      <c r="ED205" s="593"/>
      <c r="EE205" s="593"/>
      <c r="EF205" s="593"/>
      <c r="EG205" s="593"/>
      <c r="EH205" s="593"/>
      <c r="EI205" s="593"/>
      <c r="EJ205" s="593"/>
      <c r="EK205" s="593"/>
      <c r="EL205" s="593"/>
      <c r="EM205" s="593"/>
      <c r="EN205" s="593"/>
      <c r="EO205" s="593"/>
      <c r="EP205" s="593"/>
      <c r="EQ205" s="593"/>
      <c r="ER205" s="593"/>
      <c r="ES205" s="593"/>
      <c r="ET205" s="593"/>
      <c r="EU205" s="593"/>
      <c r="EV205" s="593"/>
      <c r="EW205" s="593"/>
      <c r="EX205" s="593"/>
      <c r="EY205" s="593"/>
      <c r="EZ205" s="593"/>
      <c r="FA205" s="593"/>
      <c r="FB205" s="593"/>
      <c r="FC205" s="593"/>
      <c r="FD205" s="593"/>
      <c r="FE205" s="593"/>
      <c r="FF205" s="593"/>
      <c r="FG205" s="593"/>
      <c r="FH205" s="593"/>
      <c r="FI205" s="593"/>
      <c r="FJ205" s="593"/>
      <c r="FK205" s="593"/>
      <c r="FL205" s="593"/>
      <c r="FM205" s="593"/>
      <c r="FN205" s="593"/>
      <c r="FO205" s="593"/>
      <c r="FP205" s="593"/>
      <c r="FQ205" s="593"/>
      <c r="FR205" s="593"/>
      <c r="FS205" s="593"/>
      <c r="FT205" s="593"/>
      <c r="FU205" s="593"/>
      <c r="FV205" s="593"/>
      <c r="FW205" s="593"/>
      <c r="FX205" s="593"/>
      <c r="FY205" s="593"/>
      <c r="FZ205" s="593"/>
      <c r="GA205" s="593"/>
      <c r="GB205" s="593"/>
      <c r="GC205" s="593"/>
      <c r="GD205" s="593"/>
      <c r="GE205" s="593"/>
      <c r="GF205" s="593"/>
      <c r="GG205" s="593"/>
      <c r="GH205" s="593"/>
      <c r="GI205" s="593"/>
      <c r="GJ205" s="593"/>
      <c r="GK205" s="593"/>
      <c r="GL205" s="593"/>
      <c r="GM205" s="593"/>
      <c r="GN205" s="593"/>
      <c r="GO205" s="593"/>
      <c r="GP205" s="593"/>
      <c r="GQ205" s="593"/>
      <c r="GR205" s="593"/>
      <c r="GS205" s="593"/>
      <c r="GT205" s="593"/>
      <c r="GU205" s="593"/>
      <c r="GV205" s="593"/>
      <c r="GW205" s="593"/>
      <c r="GX205" s="593"/>
    </row>
    <row r="206" spans="1:218" ht="23.1" customHeight="1" x14ac:dyDescent="0.25">
      <c r="A206" s="576">
        <v>178</v>
      </c>
      <c r="B206" s="603"/>
      <c r="C206" s="604">
        <v>1201</v>
      </c>
      <c r="D206" s="701" t="s">
        <v>1019</v>
      </c>
      <c r="E206" s="702" t="s">
        <v>830</v>
      </c>
      <c r="F206" s="702" t="s">
        <v>831</v>
      </c>
      <c r="G206" s="605">
        <v>400</v>
      </c>
      <c r="H206" s="606">
        <v>246</v>
      </c>
      <c r="I206" s="607">
        <v>536</v>
      </c>
      <c r="J206" s="581">
        <v>1</v>
      </c>
      <c r="K206" s="582" t="s">
        <v>907</v>
      </c>
      <c r="L206" s="582" t="s">
        <v>1143</v>
      </c>
      <c r="M206" s="584" t="s">
        <v>15</v>
      </c>
      <c r="N206" s="585" t="s">
        <v>17</v>
      </c>
      <c r="O206" s="625" t="s">
        <v>1001</v>
      </c>
      <c r="P206" s="586" t="s">
        <v>792</v>
      </c>
      <c r="Q206" s="586" t="s">
        <v>789</v>
      </c>
      <c r="R206" s="586" t="s">
        <v>39</v>
      </c>
      <c r="S206" s="638" t="s">
        <v>52</v>
      </c>
      <c r="T206" s="638" t="s">
        <v>52</v>
      </c>
      <c r="U206" s="586" t="s">
        <v>1137</v>
      </c>
      <c r="V206" s="586" t="s">
        <v>55</v>
      </c>
      <c r="W206" s="586" t="s">
        <v>55</v>
      </c>
      <c r="X206" s="663">
        <v>2</v>
      </c>
      <c r="Y206" s="800">
        <v>2.1</v>
      </c>
      <c r="Z206" s="622">
        <v>41091</v>
      </c>
      <c r="AA206" s="639">
        <v>41426</v>
      </c>
      <c r="AB206" s="828">
        <v>10</v>
      </c>
      <c r="AC206" s="641"/>
      <c r="AD206" s="610">
        <v>1500000</v>
      </c>
      <c r="AE206" s="610">
        <v>1500000</v>
      </c>
      <c r="AF206" s="626"/>
      <c r="AG206" s="626"/>
      <c r="AH206" s="626"/>
      <c r="AI206" s="626"/>
      <c r="AJ206" s="626">
        <v>250000</v>
      </c>
      <c r="AK206" s="626">
        <v>250000</v>
      </c>
      <c r="AL206" s="626">
        <v>250000</v>
      </c>
      <c r="AM206" s="626">
        <v>250000</v>
      </c>
      <c r="AN206" s="626">
        <v>250000</v>
      </c>
      <c r="AO206" s="626">
        <v>250000</v>
      </c>
      <c r="AP206" s="626"/>
      <c r="AQ206" s="626"/>
      <c r="AR206" s="592">
        <f t="shared" si="25"/>
        <v>1500000</v>
      </c>
      <c r="AS206" s="592">
        <f t="shared" si="26"/>
        <v>0</v>
      </c>
      <c r="AT206" s="610"/>
      <c r="AU206" s="610"/>
    </row>
    <row r="207" spans="1:218" ht="23.1" customHeight="1" x14ac:dyDescent="0.25">
      <c r="A207" s="576">
        <v>179</v>
      </c>
      <c r="B207" s="603" t="s">
        <v>1144</v>
      </c>
      <c r="C207" s="604">
        <v>1201</v>
      </c>
      <c r="D207" s="701" t="s">
        <v>1019</v>
      </c>
      <c r="E207" s="702" t="s">
        <v>830</v>
      </c>
      <c r="F207" s="702" t="s">
        <v>831</v>
      </c>
      <c r="G207" s="605">
        <v>2600</v>
      </c>
      <c r="H207" s="606">
        <v>246</v>
      </c>
      <c r="I207" s="607">
        <v>636</v>
      </c>
      <c r="J207" s="581">
        <v>1</v>
      </c>
      <c r="K207" s="582" t="s">
        <v>907</v>
      </c>
      <c r="L207" s="582" t="s">
        <v>1143</v>
      </c>
      <c r="M207" s="584" t="s">
        <v>31</v>
      </c>
      <c r="N207" s="585" t="s">
        <v>17</v>
      </c>
      <c r="O207" s="625" t="s">
        <v>1001</v>
      </c>
      <c r="P207" s="586" t="s">
        <v>792</v>
      </c>
      <c r="Q207" s="586" t="s">
        <v>789</v>
      </c>
      <c r="R207" s="586" t="s">
        <v>39</v>
      </c>
      <c r="S207" s="638" t="s">
        <v>52</v>
      </c>
      <c r="T207" s="638" t="s">
        <v>52</v>
      </c>
      <c r="U207" s="586" t="s">
        <v>1137</v>
      </c>
      <c r="V207" s="586" t="s">
        <v>55</v>
      </c>
      <c r="W207" s="586" t="s">
        <v>55</v>
      </c>
      <c r="X207" s="663">
        <v>2</v>
      </c>
      <c r="Y207" s="800">
        <v>2.1</v>
      </c>
      <c r="Z207" s="622">
        <v>41456</v>
      </c>
      <c r="AA207" s="622">
        <v>42156</v>
      </c>
      <c r="AB207" s="828">
        <v>10</v>
      </c>
      <c r="AC207" s="641"/>
      <c r="AD207" s="610">
        <v>0</v>
      </c>
      <c r="AE207" s="610">
        <v>0</v>
      </c>
      <c r="AF207" s="626"/>
      <c r="AG207" s="626"/>
      <c r="AH207" s="626"/>
      <c r="AI207" s="626"/>
      <c r="AJ207" s="626"/>
      <c r="AK207" s="626"/>
      <c r="AL207" s="626"/>
      <c r="AM207" s="626"/>
      <c r="AN207" s="626"/>
      <c r="AO207" s="626"/>
      <c r="AP207" s="626"/>
      <c r="AQ207" s="626"/>
      <c r="AR207" s="592">
        <f t="shared" si="25"/>
        <v>0</v>
      </c>
      <c r="AS207" s="592">
        <f t="shared" si="26"/>
        <v>0</v>
      </c>
      <c r="AT207" s="610">
        <v>1000000</v>
      </c>
      <c r="AU207" s="610">
        <v>1000000</v>
      </c>
    </row>
    <row r="208" spans="1:218" ht="23.1" customHeight="1" x14ac:dyDescent="0.25">
      <c r="A208" s="576">
        <v>180</v>
      </c>
      <c r="B208" s="603" t="s">
        <v>1138</v>
      </c>
      <c r="C208" s="604">
        <v>1201</v>
      </c>
      <c r="D208" s="701" t="s">
        <v>1019</v>
      </c>
      <c r="E208" s="702" t="s">
        <v>830</v>
      </c>
      <c r="F208" s="702" t="s">
        <v>831</v>
      </c>
      <c r="G208" s="605">
        <v>400</v>
      </c>
      <c r="H208" s="606">
        <v>246</v>
      </c>
      <c r="I208" s="607">
        <v>684</v>
      </c>
      <c r="J208" s="659">
        <v>5</v>
      </c>
      <c r="K208" s="644" t="s">
        <v>65</v>
      </c>
      <c r="L208" s="582" t="s">
        <v>1139</v>
      </c>
      <c r="M208" s="624" t="s">
        <v>31</v>
      </c>
      <c r="N208" s="585" t="s">
        <v>17</v>
      </c>
      <c r="O208" s="625" t="s">
        <v>1001</v>
      </c>
      <c r="P208" s="586" t="s">
        <v>792</v>
      </c>
      <c r="Q208" s="586" t="s">
        <v>789</v>
      </c>
      <c r="R208" s="586" t="s">
        <v>39</v>
      </c>
      <c r="S208" s="638" t="s">
        <v>20</v>
      </c>
      <c r="T208" s="586" t="s">
        <v>20</v>
      </c>
      <c r="U208" s="586" t="s">
        <v>21</v>
      </c>
      <c r="V208" s="586" t="s">
        <v>55</v>
      </c>
      <c r="W208" s="586" t="s">
        <v>55</v>
      </c>
      <c r="X208" s="663">
        <v>2</v>
      </c>
      <c r="Y208" s="800">
        <v>2.1</v>
      </c>
      <c r="Z208" s="622">
        <v>40756</v>
      </c>
      <c r="AA208" s="622">
        <v>40787</v>
      </c>
      <c r="AB208" s="798">
        <v>20</v>
      </c>
      <c r="AC208" s="613">
        <v>500000</v>
      </c>
      <c r="AD208" s="610"/>
      <c r="AE208" s="610">
        <v>500000</v>
      </c>
      <c r="AF208" s="626"/>
      <c r="AG208" s="626"/>
      <c r="AH208" s="626"/>
      <c r="AI208" s="626"/>
      <c r="AJ208" s="626"/>
      <c r="AK208" s="626">
        <v>250000</v>
      </c>
      <c r="AL208" s="626">
        <v>250000</v>
      </c>
      <c r="AM208" s="626"/>
      <c r="AN208" s="626"/>
      <c r="AO208" s="626"/>
      <c r="AP208" s="626"/>
      <c r="AQ208" s="626"/>
      <c r="AR208" s="592">
        <f t="shared" si="25"/>
        <v>500000</v>
      </c>
      <c r="AS208" s="592">
        <f t="shared" si="26"/>
        <v>0</v>
      </c>
      <c r="AT208" s="610"/>
      <c r="AU208" s="610"/>
    </row>
    <row r="209" spans="1:218" s="593" customFormat="1" ht="23.1" customHeight="1" x14ac:dyDescent="0.25">
      <c r="A209" s="576">
        <v>181</v>
      </c>
      <c r="B209" s="603" t="s">
        <v>1141</v>
      </c>
      <c r="C209" s="604">
        <v>1201</v>
      </c>
      <c r="D209" s="701" t="s">
        <v>1019</v>
      </c>
      <c r="E209" s="702" t="s">
        <v>830</v>
      </c>
      <c r="F209" s="702" t="s">
        <v>831</v>
      </c>
      <c r="G209" s="605">
        <v>400</v>
      </c>
      <c r="H209" s="606">
        <v>246</v>
      </c>
      <c r="I209" s="607">
        <v>684</v>
      </c>
      <c r="J209" s="659">
        <v>6</v>
      </c>
      <c r="K209" s="644" t="s">
        <v>65</v>
      </c>
      <c r="L209" s="582" t="s">
        <v>1142</v>
      </c>
      <c r="M209" s="624" t="s">
        <v>31</v>
      </c>
      <c r="N209" s="585" t="s">
        <v>17</v>
      </c>
      <c r="O209" s="625" t="s">
        <v>1001</v>
      </c>
      <c r="P209" s="586" t="s">
        <v>792</v>
      </c>
      <c r="Q209" s="586" t="s">
        <v>789</v>
      </c>
      <c r="R209" s="586" t="s">
        <v>39</v>
      </c>
      <c r="S209" s="638" t="s">
        <v>20</v>
      </c>
      <c r="T209" s="586" t="s">
        <v>20</v>
      </c>
      <c r="U209" s="586" t="s">
        <v>21</v>
      </c>
      <c r="V209" s="586" t="s">
        <v>55</v>
      </c>
      <c r="W209" s="586" t="s">
        <v>55</v>
      </c>
      <c r="X209" s="663">
        <v>2</v>
      </c>
      <c r="Y209" s="800">
        <v>2.1</v>
      </c>
      <c r="Z209" s="639">
        <v>41091</v>
      </c>
      <c r="AA209" s="622">
        <v>41791</v>
      </c>
      <c r="AB209" s="798">
        <v>20</v>
      </c>
      <c r="AC209" s="613">
        <v>2500000</v>
      </c>
      <c r="AD209" s="610"/>
      <c r="AE209" s="610">
        <v>2500000</v>
      </c>
      <c r="AF209" s="626"/>
      <c r="AG209" s="626">
        <v>500000</v>
      </c>
      <c r="AH209" s="626">
        <v>500000</v>
      </c>
      <c r="AI209" s="626">
        <v>500000</v>
      </c>
      <c r="AJ209" s="626">
        <v>500000</v>
      </c>
      <c r="AK209" s="626">
        <v>500000</v>
      </c>
      <c r="AL209" s="626"/>
      <c r="AM209" s="626"/>
      <c r="AN209" s="626"/>
      <c r="AO209" s="626"/>
      <c r="AP209" s="626"/>
      <c r="AQ209" s="626"/>
      <c r="AR209" s="592">
        <f t="shared" si="25"/>
        <v>2500000</v>
      </c>
      <c r="AS209" s="592">
        <f t="shared" si="26"/>
        <v>0</v>
      </c>
      <c r="AT209" s="610"/>
      <c r="AU209" s="610"/>
      <c r="AV209" s="594"/>
      <c r="AW209" s="594"/>
      <c r="AX209" s="594"/>
      <c r="AY209" s="594"/>
      <c r="AZ209" s="594"/>
      <c r="BA209" s="594"/>
      <c r="BB209" s="594"/>
      <c r="BC209" s="594"/>
      <c r="BD209" s="594"/>
      <c r="BE209" s="594"/>
      <c r="BF209" s="594"/>
      <c r="BG209" s="594"/>
      <c r="BH209" s="594"/>
      <c r="BI209" s="594"/>
      <c r="BJ209" s="594"/>
      <c r="BK209" s="594"/>
      <c r="BL209" s="594"/>
      <c r="BM209" s="594"/>
      <c r="BN209" s="594"/>
      <c r="BO209" s="594"/>
      <c r="BP209" s="594"/>
      <c r="BQ209" s="594"/>
      <c r="BR209" s="594"/>
      <c r="BS209" s="594"/>
      <c r="BT209" s="594"/>
      <c r="BU209" s="594"/>
      <c r="BV209" s="594"/>
      <c r="BW209" s="594"/>
      <c r="BX209" s="594"/>
      <c r="BY209" s="594"/>
      <c r="BZ209" s="594"/>
      <c r="CA209" s="594"/>
      <c r="CB209" s="594"/>
      <c r="CC209" s="594"/>
      <c r="CD209" s="594"/>
      <c r="CE209" s="594"/>
      <c r="CF209" s="594"/>
      <c r="CG209" s="594"/>
      <c r="CH209" s="594"/>
      <c r="CI209" s="594"/>
      <c r="CJ209" s="594"/>
      <c r="CK209" s="594"/>
      <c r="CL209" s="594"/>
      <c r="CM209" s="594"/>
      <c r="CN209" s="594"/>
      <c r="CO209" s="594"/>
      <c r="CP209" s="594"/>
      <c r="CQ209" s="594"/>
      <c r="CR209" s="594"/>
      <c r="CS209" s="594"/>
      <c r="CT209" s="594"/>
      <c r="CU209" s="594"/>
      <c r="CV209" s="594"/>
      <c r="CW209" s="594"/>
      <c r="CX209" s="594"/>
      <c r="CY209" s="594"/>
      <c r="CZ209" s="594"/>
      <c r="DA209" s="594"/>
      <c r="DB209" s="594"/>
      <c r="DC209" s="594"/>
      <c r="DD209" s="594"/>
      <c r="DE209" s="594"/>
      <c r="DF209" s="594"/>
      <c r="DG209" s="594"/>
      <c r="DH209" s="594"/>
      <c r="DI209" s="594"/>
      <c r="DJ209" s="594"/>
      <c r="DK209" s="594"/>
      <c r="DL209" s="594"/>
      <c r="DM209" s="594"/>
      <c r="DN209" s="594"/>
      <c r="DO209" s="594"/>
      <c r="DP209" s="594"/>
      <c r="DQ209" s="594"/>
      <c r="DR209" s="594"/>
      <c r="DS209" s="594"/>
      <c r="DT209" s="594"/>
      <c r="DU209" s="594"/>
      <c r="DV209" s="594"/>
      <c r="DW209" s="594"/>
      <c r="DX209" s="594"/>
      <c r="DY209" s="594"/>
      <c r="DZ209" s="594"/>
      <c r="EA209" s="594"/>
      <c r="EB209" s="594"/>
      <c r="EC209" s="594"/>
      <c r="ED209" s="594"/>
      <c r="EE209" s="594"/>
      <c r="EF209" s="594"/>
      <c r="EG209" s="594"/>
      <c r="EH209" s="594"/>
      <c r="EI209" s="594"/>
      <c r="EJ209" s="594"/>
      <c r="EK209" s="594"/>
      <c r="EL209" s="594"/>
      <c r="EM209" s="594"/>
      <c r="EN209" s="594"/>
      <c r="EO209" s="594"/>
      <c r="EP209" s="594"/>
      <c r="EQ209" s="594"/>
      <c r="ER209" s="594"/>
      <c r="ES209" s="594"/>
      <c r="ET209" s="594"/>
      <c r="EU209" s="594"/>
      <c r="EV209" s="594"/>
      <c r="EW209" s="594"/>
      <c r="EX209" s="594"/>
      <c r="EY209" s="594"/>
      <c r="EZ209" s="594"/>
      <c r="FA209" s="594"/>
      <c r="FB209" s="594"/>
      <c r="FC209" s="594"/>
      <c r="FD209" s="594"/>
      <c r="FE209" s="594"/>
      <c r="FF209" s="594"/>
      <c r="FG209" s="594"/>
      <c r="FH209" s="594"/>
      <c r="FI209" s="594"/>
      <c r="FJ209" s="594"/>
      <c r="FK209" s="594"/>
      <c r="FL209" s="594"/>
      <c r="FM209" s="594"/>
      <c r="FN209" s="594"/>
      <c r="FO209" s="594"/>
      <c r="FP209" s="594"/>
      <c r="FQ209" s="594"/>
      <c r="FR209" s="594"/>
      <c r="FS209" s="594"/>
      <c r="FT209" s="594"/>
      <c r="FU209" s="594"/>
      <c r="FV209" s="594"/>
      <c r="FW209" s="594"/>
      <c r="FX209" s="594"/>
      <c r="FY209" s="594"/>
      <c r="FZ209" s="594"/>
      <c r="GA209" s="594"/>
      <c r="GB209" s="594"/>
      <c r="GC209" s="594"/>
      <c r="GD209" s="594"/>
      <c r="GE209" s="594"/>
      <c r="GF209" s="594"/>
      <c r="GG209" s="594"/>
      <c r="GH209" s="594"/>
      <c r="GI209" s="594"/>
      <c r="GJ209" s="594"/>
      <c r="GK209" s="594"/>
      <c r="GL209" s="594"/>
      <c r="GM209" s="594"/>
      <c r="GN209" s="594"/>
      <c r="GO209" s="594"/>
      <c r="GP209" s="594"/>
      <c r="GQ209" s="594"/>
      <c r="GR209" s="594"/>
      <c r="GS209" s="594"/>
      <c r="GT209" s="594"/>
      <c r="GU209" s="594"/>
      <c r="GV209" s="594"/>
      <c r="GW209" s="594"/>
      <c r="GX209" s="594"/>
      <c r="GY209" s="594"/>
      <c r="GZ209" s="594"/>
      <c r="HA209" s="594"/>
      <c r="HB209" s="594"/>
      <c r="HC209" s="594"/>
      <c r="HD209" s="594"/>
      <c r="HE209" s="594"/>
      <c r="HF209" s="594"/>
      <c r="HG209" s="594"/>
      <c r="HH209" s="594"/>
      <c r="HI209" s="594"/>
      <c r="HJ209" s="594"/>
    </row>
    <row r="210" spans="1:218" ht="23.1" customHeight="1" x14ac:dyDescent="0.25">
      <c r="A210" s="576">
        <v>182</v>
      </c>
      <c r="B210" s="603"/>
      <c r="C210" s="604">
        <v>1201</v>
      </c>
      <c r="D210" s="701" t="s">
        <v>1019</v>
      </c>
      <c r="E210" s="702" t="s">
        <v>830</v>
      </c>
      <c r="F210" s="702" t="s">
        <v>831</v>
      </c>
      <c r="G210" s="605">
        <v>400</v>
      </c>
      <c r="H210" s="606">
        <v>246</v>
      </c>
      <c r="I210" s="607">
        <v>684</v>
      </c>
      <c r="J210" s="607" t="s">
        <v>25</v>
      </c>
      <c r="K210" s="582" t="s">
        <v>65</v>
      </c>
      <c r="L210" s="582" t="s">
        <v>66</v>
      </c>
      <c r="M210" s="624" t="s">
        <v>31</v>
      </c>
      <c r="N210" s="585" t="s">
        <v>17</v>
      </c>
      <c r="O210" s="625" t="s">
        <v>1001</v>
      </c>
      <c r="P210" s="586" t="s">
        <v>792</v>
      </c>
      <c r="Q210" s="586" t="s">
        <v>789</v>
      </c>
      <c r="R210" s="586" t="s">
        <v>39</v>
      </c>
      <c r="S210" s="638" t="s">
        <v>20</v>
      </c>
      <c r="T210" s="586" t="s">
        <v>20</v>
      </c>
      <c r="U210" s="586" t="s">
        <v>21</v>
      </c>
      <c r="V210" s="586" t="s">
        <v>55</v>
      </c>
      <c r="W210" s="586" t="s">
        <v>55</v>
      </c>
      <c r="X210" s="663">
        <v>2</v>
      </c>
      <c r="Y210" s="800">
        <v>2.1</v>
      </c>
      <c r="Z210" s="622">
        <v>41456</v>
      </c>
      <c r="AA210" s="622">
        <v>42156</v>
      </c>
      <c r="AB210" s="801">
        <v>20</v>
      </c>
      <c r="AC210" s="613"/>
      <c r="AD210" s="609"/>
      <c r="AE210" s="610">
        <v>0</v>
      </c>
      <c r="AF210" s="610"/>
      <c r="AG210" s="610"/>
      <c r="AH210" s="610"/>
      <c r="AI210" s="610"/>
      <c r="AJ210" s="610"/>
      <c r="AK210" s="610"/>
      <c r="AL210" s="610"/>
      <c r="AM210" s="610"/>
      <c r="AN210" s="640"/>
      <c r="AO210" s="640"/>
      <c r="AP210" s="610"/>
      <c r="AQ210" s="610"/>
      <c r="AR210" s="592">
        <f t="shared" si="25"/>
        <v>0</v>
      </c>
      <c r="AS210" s="592">
        <f t="shared" si="26"/>
        <v>0</v>
      </c>
      <c r="AT210" s="609">
        <v>10000000</v>
      </c>
      <c r="AU210" s="609">
        <v>10000000</v>
      </c>
      <c r="GY210" s="593"/>
      <c r="GZ210" s="593"/>
      <c r="HA210" s="593"/>
      <c r="HB210" s="593"/>
      <c r="HC210" s="593"/>
      <c r="HD210" s="593"/>
      <c r="HE210" s="593"/>
      <c r="HF210" s="593"/>
      <c r="HG210" s="593"/>
      <c r="HH210" s="593"/>
      <c r="HI210" s="593"/>
      <c r="HJ210" s="593"/>
    </row>
    <row r="211" spans="1:218" ht="23.1" customHeight="1" x14ac:dyDescent="0.25">
      <c r="A211" s="576">
        <v>183</v>
      </c>
      <c r="B211" s="603" t="s">
        <v>1140</v>
      </c>
      <c r="C211" s="604">
        <v>1201</v>
      </c>
      <c r="D211" s="701" t="s">
        <v>1019</v>
      </c>
      <c r="E211" s="702" t="s">
        <v>830</v>
      </c>
      <c r="F211" s="702" t="s">
        <v>831</v>
      </c>
      <c r="G211" s="605">
        <v>400</v>
      </c>
      <c r="H211" s="606">
        <v>246</v>
      </c>
      <c r="I211" s="607">
        <v>884</v>
      </c>
      <c r="J211" s="581">
        <v>3</v>
      </c>
      <c r="K211" s="644" t="s">
        <v>65</v>
      </c>
      <c r="L211" s="582" t="s">
        <v>67</v>
      </c>
      <c r="M211" s="584" t="s">
        <v>59</v>
      </c>
      <c r="N211" s="653" t="s">
        <v>24</v>
      </c>
      <c r="O211" s="625" t="s">
        <v>1001</v>
      </c>
      <c r="P211" s="586" t="s">
        <v>792</v>
      </c>
      <c r="Q211" s="586" t="s">
        <v>789</v>
      </c>
      <c r="R211" s="586" t="s">
        <v>39</v>
      </c>
      <c r="S211" s="638" t="s">
        <v>20</v>
      </c>
      <c r="T211" s="586" t="s">
        <v>20</v>
      </c>
      <c r="U211" s="586" t="s">
        <v>21</v>
      </c>
      <c r="V211" s="586" t="s">
        <v>55</v>
      </c>
      <c r="W211" s="586" t="s">
        <v>55</v>
      </c>
      <c r="X211" s="663">
        <v>2</v>
      </c>
      <c r="Y211" s="800">
        <v>2.1</v>
      </c>
      <c r="Z211" s="639">
        <v>41091</v>
      </c>
      <c r="AA211" s="622">
        <v>42156</v>
      </c>
      <c r="AB211" s="801">
        <v>20</v>
      </c>
      <c r="AC211" s="641">
        <v>0</v>
      </c>
      <c r="AD211" s="610">
        <v>28112600</v>
      </c>
      <c r="AE211" s="610">
        <v>28112600</v>
      </c>
      <c r="AF211" s="626"/>
      <c r="AG211" s="626">
        <v>2500000</v>
      </c>
      <c r="AH211" s="626">
        <v>2500000</v>
      </c>
      <c r="AI211" s="626">
        <v>2500000</v>
      </c>
      <c r="AJ211" s="626">
        <v>2500000</v>
      </c>
      <c r="AK211" s="626">
        <v>2500000</v>
      </c>
      <c r="AL211" s="626">
        <v>2500000</v>
      </c>
      <c r="AM211" s="626">
        <v>2500000</v>
      </c>
      <c r="AN211" s="626">
        <v>2500000</v>
      </c>
      <c r="AO211" s="626">
        <v>2500000</v>
      </c>
      <c r="AP211" s="626">
        <v>2500000</v>
      </c>
      <c r="AQ211" s="626">
        <v>3112600</v>
      </c>
      <c r="AR211" s="592">
        <f t="shared" si="25"/>
        <v>28112600</v>
      </c>
      <c r="AS211" s="592">
        <f t="shared" si="26"/>
        <v>0</v>
      </c>
      <c r="AT211" s="610">
        <v>29655600</v>
      </c>
      <c r="AU211" s="610">
        <v>31370200</v>
      </c>
    </row>
    <row r="212" spans="1:218" ht="22.5" customHeight="1" x14ac:dyDescent="0.25">
      <c r="A212" s="576">
        <v>184</v>
      </c>
      <c r="B212" s="603"/>
      <c r="C212" s="604">
        <v>1201</v>
      </c>
      <c r="D212" s="701" t="s">
        <v>1019</v>
      </c>
      <c r="E212" s="702" t="s">
        <v>830</v>
      </c>
      <c r="F212" s="702" t="s">
        <v>831</v>
      </c>
      <c r="G212" s="605">
        <v>400</v>
      </c>
      <c r="H212" s="606">
        <v>246</v>
      </c>
      <c r="I212" s="607">
        <v>884</v>
      </c>
      <c r="J212" s="581">
        <v>5</v>
      </c>
      <c r="K212" s="582" t="s">
        <v>65</v>
      </c>
      <c r="L212" s="582" t="s">
        <v>60</v>
      </c>
      <c r="M212" s="584" t="s">
        <v>59</v>
      </c>
      <c r="N212" s="653" t="s">
        <v>24</v>
      </c>
      <c r="O212" s="625" t="s">
        <v>1001</v>
      </c>
      <c r="P212" s="586" t="s">
        <v>792</v>
      </c>
      <c r="Q212" s="586" t="s">
        <v>789</v>
      </c>
      <c r="R212" s="586" t="s">
        <v>39</v>
      </c>
      <c r="S212" s="638" t="s">
        <v>20</v>
      </c>
      <c r="T212" s="586" t="s">
        <v>20</v>
      </c>
      <c r="U212" s="586" t="s">
        <v>21</v>
      </c>
      <c r="V212" s="586" t="s">
        <v>22</v>
      </c>
      <c r="W212" s="586" t="s">
        <v>22</v>
      </c>
      <c r="X212" s="663">
        <v>2</v>
      </c>
      <c r="Y212" s="800">
        <v>2.1</v>
      </c>
      <c r="Z212" s="639">
        <v>41091</v>
      </c>
      <c r="AA212" s="622">
        <v>42156</v>
      </c>
      <c r="AB212" s="801">
        <v>25</v>
      </c>
      <c r="AC212" s="641">
        <v>0</v>
      </c>
      <c r="AD212" s="610">
        <v>3935700</v>
      </c>
      <c r="AE212" s="610">
        <v>3935700</v>
      </c>
      <c r="AF212" s="626"/>
      <c r="AG212" s="626"/>
      <c r="AH212" s="626">
        <v>935700</v>
      </c>
      <c r="AI212" s="626">
        <v>500000</v>
      </c>
      <c r="AJ212" s="626">
        <v>500000</v>
      </c>
      <c r="AK212" s="626">
        <v>500000</v>
      </c>
      <c r="AL212" s="626">
        <v>500000</v>
      </c>
      <c r="AM212" s="626">
        <v>500000</v>
      </c>
      <c r="AN212" s="626">
        <v>500000</v>
      </c>
      <c r="AO212" s="626"/>
      <c r="AP212" s="626"/>
      <c r="AQ212" s="626"/>
      <c r="AR212" s="592">
        <f t="shared" si="25"/>
        <v>3935700</v>
      </c>
      <c r="AS212" s="592">
        <f t="shared" si="26"/>
        <v>0</v>
      </c>
      <c r="AT212" s="610">
        <v>4151700</v>
      </c>
      <c r="AU212" s="610">
        <v>4391800</v>
      </c>
    </row>
    <row r="213" spans="1:218" s="593" customFormat="1" ht="23.1" customHeight="1" x14ac:dyDescent="0.25">
      <c r="A213" s="576">
        <v>185</v>
      </c>
      <c r="B213" s="603" t="s">
        <v>1178</v>
      </c>
      <c r="C213" s="604">
        <v>1301</v>
      </c>
      <c r="D213" s="701" t="s">
        <v>1098</v>
      </c>
      <c r="E213" s="702" t="s">
        <v>839</v>
      </c>
      <c r="F213" s="702" t="s">
        <v>840</v>
      </c>
      <c r="G213" s="605">
        <v>3120</v>
      </c>
      <c r="H213" s="606">
        <v>255</v>
      </c>
      <c r="I213" s="607">
        <v>532</v>
      </c>
      <c r="J213" s="581">
        <v>23</v>
      </c>
      <c r="K213" s="582" t="s">
        <v>14</v>
      </c>
      <c r="L213" s="582" t="s">
        <v>1179</v>
      </c>
      <c r="M213" s="624" t="s">
        <v>15</v>
      </c>
      <c r="N213" s="585" t="s">
        <v>17</v>
      </c>
      <c r="O213" s="625" t="s">
        <v>1001</v>
      </c>
      <c r="P213" s="586" t="s">
        <v>803</v>
      </c>
      <c r="Q213" s="586" t="s">
        <v>789</v>
      </c>
      <c r="R213" s="586" t="s">
        <v>39</v>
      </c>
      <c r="S213" s="586" t="s">
        <v>40</v>
      </c>
      <c r="T213" s="586" t="s">
        <v>40</v>
      </c>
      <c r="U213" s="586" t="s">
        <v>63</v>
      </c>
      <c r="V213" s="796" t="s">
        <v>1180</v>
      </c>
      <c r="W213" s="796" t="s">
        <v>1180</v>
      </c>
      <c r="X213" s="663">
        <v>2</v>
      </c>
      <c r="Y213" s="803">
        <v>2.2000000000000002</v>
      </c>
      <c r="Z213" s="622">
        <v>41091</v>
      </c>
      <c r="AA213" s="639">
        <v>41426</v>
      </c>
      <c r="AB213" s="801">
        <v>25</v>
      </c>
      <c r="AC213" s="613"/>
      <c r="AD213" s="610">
        <v>4900000</v>
      </c>
      <c r="AE213" s="610">
        <v>4900000</v>
      </c>
      <c r="AF213" s="623"/>
      <c r="AG213" s="623"/>
      <c r="AH213" s="623">
        <v>1500000</v>
      </c>
      <c r="AI213" s="623">
        <v>350000</v>
      </c>
      <c r="AJ213" s="623">
        <v>500000</v>
      </c>
      <c r="AK213" s="623">
        <v>1550000</v>
      </c>
      <c r="AL213" s="623"/>
      <c r="AM213" s="626">
        <v>500000</v>
      </c>
      <c r="AN213" s="626">
        <v>500000</v>
      </c>
      <c r="AO213" s="623"/>
      <c r="AP213" s="623"/>
      <c r="AQ213" s="623"/>
      <c r="AR213" s="592">
        <f t="shared" si="25"/>
        <v>4900000</v>
      </c>
      <c r="AS213" s="592">
        <f t="shared" si="26"/>
        <v>0</v>
      </c>
      <c r="AT213" s="610"/>
      <c r="AU213" s="610"/>
      <c r="AV213" s="594"/>
      <c r="AW213" s="594"/>
      <c r="AX213" s="594"/>
      <c r="AY213" s="594"/>
      <c r="AZ213" s="594"/>
      <c r="BA213" s="594"/>
      <c r="BB213" s="594"/>
      <c r="BC213" s="594"/>
      <c r="BD213" s="594"/>
      <c r="BE213" s="594"/>
      <c r="BF213" s="594"/>
      <c r="BG213" s="594"/>
      <c r="BH213" s="594"/>
      <c r="BI213" s="594"/>
      <c r="BJ213" s="594"/>
      <c r="BK213" s="594"/>
      <c r="BL213" s="594"/>
      <c r="BM213" s="594"/>
      <c r="BN213" s="594"/>
      <c r="BO213" s="594"/>
      <c r="BP213" s="594"/>
      <c r="BQ213" s="594"/>
      <c r="BR213" s="594"/>
      <c r="BS213" s="594"/>
      <c r="BT213" s="594"/>
      <c r="BU213" s="594"/>
      <c r="BV213" s="594"/>
      <c r="BW213" s="594"/>
      <c r="BX213" s="594"/>
      <c r="BY213" s="594"/>
      <c r="BZ213" s="594"/>
      <c r="CA213" s="594"/>
      <c r="CB213" s="594"/>
      <c r="CC213" s="594"/>
      <c r="CD213" s="594"/>
      <c r="CE213" s="594"/>
      <c r="CF213" s="594"/>
      <c r="CG213" s="594"/>
      <c r="CH213" s="594"/>
      <c r="CI213" s="594"/>
      <c r="CJ213" s="594"/>
      <c r="CK213" s="594"/>
      <c r="CL213" s="594"/>
      <c r="CM213" s="594"/>
      <c r="CN213" s="594"/>
      <c r="CO213" s="594"/>
      <c r="CP213" s="594"/>
      <c r="CQ213" s="594"/>
      <c r="CR213" s="594"/>
      <c r="CS213" s="594"/>
      <c r="CT213" s="594"/>
      <c r="CU213" s="594"/>
      <c r="CV213" s="594"/>
      <c r="CW213" s="594"/>
      <c r="CX213" s="594"/>
      <c r="CY213" s="594"/>
      <c r="CZ213" s="594"/>
      <c r="DA213" s="594"/>
      <c r="DB213" s="594"/>
      <c r="DC213" s="594"/>
      <c r="DD213" s="594"/>
      <c r="DE213" s="594"/>
      <c r="DF213" s="594"/>
      <c r="DG213" s="594"/>
      <c r="DH213" s="594"/>
      <c r="DI213" s="594"/>
      <c r="DJ213" s="594"/>
      <c r="DK213" s="594"/>
      <c r="DL213" s="594"/>
      <c r="DM213" s="594"/>
      <c r="DN213" s="594"/>
      <c r="DO213" s="594"/>
      <c r="DP213" s="594"/>
      <c r="DQ213" s="594"/>
      <c r="DR213" s="594"/>
      <c r="DS213" s="594"/>
      <c r="DT213" s="594"/>
      <c r="DU213" s="594"/>
      <c r="DV213" s="594"/>
      <c r="DW213" s="594"/>
      <c r="DX213" s="594"/>
      <c r="DY213" s="594"/>
      <c r="DZ213" s="594"/>
      <c r="EA213" s="594"/>
      <c r="EB213" s="594"/>
      <c r="EC213" s="594"/>
      <c r="ED213" s="594"/>
      <c r="EE213" s="594"/>
      <c r="EF213" s="594"/>
      <c r="EG213" s="594"/>
      <c r="EH213" s="594"/>
      <c r="EI213" s="594"/>
      <c r="EJ213" s="594"/>
      <c r="EK213" s="594"/>
      <c r="EL213" s="594"/>
      <c r="EM213" s="594"/>
      <c r="EN213" s="594"/>
      <c r="EO213" s="594"/>
      <c r="EP213" s="594"/>
      <c r="EQ213" s="594"/>
      <c r="ER213" s="594"/>
      <c r="ES213" s="594"/>
      <c r="ET213" s="594"/>
      <c r="EU213" s="594"/>
      <c r="EV213" s="594"/>
      <c r="EW213" s="594"/>
      <c r="EX213" s="594"/>
      <c r="EY213" s="594"/>
      <c r="EZ213" s="594"/>
      <c r="FA213" s="594"/>
      <c r="FB213" s="594"/>
      <c r="FC213" s="594"/>
      <c r="FD213" s="594"/>
      <c r="FE213" s="594"/>
      <c r="FF213" s="594"/>
      <c r="FG213" s="594"/>
      <c r="FH213" s="594"/>
      <c r="FI213" s="594"/>
      <c r="FJ213" s="594"/>
      <c r="FK213" s="594"/>
      <c r="FL213" s="594"/>
      <c r="FM213" s="594"/>
      <c r="FN213" s="594"/>
      <c r="FO213" s="594"/>
      <c r="FP213" s="594"/>
      <c r="FQ213" s="594"/>
      <c r="FR213" s="594"/>
      <c r="FS213" s="594"/>
      <c r="FT213" s="594"/>
      <c r="FU213" s="594"/>
      <c r="FV213" s="594"/>
      <c r="FW213" s="594"/>
      <c r="FX213" s="594"/>
      <c r="FY213" s="594"/>
      <c r="FZ213" s="594"/>
      <c r="GA213" s="594"/>
      <c r="GB213" s="594"/>
      <c r="GC213" s="594"/>
      <c r="GD213" s="594"/>
      <c r="GE213" s="594"/>
      <c r="GF213" s="594"/>
      <c r="GG213" s="594"/>
      <c r="GH213" s="594"/>
      <c r="GI213" s="594"/>
      <c r="GJ213" s="594"/>
      <c r="GK213" s="594"/>
      <c r="GL213" s="594"/>
      <c r="GM213" s="594"/>
      <c r="GN213" s="594"/>
      <c r="GO213" s="594"/>
      <c r="GP213" s="594"/>
      <c r="GQ213" s="594"/>
      <c r="GR213" s="594"/>
      <c r="GS213" s="594"/>
      <c r="GT213" s="594"/>
      <c r="GU213" s="594"/>
      <c r="GV213" s="594"/>
      <c r="GW213" s="594"/>
      <c r="GX213" s="594"/>
      <c r="GY213" s="594"/>
      <c r="GZ213" s="594"/>
      <c r="HA213" s="594"/>
      <c r="HB213" s="594"/>
      <c r="HC213" s="594"/>
      <c r="HD213" s="594"/>
      <c r="HE213" s="594"/>
      <c r="HF213" s="594"/>
      <c r="HG213" s="594"/>
      <c r="HH213" s="594"/>
      <c r="HI213" s="594"/>
      <c r="HJ213" s="594"/>
    </row>
    <row r="214" spans="1:218" ht="23.1" customHeight="1" x14ac:dyDescent="0.25">
      <c r="A214" s="576">
        <v>186</v>
      </c>
      <c r="B214" s="603" t="s">
        <v>1161</v>
      </c>
      <c r="C214" s="604">
        <v>1301</v>
      </c>
      <c r="D214" s="701" t="s">
        <v>1098</v>
      </c>
      <c r="E214" s="702" t="s">
        <v>839</v>
      </c>
      <c r="F214" s="702" t="s">
        <v>840</v>
      </c>
      <c r="G214" s="605">
        <v>600</v>
      </c>
      <c r="H214" s="606">
        <v>255</v>
      </c>
      <c r="I214" s="607">
        <v>572</v>
      </c>
      <c r="J214" s="581">
        <v>3</v>
      </c>
      <c r="K214" s="582" t="s">
        <v>68</v>
      </c>
      <c r="L214" s="582" t="s">
        <v>1162</v>
      </c>
      <c r="M214" s="624" t="s">
        <v>31</v>
      </c>
      <c r="N214" s="585" t="s">
        <v>17</v>
      </c>
      <c r="O214" s="625" t="s">
        <v>1001</v>
      </c>
      <c r="P214" s="586" t="s">
        <v>803</v>
      </c>
      <c r="Q214" s="586" t="s">
        <v>789</v>
      </c>
      <c r="R214" s="586" t="s">
        <v>39</v>
      </c>
      <c r="S214" s="586" t="s">
        <v>40</v>
      </c>
      <c r="T214" s="586" t="s">
        <v>40</v>
      </c>
      <c r="U214" s="586" t="s">
        <v>1149</v>
      </c>
      <c r="V214" s="796" t="s">
        <v>961</v>
      </c>
      <c r="W214" s="796" t="s">
        <v>961</v>
      </c>
      <c r="X214" s="663">
        <v>2</v>
      </c>
      <c r="Y214" s="803">
        <v>2.2000000000000002</v>
      </c>
      <c r="Z214" s="639">
        <v>41456</v>
      </c>
      <c r="AA214" s="622">
        <v>41791</v>
      </c>
      <c r="AB214" s="801">
        <v>25</v>
      </c>
      <c r="AC214" s="613"/>
      <c r="AD214" s="610">
        <v>0</v>
      </c>
      <c r="AE214" s="610">
        <v>0</v>
      </c>
      <c r="AF214" s="623"/>
      <c r="AG214" s="623"/>
      <c r="AH214" s="623"/>
      <c r="AI214" s="623"/>
      <c r="AJ214" s="623"/>
      <c r="AK214" s="623"/>
      <c r="AL214" s="623"/>
      <c r="AM214" s="623"/>
      <c r="AN214" s="623"/>
      <c r="AO214" s="623"/>
      <c r="AP214" s="623"/>
      <c r="AQ214" s="623"/>
      <c r="AR214" s="592">
        <f t="shared" si="25"/>
        <v>0</v>
      </c>
      <c r="AS214" s="592">
        <f t="shared" si="26"/>
        <v>0</v>
      </c>
      <c r="AT214" s="610">
        <v>1000000</v>
      </c>
      <c r="AU214" s="610"/>
    </row>
    <row r="215" spans="1:218" ht="23.1" customHeight="1" x14ac:dyDescent="0.25">
      <c r="A215" s="576">
        <v>187</v>
      </c>
      <c r="B215" s="603" t="s">
        <v>1156</v>
      </c>
      <c r="C215" s="604">
        <v>1301</v>
      </c>
      <c r="D215" s="701" t="s">
        <v>1098</v>
      </c>
      <c r="E215" s="702" t="s">
        <v>839</v>
      </c>
      <c r="F215" s="702" t="s">
        <v>840</v>
      </c>
      <c r="G215" s="605">
        <v>3120</v>
      </c>
      <c r="H215" s="606">
        <v>255</v>
      </c>
      <c r="I215" s="607">
        <v>632</v>
      </c>
      <c r="J215" s="581">
        <v>27</v>
      </c>
      <c r="K215" s="582" t="s">
        <v>14</v>
      </c>
      <c r="L215" s="582" t="s">
        <v>1157</v>
      </c>
      <c r="M215" s="624" t="s">
        <v>31</v>
      </c>
      <c r="N215" s="585" t="s">
        <v>17</v>
      </c>
      <c r="O215" s="625" t="s">
        <v>1001</v>
      </c>
      <c r="P215" s="586" t="s">
        <v>803</v>
      </c>
      <c r="Q215" s="586" t="s">
        <v>789</v>
      </c>
      <c r="R215" s="586" t="s">
        <v>39</v>
      </c>
      <c r="S215" s="586" t="s">
        <v>40</v>
      </c>
      <c r="T215" s="586" t="s">
        <v>40</v>
      </c>
      <c r="U215" s="586" t="s">
        <v>1149</v>
      </c>
      <c r="V215" s="586" t="s">
        <v>49</v>
      </c>
      <c r="W215" s="586" t="s">
        <v>49</v>
      </c>
      <c r="X215" s="663">
        <v>2</v>
      </c>
      <c r="Y215" s="803">
        <v>2.2000000000000002</v>
      </c>
      <c r="Z215" s="622">
        <v>41456</v>
      </c>
      <c r="AA215" s="622">
        <v>42156</v>
      </c>
      <c r="AB215" s="801">
        <v>25</v>
      </c>
      <c r="AC215" s="613"/>
      <c r="AD215" s="610"/>
      <c r="AE215" s="610">
        <v>0</v>
      </c>
      <c r="AF215" s="626"/>
      <c r="AG215" s="626"/>
      <c r="AH215" s="626"/>
      <c r="AI215" s="626"/>
      <c r="AJ215" s="626"/>
      <c r="AK215" s="626"/>
      <c r="AL215" s="626"/>
      <c r="AM215" s="626"/>
      <c r="AN215" s="626"/>
      <c r="AO215" s="626"/>
      <c r="AP215" s="626"/>
      <c r="AQ215" s="626"/>
      <c r="AR215" s="592">
        <f t="shared" si="25"/>
        <v>0</v>
      </c>
      <c r="AS215" s="592">
        <f t="shared" si="26"/>
        <v>0</v>
      </c>
      <c r="AT215" s="610">
        <v>800000</v>
      </c>
      <c r="AU215" s="610">
        <v>800000</v>
      </c>
    </row>
    <row r="216" spans="1:218" s="593" customFormat="1" ht="23.1" customHeight="1" x14ac:dyDescent="0.25">
      <c r="A216" s="576">
        <v>188</v>
      </c>
      <c r="B216" s="603"/>
      <c r="C216" s="604">
        <v>1301</v>
      </c>
      <c r="D216" s="701" t="s">
        <v>1098</v>
      </c>
      <c r="E216" s="702" t="s">
        <v>839</v>
      </c>
      <c r="F216" s="702" t="s">
        <v>840</v>
      </c>
      <c r="G216" s="605">
        <v>3120</v>
      </c>
      <c r="H216" s="607">
        <v>255</v>
      </c>
      <c r="I216" s="607">
        <v>632</v>
      </c>
      <c r="J216" s="581">
        <v>34</v>
      </c>
      <c r="K216" s="632" t="s">
        <v>14</v>
      </c>
      <c r="L216" s="632" t="s">
        <v>1176</v>
      </c>
      <c r="M216" s="624" t="s">
        <v>31</v>
      </c>
      <c r="N216" s="585" t="s">
        <v>17</v>
      </c>
      <c r="O216" s="625" t="s">
        <v>1001</v>
      </c>
      <c r="P216" s="586" t="s">
        <v>803</v>
      </c>
      <c r="Q216" s="586" t="s">
        <v>789</v>
      </c>
      <c r="R216" s="586" t="s">
        <v>39</v>
      </c>
      <c r="S216" s="586" t="s">
        <v>40</v>
      </c>
      <c r="T216" s="586" t="s">
        <v>40</v>
      </c>
      <c r="U216" s="654" t="s">
        <v>63</v>
      </c>
      <c r="V216" s="586" t="s">
        <v>22</v>
      </c>
      <c r="W216" s="586" t="s">
        <v>22</v>
      </c>
      <c r="X216" s="663">
        <v>2</v>
      </c>
      <c r="Y216" s="803">
        <v>2.2000000000000002</v>
      </c>
      <c r="Z216" s="622">
        <v>41091</v>
      </c>
      <c r="AA216" s="639">
        <v>41426</v>
      </c>
      <c r="AB216" s="801">
        <v>25</v>
      </c>
      <c r="AC216" s="613">
        <v>200900</v>
      </c>
      <c r="AD216" s="610"/>
      <c r="AE216" s="610">
        <v>200900</v>
      </c>
      <c r="AF216" s="623"/>
      <c r="AG216" s="623"/>
      <c r="AH216" s="623"/>
      <c r="AI216" s="623"/>
      <c r="AJ216" s="623"/>
      <c r="AK216" s="623">
        <v>50000</v>
      </c>
      <c r="AL216" s="623">
        <v>50000</v>
      </c>
      <c r="AM216" s="623">
        <v>100900</v>
      </c>
      <c r="AN216" s="623"/>
      <c r="AO216" s="623"/>
      <c r="AP216" s="623"/>
      <c r="AQ216" s="623"/>
      <c r="AR216" s="592">
        <f t="shared" si="25"/>
        <v>200900</v>
      </c>
      <c r="AS216" s="592">
        <f t="shared" si="26"/>
        <v>0</v>
      </c>
      <c r="AT216" s="610"/>
      <c r="AU216" s="610"/>
      <c r="AV216" s="594"/>
      <c r="AW216" s="594"/>
      <c r="AX216" s="594"/>
      <c r="AY216" s="594"/>
      <c r="AZ216" s="594"/>
      <c r="BA216" s="594"/>
      <c r="BB216" s="594"/>
      <c r="BC216" s="594"/>
      <c r="BD216" s="594"/>
      <c r="BE216" s="594"/>
      <c r="BF216" s="594"/>
      <c r="BG216" s="594"/>
      <c r="BH216" s="594"/>
      <c r="BI216" s="594"/>
      <c r="BJ216" s="594"/>
      <c r="BK216" s="594"/>
      <c r="BL216" s="594"/>
      <c r="BM216" s="594"/>
      <c r="BN216" s="594"/>
      <c r="BO216" s="594"/>
      <c r="BP216" s="594"/>
      <c r="BQ216" s="594"/>
      <c r="BR216" s="594"/>
      <c r="BS216" s="594"/>
      <c r="BT216" s="594"/>
      <c r="BU216" s="594"/>
      <c r="BV216" s="594"/>
      <c r="BW216" s="594"/>
      <c r="BX216" s="594"/>
      <c r="BY216" s="594"/>
      <c r="BZ216" s="594"/>
      <c r="CA216" s="594"/>
      <c r="CB216" s="594"/>
      <c r="CC216" s="594"/>
      <c r="CD216" s="594"/>
      <c r="CE216" s="594"/>
      <c r="CF216" s="594"/>
      <c r="CG216" s="594"/>
      <c r="CH216" s="594"/>
      <c r="CI216" s="594"/>
      <c r="CJ216" s="594"/>
      <c r="CK216" s="594"/>
      <c r="CL216" s="594"/>
      <c r="CM216" s="594"/>
      <c r="CN216" s="594"/>
      <c r="CO216" s="594"/>
      <c r="CP216" s="594"/>
      <c r="CQ216" s="594"/>
      <c r="CR216" s="594"/>
      <c r="CS216" s="594"/>
      <c r="CT216" s="594"/>
      <c r="CU216" s="594"/>
      <c r="CV216" s="594"/>
      <c r="CW216" s="594"/>
      <c r="CX216" s="594"/>
      <c r="CY216" s="594"/>
      <c r="CZ216" s="594"/>
      <c r="DA216" s="594"/>
      <c r="DB216" s="594"/>
      <c r="DC216" s="594"/>
      <c r="DD216" s="594"/>
      <c r="DE216" s="594"/>
      <c r="DF216" s="594"/>
      <c r="DG216" s="594"/>
      <c r="DH216" s="594"/>
      <c r="DI216" s="594"/>
      <c r="DJ216" s="594"/>
      <c r="DK216" s="594"/>
      <c r="DL216" s="594"/>
      <c r="DM216" s="594"/>
      <c r="DN216" s="594"/>
      <c r="DO216" s="594"/>
      <c r="DP216" s="594"/>
      <c r="DQ216" s="594"/>
      <c r="DR216" s="594"/>
      <c r="DS216" s="594"/>
      <c r="DT216" s="594"/>
      <c r="DU216" s="594"/>
      <c r="DV216" s="594"/>
      <c r="DW216" s="594"/>
      <c r="DX216" s="594"/>
      <c r="DY216" s="594"/>
      <c r="DZ216" s="594"/>
      <c r="EA216" s="594"/>
      <c r="EB216" s="594"/>
      <c r="EC216" s="594"/>
      <c r="ED216" s="594"/>
      <c r="EE216" s="594"/>
      <c r="EF216" s="594"/>
      <c r="EG216" s="594"/>
      <c r="EH216" s="594"/>
      <c r="EI216" s="594"/>
      <c r="EJ216" s="594"/>
      <c r="EK216" s="594"/>
      <c r="EL216" s="594"/>
      <c r="EM216" s="594"/>
      <c r="EN216" s="594"/>
      <c r="EO216" s="594"/>
      <c r="EP216" s="594"/>
      <c r="EQ216" s="594"/>
      <c r="ER216" s="594"/>
      <c r="ES216" s="594"/>
      <c r="ET216" s="594"/>
      <c r="EU216" s="594"/>
      <c r="EV216" s="594"/>
      <c r="EW216" s="594"/>
      <c r="EX216" s="594"/>
      <c r="EY216" s="594"/>
      <c r="EZ216" s="594"/>
      <c r="FA216" s="594"/>
      <c r="FB216" s="594"/>
      <c r="FC216" s="594"/>
      <c r="FD216" s="594"/>
      <c r="FE216" s="594"/>
      <c r="FF216" s="594"/>
      <c r="FG216" s="594"/>
      <c r="FH216" s="594"/>
      <c r="FI216" s="594"/>
      <c r="FJ216" s="594"/>
      <c r="FK216" s="594"/>
      <c r="FL216" s="594"/>
      <c r="FM216" s="594"/>
      <c r="FN216" s="594"/>
      <c r="FO216" s="594"/>
      <c r="FP216" s="594"/>
      <c r="FQ216" s="594"/>
      <c r="FR216" s="594"/>
      <c r="FS216" s="594"/>
      <c r="FT216" s="594"/>
      <c r="FU216" s="594"/>
      <c r="FV216" s="594"/>
      <c r="FW216" s="594"/>
      <c r="FX216" s="594"/>
      <c r="FY216" s="594"/>
      <c r="FZ216" s="594"/>
      <c r="GA216" s="594"/>
      <c r="GB216" s="594"/>
      <c r="GC216" s="594"/>
      <c r="GD216" s="594"/>
      <c r="GE216" s="594"/>
      <c r="GF216" s="594"/>
      <c r="GG216" s="594"/>
      <c r="GH216" s="594"/>
      <c r="GI216" s="594"/>
      <c r="GJ216" s="594"/>
      <c r="GK216" s="594"/>
      <c r="GL216" s="594"/>
      <c r="GM216" s="594"/>
      <c r="GN216" s="594"/>
      <c r="GO216" s="594"/>
      <c r="GP216" s="594"/>
      <c r="GQ216" s="594"/>
      <c r="GR216" s="594"/>
      <c r="GS216" s="594"/>
      <c r="GT216" s="594"/>
      <c r="GU216" s="594"/>
      <c r="GV216" s="594"/>
      <c r="GW216" s="594"/>
      <c r="GX216" s="594"/>
      <c r="GY216" s="594"/>
      <c r="GZ216" s="594"/>
      <c r="HA216" s="594"/>
      <c r="HB216" s="594"/>
      <c r="HC216" s="594"/>
      <c r="HD216" s="594"/>
      <c r="HE216" s="594"/>
      <c r="HF216" s="594"/>
      <c r="HG216" s="594"/>
      <c r="HH216" s="594"/>
      <c r="HI216" s="594"/>
      <c r="HJ216" s="594"/>
    </row>
    <row r="217" spans="1:218" ht="23.1" customHeight="1" x14ac:dyDescent="0.25">
      <c r="A217" s="576">
        <v>189</v>
      </c>
      <c r="B217" s="603" t="s">
        <v>1163</v>
      </c>
      <c r="C217" s="604">
        <v>1301</v>
      </c>
      <c r="D217" s="701" t="s">
        <v>1098</v>
      </c>
      <c r="E217" s="702" t="s">
        <v>839</v>
      </c>
      <c r="F217" s="702" t="s">
        <v>840</v>
      </c>
      <c r="G217" s="605">
        <v>3120</v>
      </c>
      <c r="H217" s="606">
        <v>255</v>
      </c>
      <c r="I217" s="607">
        <v>632</v>
      </c>
      <c r="J217" s="581">
        <v>36</v>
      </c>
      <c r="K217" s="582" t="s">
        <v>14</v>
      </c>
      <c r="L217" s="655" t="s">
        <v>1164</v>
      </c>
      <c r="M217" s="584" t="s">
        <v>31</v>
      </c>
      <c r="N217" s="585" t="s">
        <v>17</v>
      </c>
      <c r="O217" s="625" t="s">
        <v>1001</v>
      </c>
      <c r="P217" s="586" t="s">
        <v>792</v>
      </c>
      <c r="Q217" s="586" t="s">
        <v>789</v>
      </c>
      <c r="R217" s="586" t="s">
        <v>39</v>
      </c>
      <c r="S217" s="586" t="s">
        <v>40</v>
      </c>
      <c r="T217" s="586" t="s">
        <v>40</v>
      </c>
      <c r="U217" s="586" t="s">
        <v>40</v>
      </c>
      <c r="V217" s="827">
        <v>4</v>
      </c>
      <c r="W217" s="827">
        <v>4</v>
      </c>
      <c r="X217" s="663">
        <v>2</v>
      </c>
      <c r="Y217" s="803">
        <v>2.2000000000000002</v>
      </c>
      <c r="Z217" s="622">
        <v>41456</v>
      </c>
      <c r="AA217" s="622">
        <v>42156</v>
      </c>
      <c r="AB217" s="801">
        <v>25</v>
      </c>
      <c r="AC217" s="613"/>
      <c r="AD217" s="610"/>
      <c r="AE217" s="610">
        <v>0</v>
      </c>
      <c r="AF217" s="623"/>
      <c r="AG217" s="623"/>
      <c r="AH217" s="623"/>
      <c r="AI217" s="623"/>
      <c r="AJ217" s="623"/>
      <c r="AK217" s="623"/>
      <c r="AL217" s="623"/>
      <c r="AM217" s="623">
        <v>0</v>
      </c>
      <c r="AN217" s="623">
        <v>0</v>
      </c>
      <c r="AO217" s="623">
        <v>0</v>
      </c>
      <c r="AP217" s="623">
        <v>0</v>
      </c>
      <c r="AQ217" s="623">
        <v>0</v>
      </c>
      <c r="AR217" s="592">
        <f t="shared" si="25"/>
        <v>0</v>
      </c>
      <c r="AS217" s="592">
        <f t="shared" si="26"/>
        <v>0</v>
      </c>
      <c r="AT217" s="610">
        <v>1000000</v>
      </c>
      <c r="AU217" s="610">
        <v>1000000</v>
      </c>
    </row>
    <row r="218" spans="1:218" ht="23.1" customHeight="1" x14ac:dyDescent="0.25">
      <c r="A218" s="576">
        <v>190</v>
      </c>
      <c r="B218" s="603"/>
      <c r="C218" s="604">
        <v>1301</v>
      </c>
      <c r="D218" s="701" t="s">
        <v>1098</v>
      </c>
      <c r="E218" s="702" t="s">
        <v>839</v>
      </c>
      <c r="F218" s="702" t="s">
        <v>840</v>
      </c>
      <c r="G218" s="605">
        <v>3120</v>
      </c>
      <c r="H218" s="606">
        <v>255</v>
      </c>
      <c r="I218" s="607">
        <v>632</v>
      </c>
      <c r="J218" s="581">
        <v>39</v>
      </c>
      <c r="K218" s="632" t="s">
        <v>14</v>
      </c>
      <c r="L218" s="635" t="s">
        <v>1160</v>
      </c>
      <c r="M218" s="584" t="s">
        <v>31</v>
      </c>
      <c r="N218" s="585" t="s">
        <v>17</v>
      </c>
      <c r="O218" s="625" t="s">
        <v>1001</v>
      </c>
      <c r="P218" s="662" t="s">
        <v>803</v>
      </c>
      <c r="Q218" s="662" t="s">
        <v>789</v>
      </c>
      <c r="R218" s="586" t="s">
        <v>39</v>
      </c>
      <c r="S218" s="586" t="s">
        <v>40</v>
      </c>
      <c r="T218" s="586" t="s">
        <v>40</v>
      </c>
      <c r="U218" s="586" t="s">
        <v>63</v>
      </c>
      <c r="V218" s="586" t="s">
        <v>22</v>
      </c>
      <c r="W218" s="586" t="s">
        <v>22</v>
      </c>
      <c r="X218" s="663">
        <v>2</v>
      </c>
      <c r="Y218" s="803">
        <v>2.2000000000000002</v>
      </c>
      <c r="Z218" s="622">
        <v>41091</v>
      </c>
      <c r="AA218" s="639">
        <v>41426</v>
      </c>
      <c r="AB218" s="801">
        <v>25</v>
      </c>
      <c r="AC218" s="613"/>
      <c r="AD218" s="610"/>
      <c r="AE218" s="610">
        <v>0</v>
      </c>
      <c r="AF218" s="623"/>
      <c r="AG218" s="623"/>
      <c r="AH218" s="623"/>
      <c r="AI218" s="623"/>
      <c r="AJ218" s="623"/>
      <c r="AK218" s="623"/>
      <c r="AL218" s="623"/>
      <c r="AM218" s="623"/>
      <c r="AN218" s="623"/>
      <c r="AO218" s="623"/>
      <c r="AP218" s="623"/>
      <c r="AQ218" s="623"/>
      <c r="AR218" s="592">
        <f t="shared" si="25"/>
        <v>0</v>
      </c>
      <c r="AS218" s="592">
        <f t="shared" si="26"/>
        <v>0</v>
      </c>
      <c r="AT218" s="610"/>
      <c r="AU218" s="610">
        <v>500000</v>
      </c>
    </row>
    <row r="219" spans="1:218" ht="23.1" customHeight="1" x14ac:dyDescent="0.25">
      <c r="A219" s="576">
        <v>191</v>
      </c>
      <c r="B219" s="603"/>
      <c r="C219" s="604">
        <v>1301</v>
      </c>
      <c r="D219" s="701" t="s">
        <v>1098</v>
      </c>
      <c r="E219" s="702" t="s">
        <v>839</v>
      </c>
      <c r="F219" s="702" t="s">
        <v>840</v>
      </c>
      <c r="G219" s="605">
        <v>3120</v>
      </c>
      <c r="H219" s="606">
        <v>255</v>
      </c>
      <c r="I219" s="607">
        <v>632</v>
      </c>
      <c r="J219" s="581">
        <v>42</v>
      </c>
      <c r="K219" s="582" t="s">
        <v>68</v>
      </c>
      <c r="L219" s="582" t="s">
        <v>1159</v>
      </c>
      <c r="M219" s="624" t="s">
        <v>31</v>
      </c>
      <c r="N219" s="585" t="s">
        <v>17</v>
      </c>
      <c r="O219" s="625" t="s">
        <v>1001</v>
      </c>
      <c r="P219" s="586" t="s">
        <v>803</v>
      </c>
      <c r="Q219" s="586" t="s">
        <v>789</v>
      </c>
      <c r="R219" s="586" t="s">
        <v>39</v>
      </c>
      <c r="S219" s="586" t="s">
        <v>40</v>
      </c>
      <c r="T219" s="586" t="s">
        <v>40</v>
      </c>
      <c r="U219" s="586" t="s">
        <v>63</v>
      </c>
      <c r="V219" s="586" t="s">
        <v>22</v>
      </c>
      <c r="W219" s="586" t="s">
        <v>22</v>
      </c>
      <c r="X219" s="663">
        <v>2</v>
      </c>
      <c r="Y219" s="803">
        <v>2.2000000000000002</v>
      </c>
      <c r="Z219" s="622">
        <v>41091</v>
      </c>
      <c r="AA219" s="639">
        <v>41426</v>
      </c>
      <c r="AB219" s="801">
        <v>25</v>
      </c>
      <c r="AC219" s="613">
        <v>7000000</v>
      </c>
      <c r="AD219" s="610"/>
      <c r="AE219" s="610">
        <v>7000000</v>
      </c>
      <c r="AF219" s="623"/>
      <c r="AG219" s="623"/>
      <c r="AH219" s="623"/>
      <c r="AI219" s="623">
        <v>2500000</v>
      </c>
      <c r="AJ219" s="623">
        <v>2500000</v>
      </c>
      <c r="AK219" s="623">
        <v>2000000</v>
      </c>
      <c r="AL219" s="623"/>
      <c r="AM219" s="623"/>
      <c r="AN219" s="623"/>
      <c r="AO219" s="623"/>
      <c r="AP219" s="623"/>
      <c r="AQ219" s="623"/>
      <c r="AR219" s="592">
        <f t="shared" si="25"/>
        <v>7000000</v>
      </c>
      <c r="AS219" s="592">
        <f t="shared" si="26"/>
        <v>0</v>
      </c>
      <c r="AT219" s="610"/>
      <c r="AU219" s="610"/>
      <c r="GY219" s="593"/>
      <c r="GZ219" s="593"/>
      <c r="HA219" s="593"/>
      <c r="HB219" s="593"/>
      <c r="HC219" s="593"/>
      <c r="HD219" s="593"/>
      <c r="HE219" s="593"/>
      <c r="HF219" s="593"/>
      <c r="HG219" s="593"/>
      <c r="HH219" s="593"/>
      <c r="HI219" s="593"/>
      <c r="HJ219" s="593"/>
    </row>
    <row r="220" spans="1:218" ht="23.1" customHeight="1" x14ac:dyDescent="0.25">
      <c r="A220" s="576">
        <v>192</v>
      </c>
      <c r="B220" s="603"/>
      <c r="C220" s="604">
        <v>1301</v>
      </c>
      <c r="D220" s="701" t="s">
        <v>1098</v>
      </c>
      <c r="E220" s="702" t="s">
        <v>839</v>
      </c>
      <c r="F220" s="702" t="s">
        <v>840</v>
      </c>
      <c r="G220" s="605">
        <v>3120</v>
      </c>
      <c r="H220" s="607">
        <v>255</v>
      </c>
      <c r="I220" s="607">
        <v>632</v>
      </c>
      <c r="J220" s="595">
        <v>44</v>
      </c>
      <c r="K220" s="632" t="s">
        <v>68</v>
      </c>
      <c r="L220" s="632" t="s">
        <v>1145</v>
      </c>
      <c r="M220" s="624" t="s">
        <v>31</v>
      </c>
      <c r="N220" s="656" t="s">
        <v>17</v>
      </c>
      <c r="O220" s="625" t="s">
        <v>1001</v>
      </c>
      <c r="P220" s="586" t="s">
        <v>803</v>
      </c>
      <c r="Q220" s="586" t="s">
        <v>789</v>
      </c>
      <c r="R220" s="586" t="s">
        <v>39</v>
      </c>
      <c r="S220" s="586" t="s">
        <v>40</v>
      </c>
      <c r="T220" s="586" t="s">
        <v>40</v>
      </c>
      <c r="U220" s="586" t="s">
        <v>63</v>
      </c>
      <c r="V220" s="586" t="s">
        <v>22</v>
      </c>
      <c r="W220" s="586" t="s">
        <v>22</v>
      </c>
      <c r="X220" s="663">
        <v>2</v>
      </c>
      <c r="Y220" s="803">
        <v>2.2000000000000002</v>
      </c>
      <c r="Z220" s="622">
        <v>41091</v>
      </c>
      <c r="AA220" s="639">
        <v>41426</v>
      </c>
      <c r="AB220" s="801">
        <v>25</v>
      </c>
      <c r="AC220" s="613">
        <v>492600</v>
      </c>
      <c r="AD220" s="610"/>
      <c r="AE220" s="610">
        <v>492600</v>
      </c>
      <c r="AF220" s="623"/>
      <c r="AG220" s="623"/>
      <c r="AH220" s="623"/>
      <c r="AI220" s="623"/>
      <c r="AJ220" s="623"/>
      <c r="AK220" s="623"/>
      <c r="AL220" s="623"/>
      <c r="AM220" s="623">
        <v>192600</v>
      </c>
      <c r="AN220" s="623">
        <v>300000</v>
      </c>
      <c r="AO220" s="623"/>
      <c r="AP220" s="623"/>
      <c r="AQ220" s="623"/>
      <c r="AR220" s="592">
        <f t="shared" si="25"/>
        <v>492600</v>
      </c>
      <c r="AS220" s="592">
        <f t="shared" si="26"/>
        <v>0</v>
      </c>
      <c r="AT220" s="610"/>
      <c r="AU220" s="610"/>
    </row>
    <row r="221" spans="1:218" ht="23.1" customHeight="1" x14ac:dyDescent="0.25">
      <c r="A221" s="576">
        <v>193</v>
      </c>
      <c r="B221" s="603"/>
      <c r="C221" s="604">
        <v>1301</v>
      </c>
      <c r="D221" s="701" t="s">
        <v>1098</v>
      </c>
      <c r="E221" s="702" t="s">
        <v>839</v>
      </c>
      <c r="F221" s="702" t="s">
        <v>840</v>
      </c>
      <c r="G221" s="605">
        <v>3120</v>
      </c>
      <c r="H221" s="606">
        <v>255</v>
      </c>
      <c r="I221" s="607">
        <v>632</v>
      </c>
      <c r="J221" s="581" t="s">
        <v>25</v>
      </c>
      <c r="K221" s="582" t="s">
        <v>14</v>
      </c>
      <c r="L221" s="632" t="s">
        <v>1150</v>
      </c>
      <c r="M221" s="624" t="s">
        <v>31</v>
      </c>
      <c r="N221" s="585" t="s">
        <v>17</v>
      </c>
      <c r="O221" s="625" t="s">
        <v>1001</v>
      </c>
      <c r="P221" s="586" t="s">
        <v>803</v>
      </c>
      <c r="Q221" s="586" t="s">
        <v>789</v>
      </c>
      <c r="R221" s="586" t="s">
        <v>39</v>
      </c>
      <c r="S221" s="586" t="s">
        <v>40</v>
      </c>
      <c r="T221" s="586" t="s">
        <v>40</v>
      </c>
      <c r="U221" s="586" t="s">
        <v>63</v>
      </c>
      <c r="V221" s="586" t="s">
        <v>22</v>
      </c>
      <c r="W221" s="586" t="s">
        <v>22</v>
      </c>
      <c r="X221" s="663">
        <v>2</v>
      </c>
      <c r="Y221" s="803">
        <v>2.2000000000000002</v>
      </c>
      <c r="Z221" s="639">
        <v>41456</v>
      </c>
      <c r="AA221" s="622">
        <v>41791</v>
      </c>
      <c r="AB221" s="801">
        <v>25</v>
      </c>
      <c r="AC221" s="613"/>
      <c r="AD221" s="610"/>
      <c r="AE221" s="610">
        <v>0</v>
      </c>
      <c r="AF221" s="623"/>
      <c r="AG221" s="623"/>
      <c r="AH221" s="623"/>
      <c r="AI221" s="623"/>
      <c r="AJ221" s="623"/>
      <c r="AK221" s="623"/>
      <c r="AL221" s="623"/>
      <c r="AM221" s="623"/>
      <c r="AN221" s="623"/>
      <c r="AO221" s="623"/>
      <c r="AP221" s="623"/>
      <c r="AQ221" s="623"/>
      <c r="AR221" s="592">
        <f t="shared" si="25"/>
        <v>0</v>
      </c>
      <c r="AS221" s="592">
        <f t="shared" si="26"/>
        <v>0</v>
      </c>
      <c r="AT221" s="610">
        <v>700000</v>
      </c>
      <c r="AU221" s="610"/>
      <c r="AV221" s="593"/>
      <c r="AW221" s="593"/>
      <c r="AX221" s="593"/>
      <c r="AY221" s="593"/>
      <c r="AZ221" s="593"/>
      <c r="BA221" s="593"/>
      <c r="BB221" s="593"/>
      <c r="BC221" s="593"/>
      <c r="BD221" s="593"/>
      <c r="BE221" s="593"/>
      <c r="BF221" s="593"/>
      <c r="BG221" s="593"/>
      <c r="BH221" s="593"/>
      <c r="BI221" s="593"/>
      <c r="BJ221" s="593"/>
      <c r="BK221" s="593"/>
      <c r="BL221" s="593"/>
      <c r="BM221" s="593"/>
      <c r="BN221" s="593"/>
      <c r="BO221" s="593"/>
      <c r="BP221" s="593"/>
      <c r="BQ221" s="593"/>
      <c r="BR221" s="593"/>
      <c r="BS221" s="593"/>
      <c r="BT221" s="593"/>
      <c r="BU221" s="593"/>
      <c r="BV221" s="593"/>
      <c r="BW221" s="593"/>
      <c r="BX221" s="593"/>
      <c r="BY221" s="593"/>
      <c r="BZ221" s="593"/>
      <c r="CA221" s="593"/>
      <c r="CB221" s="593"/>
      <c r="CC221" s="593"/>
      <c r="CD221" s="593"/>
      <c r="CE221" s="593"/>
      <c r="CF221" s="593"/>
      <c r="CG221" s="593"/>
      <c r="CH221" s="593"/>
      <c r="CI221" s="593"/>
      <c r="CJ221" s="593"/>
      <c r="CK221" s="593"/>
      <c r="CL221" s="593"/>
      <c r="CM221" s="593"/>
      <c r="CN221" s="593"/>
      <c r="CO221" s="593"/>
      <c r="CP221" s="593"/>
      <c r="CQ221" s="593"/>
      <c r="CR221" s="593"/>
      <c r="CS221" s="593"/>
      <c r="CT221" s="593"/>
      <c r="CU221" s="593"/>
      <c r="CV221" s="593"/>
      <c r="CW221" s="593"/>
      <c r="CX221" s="593"/>
      <c r="CY221" s="593"/>
      <c r="CZ221" s="593"/>
      <c r="DA221" s="593"/>
      <c r="DB221" s="593"/>
      <c r="DC221" s="593"/>
      <c r="DD221" s="593"/>
      <c r="DE221" s="593"/>
      <c r="DF221" s="593"/>
      <c r="DG221" s="593"/>
      <c r="DH221" s="593"/>
      <c r="DI221" s="593"/>
      <c r="DJ221" s="593"/>
      <c r="DK221" s="593"/>
      <c r="DL221" s="593"/>
      <c r="DM221" s="593"/>
      <c r="DN221" s="593"/>
      <c r="DO221" s="593"/>
      <c r="DP221" s="593"/>
      <c r="DQ221" s="593"/>
      <c r="DR221" s="593"/>
      <c r="DS221" s="593"/>
      <c r="DT221" s="593"/>
      <c r="DU221" s="593"/>
      <c r="DV221" s="593"/>
      <c r="DW221" s="593"/>
      <c r="DX221" s="593"/>
      <c r="DY221" s="593"/>
      <c r="DZ221" s="593"/>
      <c r="EA221" s="593"/>
      <c r="EB221" s="593"/>
      <c r="EC221" s="593"/>
      <c r="ED221" s="593"/>
      <c r="EE221" s="593"/>
      <c r="EF221" s="593"/>
      <c r="EG221" s="593"/>
      <c r="EH221" s="593"/>
      <c r="EI221" s="593"/>
      <c r="EJ221" s="593"/>
      <c r="EK221" s="593"/>
      <c r="EL221" s="593"/>
      <c r="EM221" s="593"/>
      <c r="EN221" s="593"/>
      <c r="EO221" s="593"/>
      <c r="EP221" s="593"/>
      <c r="EQ221" s="593"/>
      <c r="ER221" s="593"/>
      <c r="ES221" s="593"/>
      <c r="ET221" s="593"/>
      <c r="EU221" s="593"/>
      <c r="EV221" s="593"/>
      <c r="EW221" s="593"/>
      <c r="EX221" s="593"/>
      <c r="EY221" s="593"/>
      <c r="EZ221" s="593"/>
      <c r="FA221" s="593"/>
      <c r="FB221" s="593"/>
      <c r="FC221" s="593"/>
      <c r="FD221" s="593"/>
      <c r="FE221" s="593"/>
      <c r="FF221" s="593"/>
      <c r="FG221" s="593"/>
      <c r="FH221" s="593"/>
      <c r="FI221" s="593"/>
      <c r="FJ221" s="593"/>
      <c r="FK221" s="593"/>
      <c r="FL221" s="593"/>
      <c r="FM221" s="593"/>
      <c r="FN221" s="593"/>
      <c r="FO221" s="593"/>
      <c r="FP221" s="593"/>
      <c r="FQ221" s="593"/>
      <c r="FR221" s="593"/>
      <c r="FS221" s="593"/>
      <c r="FT221" s="593"/>
      <c r="FU221" s="593"/>
      <c r="FV221" s="593"/>
      <c r="FW221" s="593"/>
      <c r="FX221" s="593"/>
      <c r="FY221" s="593"/>
      <c r="FZ221" s="593"/>
      <c r="GA221" s="593"/>
      <c r="GB221" s="593"/>
      <c r="GC221" s="593"/>
      <c r="GD221" s="593"/>
      <c r="GE221" s="593"/>
      <c r="GF221" s="593"/>
      <c r="GG221" s="593"/>
      <c r="GH221" s="593"/>
      <c r="GI221" s="593"/>
      <c r="GJ221" s="593"/>
      <c r="GK221" s="593"/>
      <c r="GL221" s="593"/>
      <c r="GM221" s="593"/>
      <c r="GN221" s="593"/>
      <c r="GO221" s="593"/>
      <c r="GP221" s="593"/>
      <c r="GQ221" s="593"/>
      <c r="GR221" s="593"/>
      <c r="GS221" s="593"/>
      <c r="GT221" s="593"/>
      <c r="GU221" s="593"/>
      <c r="GV221" s="593"/>
      <c r="GW221" s="593"/>
      <c r="GX221" s="593"/>
    </row>
    <row r="222" spans="1:218" ht="23.1" customHeight="1" x14ac:dyDescent="0.25">
      <c r="A222" s="576">
        <v>194</v>
      </c>
      <c r="B222" s="603"/>
      <c r="C222" s="604">
        <v>1301</v>
      </c>
      <c r="D222" s="701" t="s">
        <v>1098</v>
      </c>
      <c r="E222" s="702" t="s">
        <v>839</v>
      </c>
      <c r="F222" s="702" t="s">
        <v>840</v>
      </c>
      <c r="G222" s="605">
        <v>3120</v>
      </c>
      <c r="H222" s="606">
        <v>255</v>
      </c>
      <c r="I222" s="607">
        <v>632</v>
      </c>
      <c r="J222" s="581" t="s">
        <v>25</v>
      </c>
      <c r="K222" s="582" t="s">
        <v>14</v>
      </c>
      <c r="L222" s="632" t="s">
        <v>1158</v>
      </c>
      <c r="M222" s="624" t="s">
        <v>31</v>
      </c>
      <c r="N222" s="585" t="s">
        <v>17</v>
      </c>
      <c r="O222" s="625" t="s">
        <v>1001</v>
      </c>
      <c r="P222" s="586" t="s">
        <v>803</v>
      </c>
      <c r="Q222" s="586" t="s">
        <v>789</v>
      </c>
      <c r="R222" s="586" t="s">
        <v>39</v>
      </c>
      <c r="S222" s="586" t="s">
        <v>40</v>
      </c>
      <c r="T222" s="586" t="s">
        <v>40</v>
      </c>
      <c r="U222" s="586" t="s">
        <v>63</v>
      </c>
      <c r="V222" s="586" t="s">
        <v>22</v>
      </c>
      <c r="W222" s="586" t="s">
        <v>22</v>
      </c>
      <c r="X222" s="663">
        <v>2</v>
      </c>
      <c r="Y222" s="803">
        <v>2.2000000000000002</v>
      </c>
      <c r="Z222" s="639">
        <v>41456</v>
      </c>
      <c r="AA222" s="622">
        <v>41791</v>
      </c>
      <c r="AB222" s="801">
        <v>25</v>
      </c>
      <c r="AC222" s="613"/>
      <c r="AD222" s="610"/>
      <c r="AE222" s="610">
        <v>0</v>
      </c>
      <c r="AF222" s="623"/>
      <c r="AG222" s="623"/>
      <c r="AH222" s="623"/>
      <c r="AI222" s="623"/>
      <c r="AJ222" s="623"/>
      <c r="AK222" s="623"/>
      <c r="AL222" s="623"/>
      <c r="AM222" s="623"/>
      <c r="AN222" s="623"/>
      <c r="AO222" s="623"/>
      <c r="AP222" s="623"/>
      <c r="AQ222" s="623"/>
      <c r="AR222" s="592">
        <f t="shared" si="25"/>
        <v>0</v>
      </c>
      <c r="AS222" s="592">
        <f t="shared" si="26"/>
        <v>0</v>
      </c>
      <c r="AT222" s="610">
        <v>5000000</v>
      </c>
      <c r="AU222" s="610"/>
      <c r="AV222" s="593"/>
      <c r="AW222" s="593"/>
      <c r="AX222" s="593"/>
      <c r="AY222" s="593"/>
      <c r="AZ222" s="593"/>
      <c r="BA222" s="593"/>
      <c r="BB222" s="593"/>
      <c r="BC222" s="593"/>
      <c r="BD222" s="593"/>
      <c r="BE222" s="593"/>
      <c r="BF222" s="593"/>
      <c r="BG222" s="593"/>
      <c r="BH222" s="593"/>
      <c r="BI222" s="593"/>
      <c r="BJ222" s="593"/>
      <c r="BK222" s="593"/>
      <c r="BL222" s="593"/>
      <c r="BM222" s="593"/>
      <c r="BN222" s="593"/>
      <c r="BO222" s="593"/>
      <c r="BP222" s="593"/>
      <c r="BQ222" s="593"/>
      <c r="BR222" s="593"/>
      <c r="BS222" s="593"/>
      <c r="BT222" s="593"/>
      <c r="BU222" s="593"/>
      <c r="BV222" s="593"/>
      <c r="BW222" s="593"/>
      <c r="BX222" s="593"/>
      <c r="BY222" s="593"/>
      <c r="BZ222" s="593"/>
      <c r="CA222" s="593"/>
      <c r="CB222" s="593"/>
      <c r="CC222" s="593"/>
      <c r="CD222" s="593"/>
      <c r="CE222" s="593"/>
      <c r="CF222" s="593"/>
      <c r="CG222" s="593"/>
      <c r="CH222" s="593"/>
      <c r="CI222" s="593"/>
      <c r="CJ222" s="593"/>
      <c r="CK222" s="593"/>
      <c r="CL222" s="593"/>
      <c r="CM222" s="593"/>
      <c r="CN222" s="593"/>
      <c r="CO222" s="593"/>
      <c r="CP222" s="593"/>
      <c r="CQ222" s="593"/>
      <c r="CR222" s="593"/>
      <c r="CS222" s="593"/>
      <c r="CT222" s="593"/>
      <c r="CU222" s="593"/>
      <c r="CV222" s="593"/>
      <c r="CW222" s="593"/>
      <c r="CX222" s="593"/>
      <c r="CY222" s="593"/>
      <c r="CZ222" s="593"/>
      <c r="DA222" s="593"/>
      <c r="DB222" s="593"/>
      <c r="DC222" s="593"/>
      <c r="DD222" s="593"/>
      <c r="DE222" s="593"/>
      <c r="DF222" s="593"/>
      <c r="DG222" s="593"/>
      <c r="DH222" s="593"/>
      <c r="DI222" s="593"/>
      <c r="DJ222" s="593"/>
      <c r="DK222" s="593"/>
      <c r="DL222" s="593"/>
      <c r="DM222" s="593"/>
      <c r="DN222" s="593"/>
      <c r="DO222" s="593"/>
      <c r="DP222" s="593"/>
      <c r="DQ222" s="593"/>
      <c r="DR222" s="593"/>
      <c r="DS222" s="593"/>
      <c r="DT222" s="593"/>
      <c r="DU222" s="593"/>
      <c r="DV222" s="593"/>
      <c r="DW222" s="593"/>
      <c r="DX222" s="593"/>
      <c r="DY222" s="593"/>
      <c r="DZ222" s="593"/>
      <c r="EA222" s="593"/>
      <c r="EB222" s="593"/>
      <c r="EC222" s="593"/>
      <c r="ED222" s="593"/>
      <c r="EE222" s="593"/>
      <c r="EF222" s="593"/>
      <c r="EG222" s="593"/>
      <c r="EH222" s="593"/>
      <c r="EI222" s="593"/>
      <c r="EJ222" s="593"/>
      <c r="EK222" s="593"/>
      <c r="EL222" s="593"/>
      <c r="EM222" s="593"/>
      <c r="EN222" s="593"/>
      <c r="EO222" s="593"/>
      <c r="EP222" s="593"/>
      <c r="EQ222" s="593"/>
      <c r="ER222" s="593"/>
      <c r="ES222" s="593"/>
      <c r="ET222" s="593"/>
      <c r="EU222" s="593"/>
      <c r="EV222" s="593"/>
      <c r="EW222" s="593"/>
      <c r="EX222" s="593"/>
      <c r="EY222" s="593"/>
      <c r="EZ222" s="593"/>
      <c r="FA222" s="593"/>
      <c r="FB222" s="593"/>
      <c r="FC222" s="593"/>
      <c r="FD222" s="593"/>
      <c r="FE222" s="593"/>
      <c r="FF222" s="593"/>
      <c r="FG222" s="593"/>
      <c r="FH222" s="593"/>
      <c r="FI222" s="593"/>
      <c r="FJ222" s="593"/>
      <c r="FK222" s="593"/>
      <c r="FL222" s="593"/>
      <c r="FM222" s="593"/>
      <c r="FN222" s="593"/>
      <c r="FO222" s="593"/>
      <c r="FP222" s="593"/>
      <c r="FQ222" s="593"/>
      <c r="FR222" s="593"/>
      <c r="FS222" s="593"/>
      <c r="FT222" s="593"/>
      <c r="FU222" s="593"/>
      <c r="FV222" s="593"/>
      <c r="FW222" s="593"/>
      <c r="FX222" s="593"/>
      <c r="FY222" s="593"/>
      <c r="FZ222" s="593"/>
      <c r="GA222" s="593"/>
      <c r="GB222" s="593"/>
      <c r="GC222" s="593"/>
      <c r="GD222" s="593"/>
      <c r="GE222" s="593"/>
      <c r="GF222" s="593"/>
      <c r="GG222" s="593"/>
      <c r="GH222" s="593"/>
      <c r="GI222" s="593"/>
      <c r="GJ222" s="593"/>
      <c r="GK222" s="593"/>
      <c r="GL222" s="593"/>
      <c r="GM222" s="593"/>
      <c r="GN222" s="593"/>
      <c r="GO222" s="593"/>
      <c r="GP222" s="593"/>
      <c r="GQ222" s="593"/>
      <c r="GR222" s="593"/>
      <c r="GS222" s="593"/>
      <c r="GT222" s="593"/>
      <c r="GU222" s="593"/>
      <c r="GV222" s="593"/>
      <c r="GW222" s="593"/>
      <c r="GX222" s="593"/>
    </row>
    <row r="223" spans="1:218" ht="23.1" customHeight="1" x14ac:dyDescent="0.25">
      <c r="A223" s="576">
        <v>195</v>
      </c>
      <c r="B223" s="603"/>
      <c r="C223" s="604">
        <v>1301</v>
      </c>
      <c r="D223" s="701" t="s">
        <v>1098</v>
      </c>
      <c r="E223" s="702" t="s">
        <v>839</v>
      </c>
      <c r="F223" s="702" t="s">
        <v>840</v>
      </c>
      <c r="G223" s="605">
        <v>3120</v>
      </c>
      <c r="H223" s="606">
        <v>255</v>
      </c>
      <c r="I223" s="607">
        <v>632</v>
      </c>
      <c r="J223" s="581" t="s">
        <v>25</v>
      </c>
      <c r="K223" s="582" t="s">
        <v>14</v>
      </c>
      <c r="L223" s="582" t="s">
        <v>1165</v>
      </c>
      <c r="M223" s="624" t="s">
        <v>31</v>
      </c>
      <c r="N223" s="585" t="s">
        <v>17</v>
      </c>
      <c r="O223" s="625" t="s">
        <v>1001</v>
      </c>
      <c r="P223" s="586" t="s">
        <v>803</v>
      </c>
      <c r="Q223" s="586" t="s">
        <v>789</v>
      </c>
      <c r="R223" s="586" t="s">
        <v>39</v>
      </c>
      <c r="S223" s="586" t="s">
        <v>40</v>
      </c>
      <c r="T223" s="586" t="s">
        <v>40</v>
      </c>
      <c r="U223" s="586" t="s">
        <v>63</v>
      </c>
      <c r="V223" s="586" t="s">
        <v>22</v>
      </c>
      <c r="W223" s="586" t="s">
        <v>22</v>
      </c>
      <c r="X223" s="663">
        <v>2</v>
      </c>
      <c r="Y223" s="803">
        <v>2.2000000000000002</v>
      </c>
      <c r="Z223" s="622">
        <v>41091</v>
      </c>
      <c r="AA223" s="639">
        <v>41426</v>
      </c>
      <c r="AB223" s="801">
        <v>25</v>
      </c>
      <c r="AC223" s="613"/>
      <c r="AD223" s="610"/>
      <c r="AE223" s="610">
        <v>0</v>
      </c>
      <c r="AF223" s="623"/>
      <c r="AG223" s="623"/>
      <c r="AH223" s="623"/>
      <c r="AI223" s="623"/>
      <c r="AJ223" s="623"/>
      <c r="AK223" s="623"/>
      <c r="AL223" s="623"/>
      <c r="AM223" s="623"/>
      <c r="AN223" s="623"/>
      <c r="AO223" s="623"/>
      <c r="AP223" s="623"/>
      <c r="AQ223" s="623"/>
      <c r="AR223" s="592">
        <f t="shared" si="25"/>
        <v>0</v>
      </c>
      <c r="AS223" s="592">
        <f t="shared" si="26"/>
        <v>0</v>
      </c>
      <c r="AT223" s="610"/>
      <c r="AU223" s="610">
        <v>500000</v>
      </c>
      <c r="AV223" s="593"/>
      <c r="AW223" s="593"/>
      <c r="AX223" s="593"/>
      <c r="AY223" s="593"/>
      <c r="AZ223" s="593"/>
      <c r="BA223" s="593"/>
      <c r="BB223" s="593"/>
      <c r="BC223" s="593"/>
      <c r="BD223" s="593"/>
      <c r="BE223" s="593"/>
      <c r="BF223" s="593"/>
      <c r="BG223" s="593"/>
      <c r="BH223" s="593"/>
      <c r="BI223" s="593"/>
      <c r="BJ223" s="593"/>
      <c r="BK223" s="593"/>
      <c r="BL223" s="593"/>
      <c r="BM223" s="593"/>
      <c r="BN223" s="593"/>
      <c r="BO223" s="593"/>
      <c r="BP223" s="593"/>
      <c r="BQ223" s="593"/>
      <c r="BR223" s="593"/>
      <c r="BS223" s="593"/>
      <c r="BT223" s="593"/>
      <c r="BU223" s="593"/>
      <c r="BV223" s="593"/>
      <c r="BW223" s="593"/>
      <c r="BX223" s="593"/>
      <c r="BY223" s="593"/>
      <c r="BZ223" s="593"/>
      <c r="CA223" s="593"/>
      <c r="CB223" s="593"/>
      <c r="CC223" s="593"/>
      <c r="CD223" s="593"/>
      <c r="CE223" s="593"/>
      <c r="CF223" s="593"/>
      <c r="CG223" s="593"/>
      <c r="CH223" s="593"/>
      <c r="CI223" s="593"/>
      <c r="CJ223" s="593"/>
      <c r="CK223" s="593"/>
      <c r="CL223" s="593"/>
      <c r="CM223" s="593"/>
      <c r="CN223" s="593"/>
      <c r="CO223" s="593"/>
      <c r="CP223" s="593"/>
      <c r="CQ223" s="593"/>
      <c r="CR223" s="593"/>
      <c r="CS223" s="593"/>
      <c r="CT223" s="593"/>
      <c r="CU223" s="593"/>
      <c r="CV223" s="593"/>
      <c r="CW223" s="593"/>
      <c r="CX223" s="593"/>
      <c r="CY223" s="593"/>
      <c r="CZ223" s="593"/>
      <c r="DA223" s="593"/>
      <c r="DB223" s="593"/>
      <c r="DC223" s="593"/>
      <c r="DD223" s="593"/>
      <c r="DE223" s="593"/>
      <c r="DF223" s="593"/>
      <c r="DG223" s="593"/>
      <c r="DH223" s="593"/>
      <c r="DI223" s="593"/>
      <c r="DJ223" s="593"/>
      <c r="DK223" s="593"/>
      <c r="DL223" s="593"/>
      <c r="DM223" s="593"/>
      <c r="DN223" s="593"/>
      <c r="DO223" s="593"/>
      <c r="DP223" s="593"/>
      <c r="DQ223" s="593"/>
      <c r="DR223" s="593"/>
      <c r="DS223" s="593"/>
      <c r="DT223" s="593"/>
      <c r="DU223" s="593"/>
      <c r="DV223" s="593"/>
      <c r="DW223" s="593"/>
      <c r="DX223" s="593"/>
      <c r="DY223" s="593"/>
      <c r="DZ223" s="593"/>
      <c r="EA223" s="593"/>
      <c r="EB223" s="593"/>
      <c r="EC223" s="593"/>
      <c r="ED223" s="593"/>
      <c r="EE223" s="593"/>
      <c r="EF223" s="593"/>
      <c r="EG223" s="593"/>
      <c r="EH223" s="593"/>
      <c r="EI223" s="593"/>
      <c r="EJ223" s="593"/>
      <c r="EK223" s="593"/>
      <c r="EL223" s="593"/>
      <c r="EM223" s="593"/>
      <c r="EN223" s="593"/>
      <c r="EO223" s="593"/>
      <c r="EP223" s="593"/>
      <c r="EQ223" s="593"/>
      <c r="ER223" s="593"/>
      <c r="ES223" s="593"/>
      <c r="ET223" s="593"/>
      <c r="EU223" s="593"/>
      <c r="EV223" s="593"/>
      <c r="EW223" s="593"/>
      <c r="EX223" s="593"/>
      <c r="EY223" s="593"/>
      <c r="EZ223" s="593"/>
      <c r="FA223" s="593"/>
      <c r="FB223" s="593"/>
      <c r="FC223" s="593"/>
      <c r="FD223" s="593"/>
      <c r="FE223" s="593"/>
      <c r="FF223" s="593"/>
      <c r="FG223" s="593"/>
      <c r="FH223" s="593"/>
      <c r="FI223" s="593"/>
      <c r="FJ223" s="593"/>
      <c r="FK223" s="593"/>
      <c r="FL223" s="593"/>
      <c r="FM223" s="593"/>
      <c r="FN223" s="593"/>
      <c r="FO223" s="593"/>
      <c r="FP223" s="593"/>
      <c r="FQ223" s="593"/>
      <c r="FR223" s="593"/>
      <c r="FS223" s="593"/>
      <c r="FT223" s="593"/>
      <c r="FU223" s="593"/>
      <c r="FV223" s="593"/>
      <c r="FW223" s="593"/>
      <c r="FX223" s="593"/>
      <c r="FY223" s="593"/>
      <c r="FZ223" s="593"/>
      <c r="GA223" s="593"/>
      <c r="GB223" s="593"/>
      <c r="GC223" s="593"/>
      <c r="GD223" s="593"/>
      <c r="GE223" s="593"/>
      <c r="GF223" s="593"/>
      <c r="GG223" s="593"/>
      <c r="GH223" s="593"/>
      <c r="GI223" s="593"/>
      <c r="GJ223" s="593"/>
      <c r="GK223" s="593"/>
      <c r="GL223" s="593"/>
      <c r="GM223" s="593"/>
      <c r="GN223" s="593"/>
      <c r="GO223" s="593"/>
      <c r="GP223" s="593"/>
      <c r="GQ223" s="593"/>
      <c r="GR223" s="593"/>
      <c r="GS223" s="593"/>
      <c r="GT223" s="593"/>
      <c r="GU223" s="593"/>
      <c r="GV223" s="593"/>
      <c r="GW223" s="593"/>
      <c r="GX223" s="593"/>
    </row>
    <row r="224" spans="1:218" ht="23.1" customHeight="1" x14ac:dyDescent="0.25">
      <c r="A224" s="576">
        <v>196</v>
      </c>
      <c r="B224" s="603"/>
      <c r="C224" s="604">
        <v>1301</v>
      </c>
      <c r="D224" s="701" t="s">
        <v>1098</v>
      </c>
      <c r="E224" s="702" t="s">
        <v>839</v>
      </c>
      <c r="F224" s="702" t="s">
        <v>840</v>
      </c>
      <c r="G224" s="605">
        <v>3120</v>
      </c>
      <c r="H224" s="606">
        <v>255</v>
      </c>
      <c r="I224" s="607">
        <v>632</v>
      </c>
      <c r="J224" s="581" t="s">
        <v>25</v>
      </c>
      <c r="K224" s="582" t="s">
        <v>14</v>
      </c>
      <c r="L224" s="582" t="s">
        <v>1166</v>
      </c>
      <c r="M224" s="584" t="s">
        <v>31</v>
      </c>
      <c r="N224" s="585" t="s">
        <v>17</v>
      </c>
      <c r="O224" s="625" t="s">
        <v>1001</v>
      </c>
      <c r="P224" s="586" t="s">
        <v>803</v>
      </c>
      <c r="Q224" s="586" t="s">
        <v>789</v>
      </c>
      <c r="R224" s="586" t="s">
        <v>39</v>
      </c>
      <c r="S224" s="586" t="s">
        <v>40</v>
      </c>
      <c r="T224" s="586" t="s">
        <v>40</v>
      </c>
      <c r="U224" s="586" t="s">
        <v>40</v>
      </c>
      <c r="V224" s="586" t="s">
        <v>22</v>
      </c>
      <c r="W224" s="586" t="s">
        <v>22</v>
      </c>
      <c r="X224" s="663">
        <v>2</v>
      </c>
      <c r="Y224" s="803">
        <v>2.2000000000000002</v>
      </c>
      <c r="Z224" s="622">
        <v>41821</v>
      </c>
      <c r="AA224" s="639">
        <v>42156</v>
      </c>
      <c r="AB224" s="801">
        <v>25</v>
      </c>
      <c r="AC224" s="613"/>
      <c r="AD224" s="610"/>
      <c r="AE224" s="610">
        <v>0</v>
      </c>
      <c r="AF224" s="623"/>
      <c r="AG224" s="623"/>
      <c r="AH224" s="623"/>
      <c r="AI224" s="623"/>
      <c r="AJ224" s="623"/>
      <c r="AK224" s="623"/>
      <c r="AL224" s="623"/>
      <c r="AM224" s="623"/>
      <c r="AN224" s="623"/>
      <c r="AO224" s="623"/>
      <c r="AP224" s="623"/>
      <c r="AQ224" s="623"/>
      <c r="AR224" s="592">
        <f t="shared" si="25"/>
        <v>0</v>
      </c>
      <c r="AS224" s="592">
        <f t="shared" si="26"/>
        <v>0</v>
      </c>
      <c r="AT224" s="610"/>
      <c r="AU224" s="610">
        <v>4550000</v>
      </c>
    </row>
    <row r="225" spans="1:218" s="593" customFormat="1" ht="23.1" customHeight="1" x14ac:dyDescent="0.25">
      <c r="A225" s="576">
        <v>197</v>
      </c>
      <c r="B225" s="603" t="s">
        <v>1173</v>
      </c>
      <c r="C225" s="604">
        <v>1301</v>
      </c>
      <c r="D225" s="701" t="s">
        <v>1098</v>
      </c>
      <c r="E225" s="702" t="s">
        <v>839</v>
      </c>
      <c r="F225" s="702" t="s">
        <v>840</v>
      </c>
      <c r="G225" s="605">
        <v>3120</v>
      </c>
      <c r="H225" s="606">
        <v>255</v>
      </c>
      <c r="I225" s="607">
        <v>632</v>
      </c>
      <c r="J225" s="581" t="s">
        <v>25</v>
      </c>
      <c r="K225" s="582" t="s">
        <v>14</v>
      </c>
      <c r="L225" s="582" t="s">
        <v>1174</v>
      </c>
      <c r="M225" s="624" t="s">
        <v>31</v>
      </c>
      <c r="N225" s="585" t="s">
        <v>17</v>
      </c>
      <c r="O225" s="625" t="s">
        <v>1001</v>
      </c>
      <c r="P225" s="586" t="s">
        <v>803</v>
      </c>
      <c r="Q225" s="586" t="s">
        <v>789</v>
      </c>
      <c r="R225" s="586" t="s">
        <v>39</v>
      </c>
      <c r="S225" s="586" t="s">
        <v>40</v>
      </c>
      <c r="T225" s="586" t="s">
        <v>40</v>
      </c>
      <c r="U225" s="586" t="s">
        <v>63</v>
      </c>
      <c r="V225" s="796" t="s">
        <v>1175</v>
      </c>
      <c r="W225" s="796" t="s">
        <v>1175</v>
      </c>
      <c r="X225" s="663">
        <v>2</v>
      </c>
      <c r="Y225" s="803">
        <v>2.2000000000000002</v>
      </c>
      <c r="Z225" s="622">
        <v>41821</v>
      </c>
      <c r="AA225" s="639">
        <v>42156</v>
      </c>
      <c r="AB225" s="801">
        <v>25</v>
      </c>
      <c r="AC225" s="613"/>
      <c r="AD225" s="610"/>
      <c r="AE225" s="610">
        <v>0</v>
      </c>
      <c r="AF225" s="623"/>
      <c r="AG225" s="623">
        <v>0</v>
      </c>
      <c r="AH225" s="623"/>
      <c r="AI225" s="623">
        <v>0</v>
      </c>
      <c r="AJ225" s="623"/>
      <c r="AK225" s="623"/>
      <c r="AL225" s="623">
        <v>0</v>
      </c>
      <c r="AM225" s="623">
        <v>0</v>
      </c>
      <c r="AN225" s="623">
        <v>0</v>
      </c>
      <c r="AO225" s="623"/>
      <c r="AP225" s="623">
        <v>0</v>
      </c>
      <c r="AQ225" s="623">
        <v>0</v>
      </c>
      <c r="AR225" s="592">
        <f t="shared" si="25"/>
        <v>0</v>
      </c>
      <c r="AS225" s="592">
        <f t="shared" si="26"/>
        <v>0</v>
      </c>
      <c r="AT225" s="610"/>
      <c r="AU225" s="610">
        <v>5000000</v>
      </c>
      <c r="GY225" s="594"/>
      <c r="GZ225" s="594"/>
      <c r="HA225" s="594"/>
      <c r="HB225" s="594"/>
      <c r="HC225" s="594"/>
      <c r="HD225" s="594"/>
      <c r="HE225" s="594"/>
      <c r="HF225" s="594"/>
      <c r="HG225" s="594"/>
      <c r="HH225" s="594"/>
      <c r="HI225" s="594"/>
      <c r="HJ225" s="594"/>
    </row>
    <row r="226" spans="1:218" s="593" customFormat="1" ht="23.1" customHeight="1" x14ac:dyDescent="0.25">
      <c r="A226" s="576">
        <v>198</v>
      </c>
      <c r="B226" s="603"/>
      <c r="C226" s="604">
        <v>1301</v>
      </c>
      <c r="D226" s="701" t="s">
        <v>1098</v>
      </c>
      <c r="E226" s="702" t="s">
        <v>839</v>
      </c>
      <c r="F226" s="702" t="s">
        <v>840</v>
      </c>
      <c r="G226" s="605">
        <v>3120</v>
      </c>
      <c r="H226" s="606">
        <v>255</v>
      </c>
      <c r="I226" s="607">
        <v>632</v>
      </c>
      <c r="J226" s="581" t="s">
        <v>25</v>
      </c>
      <c r="K226" s="582" t="s">
        <v>14</v>
      </c>
      <c r="L226" s="582" t="s">
        <v>1177</v>
      </c>
      <c r="M226" s="624" t="s">
        <v>31</v>
      </c>
      <c r="N226" s="585" t="s">
        <v>17</v>
      </c>
      <c r="O226" s="625" t="s">
        <v>1001</v>
      </c>
      <c r="P226" s="586" t="s">
        <v>803</v>
      </c>
      <c r="Q226" s="586" t="s">
        <v>789</v>
      </c>
      <c r="R226" s="586" t="s">
        <v>39</v>
      </c>
      <c r="S226" s="586" t="s">
        <v>40</v>
      </c>
      <c r="T226" s="586" t="s">
        <v>40</v>
      </c>
      <c r="U226" s="586" t="s">
        <v>63</v>
      </c>
      <c r="V226" s="586" t="s">
        <v>22</v>
      </c>
      <c r="W226" s="586" t="s">
        <v>22</v>
      </c>
      <c r="X226" s="663">
        <v>2</v>
      </c>
      <c r="Y226" s="803">
        <v>2.2000000000000002</v>
      </c>
      <c r="Z226" s="639">
        <v>41456</v>
      </c>
      <c r="AA226" s="622">
        <v>41791</v>
      </c>
      <c r="AB226" s="801">
        <v>25</v>
      </c>
      <c r="AC226" s="613"/>
      <c r="AD226" s="610"/>
      <c r="AE226" s="610">
        <v>0</v>
      </c>
      <c r="AF226" s="623"/>
      <c r="AG226" s="623"/>
      <c r="AH226" s="623"/>
      <c r="AI226" s="623"/>
      <c r="AJ226" s="623"/>
      <c r="AK226" s="623"/>
      <c r="AL226" s="623"/>
      <c r="AM226" s="623"/>
      <c r="AN226" s="623"/>
      <c r="AO226" s="623"/>
      <c r="AP226" s="623"/>
      <c r="AQ226" s="623"/>
      <c r="AR226" s="592">
        <f t="shared" si="25"/>
        <v>0</v>
      </c>
      <c r="AS226" s="592">
        <f t="shared" si="26"/>
        <v>0</v>
      </c>
      <c r="AT226" s="610">
        <v>4000000</v>
      </c>
      <c r="AU226" s="610"/>
      <c r="GY226" s="594"/>
      <c r="GZ226" s="594"/>
      <c r="HA226" s="594"/>
      <c r="HB226" s="594"/>
      <c r="HC226" s="594"/>
      <c r="HD226" s="594"/>
      <c r="HE226" s="594"/>
      <c r="HF226" s="594"/>
      <c r="HG226" s="594"/>
      <c r="HH226" s="594"/>
      <c r="HI226" s="594"/>
      <c r="HJ226" s="594"/>
    </row>
    <row r="227" spans="1:218" s="593" customFormat="1" ht="23.1" customHeight="1" x14ac:dyDescent="0.25">
      <c r="A227" s="576">
        <v>199</v>
      </c>
      <c r="B227" s="603"/>
      <c r="C227" s="604">
        <v>1301</v>
      </c>
      <c r="D227" s="701" t="s">
        <v>1098</v>
      </c>
      <c r="E227" s="702" t="s">
        <v>839</v>
      </c>
      <c r="F227" s="702" t="s">
        <v>840</v>
      </c>
      <c r="G227" s="605">
        <v>3120</v>
      </c>
      <c r="H227" s="606">
        <v>255</v>
      </c>
      <c r="I227" s="607">
        <v>632</v>
      </c>
      <c r="J227" s="581" t="s">
        <v>25</v>
      </c>
      <c r="K227" s="582" t="s">
        <v>14</v>
      </c>
      <c r="L227" s="632" t="s">
        <v>1182</v>
      </c>
      <c r="M227" s="624" t="s">
        <v>31</v>
      </c>
      <c r="N227" s="585" t="s">
        <v>17</v>
      </c>
      <c r="O227" s="625" t="s">
        <v>1001</v>
      </c>
      <c r="P227" s="586" t="s">
        <v>803</v>
      </c>
      <c r="Q227" s="586" t="s">
        <v>789</v>
      </c>
      <c r="R227" s="586" t="s">
        <v>39</v>
      </c>
      <c r="S227" s="586" t="s">
        <v>40</v>
      </c>
      <c r="T227" s="586" t="s">
        <v>40</v>
      </c>
      <c r="U227" s="586" t="s">
        <v>63</v>
      </c>
      <c r="V227" s="586" t="s">
        <v>22</v>
      </c>
      <c r="W227" s="586" t="s">
        <v>22</v>
      </c>
      <c r="X227" s="663">
        <v>2</v>
      </c>
      <c r="Y227" s="803">
        <v>2.2000000000000002</v>
      </c>
      <c r="Z227" s="639">
        <v>41456</v>
      </c>
      <c r="AA227" s="622">
        <v>41791</v>
      </c>
      <c r="AB227" s="801">
        <v>25</v>
      </c>
      <c r="AC227" s="613"/>
      <c r="AD227" s="610"/>
      <c r="AE227" s="610">
        <v>0</v>
      </c>
      <c r="AF227" s="623"/>
      <c r="AG227" s="623"/>
      <c r="AH227" s="623"/>
      <c r="AI227" s="623"/>
      <c r="AJ227" s="623"/>
      <c r="AK227" s="623"/>
      <c r="AL227" s="623"/>
      <c r="AM227" s="623"/>
      <c r="AN227" s="623"/>
      <c r="AO227" s="623"/>
      <c r="AP227" s="623"/>
      <c r="AQ227" s="623"/>
      <c r="AR227" s="592">
        <f t="shared" si="25"/>
        <v>0</v>
      </c>
      <c r="AS227" s="592">
        <f t="shared" si="26"/>
        <v>0</v>
      </c>
      <c r="AT227" s="610">
        <v>200000</v>
      </c>
      <c r="AU227" s="610"/>
      <c r="GY227" s="594"/>
      <c r="GZ227" s="594"/>
      <c r="HA227" s="594"/>
      <c r="HB227" s="594"/>
      <c r="HC227" s="594"/>
      <c r="HD227" s="594"/>
      <c r="HE227" s="594"/>
      <c r="HF227" s="594"/>
      <c r="HG227" s="594"/>
      <c r="HH227" s="594"/>
      <c r="HI227" s="594"/>
      <c r="HJ227" s="594"/>
    </row>
    <row r="228" spans="1:218" s="593" customFormat="1" ht="23.1" customHeight="1" x14ac:dyDescent="0.25">
      <c r="A228" s="576">
        <v>200</v>
      </c>
      <c r="B228" s="603" t="s">
        <v>1167</v>
      </c>
      <c r="C228" s="604">
        <v>1301</v>
      </c>
      <c r="D228" s="701" t="s">
        <v>1098</v>
      </c>
      <c r="E228" s="702" t="s">
        <v>839</v>
      </c>
      <c r="F228" s="702" t="s">
        <v>840</v>
      </c>
      <c r="G228" s="605">
        <v>2600</v>
      </c>
      <c r="H228" s="606">
        <v>255</v>
      </c>
      <c r="I228" s="607">
        <v>636</v>
      </c>
      <c r="J228" s="595">
        <v>0</v>
      </c>
      <c r="K228" s="582" t="s">
        <v>907</v>
      </c>
      <c r="L228" s="582" t="s">
        <v>1168</v>
      </c>
      <c r="M228" s="584" t="s">
        <v>31</v>
      </c>
      <c r="N228" s="585" t="s">
        <v>17</v>
      </c>
      <c r="O228" s="625" t="s">
        <v>1001</v>
      </c>
      <c r="P228" s="586" t="s">
        <v>803</v>
      </c>
      <c r="Q228" s="586" t="s">
        <v>789</v>
      </c>
      <c r="R228" s="586" t="s">
        <v>39</v>
      </c>
      <c r="S228" s="586" t="s">
        <v>40</v>
      </c>
      <c r="T228" s="586" t="s">
        <v>40</v>
      </c>
      <c r="U228" s="586" t="s">
        <v>1149</v>
      </c>
      <c r="V228" s="586" t="s">
        <v>22</v>
      </c>
      <c r="W228" s="586" t="s">
        <v>22</v>
      </c>
      <c r="X228" s="663">
        <v>2</v>
      </c>
      <c r="Y228" s="803">
        <v>2.2000000000000002</v>
      </c>
      <c r="Z228" s="622">
        <v>41456</v>
      </c>
      <c r="AA228" s="639">
        <v>42156</v>
      </c>
      <c r="AB228" s="828">
        <v>20</v>
      </c>
      <c r="AC228" s="641"/>
      <c r="AD228" s="610"/>
      <c r="AE228" s="610">
        <v>0</v>
      </c>
      <c r="AF228" s="626"/>
      <c r="AG228" s="626"/>
      <c r="AH228" s="626"/>
      <c r="AI228" s="626"/>
      <c r="AJ228" s="626"/>
      <c r="AK228" s="626"/>
      <c r="AL228" s="626"/>
      <c r="AM228" s="626"/>
      <c r="AN228" s="626"/>
      <c r="AO228" s="626"/>
      <c r="AP228" s="626"/>
      <c r="AQ228" s="626"/>
      <c r="AR228" s="592">
        <f t="shared" si="25"/>
        <v>0</v>
      </c>
      <c r="AS228" s="592">
        <f t="shared" si="26"/>
        <v>0</v>
      </c>
      <c r="AT228" s="610">
        <v>150000</v>
      </c>
      <c r="AU228" s="610">
        <v>300000</v>
      </c>
    </row>
    <row r="229" spans="1:218" ht="23.1" customHeight="1" x14ac:dyDescent="0.25">
      <c r="A229" s="576">
        <v>201</v>
      </c>
      <c r="B229" s="603"/>
      <c r="C229" s="604">
        <v>1301</v>
      </c>
      <c r="D229" s="701" t="s">
        <v>1098</v>
      </c>
      <c r="E229" s="702" t="s">
        <v>839</v>
      </c>
      <c r="F229" s="702" t="s">
        <v>840</v>
      </c>
      <c r="G229" s="605">
        <v>600</v>
      </c>
      <c r="H229" s="607">
        <v>255</v>
      </c>
      <c r="I229" s="607">
        <v>672</v>
      </c>
      <c r="J229" s="581">
        <v>7</v>
      </c>
      <c r="K229" s="632" t="s">
        <v>68</v>
      </c>
      <c r="L229" s="632" t="s">
        <v>1145</v>
      </c>
      <c r="M229" s="624" t="s">
        <v>31</v>
      </c>
      <c r="N229" s="585" t="s">
        <v>17</v>
      </c>
      <c r="O229" s="625" t="s">
        <v>1001</v>
      </c>
      <c r="P229" s="586" t="s">
        <v>803</v>
      </c>
      <c r="Q229" s="586" t="s">
        <v>789</v>
      </c>
      <c r="R229" s="586" t="s">
        <v>39</v>
      </c>
      <c r="S229" s="586" t="s">
        <v>40</v>
      </c>
      <c r="T229" s="586" t="s">
        <v>40</v>
      </c>
      <c r="U229" s="586" t="s">
        <v>40</v>
      </c>
      <c r="V229" s="586" t="s">
        <v>22</v>
      </c>
      <c r="W229" s="586" t="s">
        <v>22</v>
      </c>
      <c r="X229" s="663">
        <v>2</v>
      </c>
      <c r="Y229" s="803">
        <v>2.2000000000000002</v>
      </c>
      <c r="Z229" s="622">
        <v>41091</v>
      </c>
      <c r="AA229" s="639">
        <v>41426</v>
      </c>
      <c r="AB229" s="798">
        <v>25</v>
      </c>
      <c r="AC229" s="613">
        <v>1072000</v>
      </c>
      <c r="AD229" s="610"/>
      <c r="AE229" s="610">
        <v>1072000</v>
      </c>
      <c r="AF229" s="623"/>
      <c r="AG229" s="623"/>
      <c r="AH229" s="623"/>
      <c r="AI229" s="623"/>
      <c r="AJ229" s="623"/>
      <c r="AK229" s="623">
        <v>572000</v>
      </c>
      <c r="AL229" s="623">
        <v>500000</v>
      </c>
      <c r="AM229" s="623"/>
      <c r="AN229" s="623"/>
      <c r="AO229" s="623"/>
      <c r="AP229" s="623"/>
      <c r="AQ229" s="623"/>
      <c r="AR229" s="592">
        <f t="shared" ref="AR229:AR258" si="27">SUM(AF229:AQ229)</f>
        <v>1072000</v>
      </c>
      <c r="AS229" s="592">
        <f t="shared" ref="AS229:AS258" si="28">AR229-(AD229+AC229)</f>
        <v>0</v>
      </c>
      <c r="AT229" s="610"/>
      <c r="AU229" s="610"/>
      <c r="AV229" s="593"/>
      <c r="AW229" s="593"/>
      <c r="AX229" s="593"/>
      <c r="AY229" s="593"/>
      <c r="AZ229" s="593"/>
      <c r="BA229" s="593"/>
      <c r="BB229" s="593"/>
      <c r="BC229" s="593"/>
      <c r="BD229" s="593"/>
      <c r="BE229" s="593"/>
      <c r="BF229" s="593"/>
      <c r="BG229" s="593"/>
      <c r="BH229" s="593"/>
      <c r="BI229" s="593"/>
      <c r="BJ229" s="593"/>
      <c r="BK229" s="593"/>
      <c r="BL229" s="593"/>
      <c r="BM229" s="593"/>
      <c r="BN229" s="593"/>
      <c r="BO229" s="593"/>
      <c r="BP229" s="593"/>
      <c r="BQ229" s="593"/>
      <c r="BR229" s="593"/>
      <c r="BS229" s="593"/>
      <c r="BT229" s="593"/>
      <c r="BU229" s="593"/>
      <c r="BV229" s="593"/>
      <c r="BW229" s="593"/>
      <c r="BX229" s="593"/>
      <c r="BY229" s="593"/>
      <c r="BZ229" s="593"/>
      <c r="CA229" s="593"/>
      <c r="CB229" s="593"/>
      <c r="CC229" s="593"/>
      <c r="CD229" s="593"/>
      <c r="CE229" s="593"/>
      <c r="CF229" s="593"/>
      <c r="CG229" s="593"/>
      <c r="CH229" s="593"/>
      <c r="CI229" s="593"/>
      <c r="CJ229" s="593"/>
      <c r="CK229" s="593"/>
      <c r="CL229" s="593"/>
      <c r="CM229" s="593"/>
      <c r="CN229" s="593"/>
      <c r="CO229" s="593"/>
      <c r="CP229" s="593"/>
      <c r="CQ229" s="593"/>
      <c r="CR229" s="593"/>
      <c r="CS229" s="593"/>
      <c r="CT229" s="593"/>
      <c r="CU229" s="593"/>
      <c r="CV229" s="593"/>
      <c r="CW229" s="593"/>
      <c r="CX229" s="593"/>
      <c r="CY229" s="593"/>
      <c r="CZ229" s="593"/>
      <c r="DA229" s="593"/>
      <c r="DB229" s="593"/>
      <c r="DC229" s="593"/>
      <c r="DD229" s="593"/>
      <c r="DE229" s="593"/>
      <c r="DF229" s="593"/>
      <c r="DG229" s="593"/>
      <c r="DH229" s="593"/>
      <c r="DI229" s="593"/>
      <c r="DJ229" s="593"/>
      <c r="DK229" s="593"/>
      <c r="DL229" s="593"/>
      <c r="DM229" s="593"/>
      <c r="DN229" s="593"/>
      <c r="DO229" s="593"/>
      <c r="DP229" s="593"/>
      <c r="DQ229" s="593"/>
      <c r="DR229" s="593"/>
      <c r="DS229" s="593"/>
      <c r="DT229" s="593"/>
      <c r="DU229" s="593"/>
      <c r="DV229" s="593"/>
      <c r="DW229" s="593"/>
      <c r="DX229" s="593"/>
      <c r="DY229" s="593"/>
      <c r="DZ229" s="593"/>
      <c r="EA229" s="593"/>
      <c r="EB229" s="593"/>
      <c r="EC229" s="593"/>
      <c r="ED229" s="593"/>
      <c r="EE229" s="593"/>
      <c r="EF229" s="593"/>
      <c r="EG229" s="593"/>
      <c r="EH229" s="593"/>
      <c r="EI229" s="593"/>
      <c r="EJ229" s="593"/>
      <c r="EK229" s="593"/>
      <c r="EL229" s="593"/>
      <c r="EM229" s="593"/>
      <c r="EN229" s="593"/>
      <c r="EO229" s="593"/>
      <c r="EP229" s="593"/>
      <c r="EQ229" s="593"/>
      <c r="ER229" s="593"/>
      <c r="ES229" s="593"/>
      <c r="ET229" s="593"/>
      <c r="EU229" s="593"/>
      <c r="EV229" s="593"/>
      <c r="EW229" s="593"/>
      <c r="EX229" s="593"/>
      <c r="EY229" s="593"/>
      <c r="EZ229" s="593"/>
      <c r="FA229" s="593"/>
      <c r="FB229" s="593"/>
      <c r="FC229" s="593"/>
      <c r="FD229" s="593"/>
      <c r="FE229" s="593"/>
      <c r="FF229" s="593"/>
      <c r="FG229" s="593"/>
      <c r="FH229" s="593"/>
      <c r="FI229" s="593"/>
      <c r="FJ229" s="593"/>
      <c r="FK229" s="593"/>
      <c r="FL229" s="593"/>
      <c r="FM229" s="593"/>
      <c r="FN229" s="593"/>
      <c r="FO229" s="593"/>
      <c r="FP229" s="593"/>
      <c r="FQ229" s="593"/>
      <c r="FR229" s="593"/>
      <c r="FS229" s="593"/>
      <c r="FT229" s="593"/>
      <c r="FU229" s="593"/>
      <c r="FV229" s="593"/>
      <c r="FW229" s="593"/>
      <c r="FX229" s="593"/>
      <c r="FY229" s="593"/>
      <c r="FZ229" s="593"/>
      <c r="GA229" s="593"/>
      <c r="GB229" s="593"/>
      <c r="GC229" s="593"/>
      <c r="GD229" s="593"/>
      <c r="GE229" s="593"/>
      <c r="GF229" s="593"/>
      <c r="GG229" s="593"/>
      <c r="GH229" s="593"/>
      <c r="GI229" s="593"/>
      <c r="GJ229" s="593"/>
      <c r="GK229" s="593"/>
      <c r="GL229" s="593"/>
      <c r="GM229" s="593"/>
      <c r="GN229" s="593"/>
      <c r="GO229" s="593"/>
      <c r="GP229" s="593"/>
      <c r="GQ229" s="593"/>
      <c r="GR229" s="593"/>
      <c r="GS229" s="593"/>
      <c r="GT229" s="593"/>
      <c r="GU229" s="593"/>
      <c r="GV229" s="593"/>
      <c r="GW229" s="593"/>
      <c r="GX229" s="593"/>
      <c r="GY229" s="593"/>
      <c r="GZ229" s="593"/>
      <c r="HA229" s="593"/>
      <c r="HB229" s="593"/>
      <c r="HC229" s="593"/>
      <c r="HD229" s="593"/>
      <c r="HE229" s="593"/>
      <c r="HF229" s="593"/>
      <c r="HG229" s="593"/>
      <c r="HH229" s="593"/>
      <c r="HI229" s="593"/>
      <c r="HJ229" s="593"/>
    </row>
    <row r="230" spans="1:218" s="593" customFormat="1" ht="23.1" customHeight="1" x14ac:dyDescent="0.25">
      <c r="A230" s="576">
        <v>202</v>
      </c>
      <c r="B230" s="603" t="s">
        <v>1170</v>
      </c>
      <c r="C230" s="604">
        <v>1301</v>
      </c>
      <c r="D230" s="701" t="s">
        <v>1098</v>
      </c>
      <c r="E230" s="702" t="s">
        <v>839</v>
      </c>
      <c r="F230" s="702" t="s">
        <v>840</v>
      </c>
      <c r="G230" s="605">
        <v>600</v>
      </c>
      <c r="H230" s="606">
        <v>255</v>
      </c>
      <c r="I230" s="607">
        <v>672</v>
      </c>
      <c r="J230" s="581">
        <v>9</v>
      </c>
      <c r="K230" s="582" t="s">
        <v>68</v>
      </c>
      <c r="L230" s="582" t="s">
        <v>1171</v>
      </c>
      <c r="M230" s="624" t="s">
        <v>31</v>
      </c>
      <c r="N230" s="585" t="s">
        <v>17</v>
      </c>
      <c r="O230" s="625" t="s">
        <v>1001</v>
      </c>
      <c r="P230" s="586" t="s">
        <v>792</v>
      </c>
      <c r="Q230" s="586" t="s">
        <v>789</v>
      </c>
      <c r="R230" s="586" t="s">
        <v>39</v>
      </c>
      <c r="S230" s="586" t="s">
        <v>40</v>
      </c>
      <c r="T230" s="586" t="s">
        <v>40</v>
      </c>
      <c r="U230" s="586" t="s">
        <v>1149</v>
      </c>
      <c r="V230" s="586" t="s">
        <v>22</v>
      </c>
      <c r="W230" s="586" t="s">
        <v>22</v>
      </c>
      <c r="X230" s="663">
        <v>2</v>
      </c>
      <c r="Y230" s="803">
        <v>2.2000000000000002</v>
      </c>
      <c r="Z230" s="622">
        <v>41456</v>
      </c>
      <c r="AA230" s="639">
        <v>42156</v>
      </c>
      <c r="AB230" s="798">
        <v>25</v>
      </c>
      <c r="AC230" s="613"/>
      <c r="AD230" s="610"/>
      <c r="AE230" s="610">
        <v>0</v>
      </c>
      <c r="AF230" s="623"/>
      <c r="AG230" s="623"/>
      <c r="AH230" s="623"/>
      <c r="AI230" s="623"/>
      <c r="AJ230" s="623"/>
      <c r="AK230" s="623"/>
      <c r="AL230" s="623"/>
      <c r="AM230" s="623"/>
      <c r="AN230" s="623"/>
      <c r="AO230" s="623"/>
      <c r="AP230" s="623"/>
      <c r="AQ230" s="623"/>
      <c r="AR230" s="592">
        <f t="shared" si="27"/>
        <v>0</v>
      </c>
      <c r="AS230" s="592">
        <f t="shared" si="28"/>
        <v>0</v>
      </c>
      <c r="AT230" s="610">
        <v>1000000</v>
      </c>
      <c r="AU230" s="610">
        <v>1000000</v>
      </c>
    </row>
    <row r="231" spans="1:218" ht="23.1" customHeight="1" x14ac:dyDescent="0.25">
      <c r="A231" s="576">
        <v>203</v>
      </c>
      <c r="B231" s="603" t="s">
        <v>1146</v>
      </c>
      <c r="C231" s="604">
        <v>1301</v>
      </c>
      <c r="D231" s="701" t="s">
        <v>1098</v>
      </c>
      <c r="E231" s="702" t="s">
        <v>839</v>
      </c>
      <c r="F231" s="702" t="s">
        <v>840</v>
      </c>
      <c r="G231" s="605">
        <v>600</v>
      </c>
      <c r="H231" s="606">
        <v>255</v>
      </c>
      <c r="I231" s="607">
        <v>672</v>
      </c>
      <c r="J231" s="581">
        <v>14</v>
      </c>
      <c r="K231" s="644" t="s">
        <v>1147</v>
      </c>
      <c r="L231" s="644" t="s">
        <v>1148</v>
      </c>
      <c r="M231" s="624" t="s">
        <v>31</v>
      </c>
      <c r="N231" s="656" t="s">
        <v>17</v>
      </c>
      <c r="O231" s="625" t="s">
        <v>1001</v>
      </c>
      <c r="P231" s="586" t="s">
        <v>792</v>
      </c>
      <c r="Q231" s="586" t="s">
        <v>789</v>
      </c>
      <c r="R231" s="586" t="s">
        <v>39</v>
      </c>
      <c r="S231" s="586" t="s">
        <v>40</v>
      </c>
      <c r="T231" s="586" t="s">
        <v>40</v>
      </c>
      <c r="U231" s="586" t="s">
        <v>1149</v>
      </c>
      <c r="V231" s="796" t="s">
        <v>961</v>
      </c>
      <c r="W231" s="796" t="s">
        <v>961</v>
      </c>
      <c r="X231" s="663">
        <v>2</v>
      </c>
      <c r="Y231" s="803">
        <v>2.2000000000000002</v>
      </c>
      <c r="Z231" s="622">
        <v>41456</v>
      </c>
      <c r="AA231" s="639">
        <v>42156</v>
      </c>
      <c r="AB231" s="798">
        <v>25</v>
      </c>
      <c r="AC231" s="641">
        <v>1500000</v>
      </c>
      <c r="AD231" s="610"/>
      <c r="AE231" s="610">
        <v>1500000</v>
      </c>
      <c r="AF231" s="626"/>
      <c r="AG231" s="626"/>
      <c r="AH231" s="626"/>
      <c r="AI231" s="626"/>
      <c r="AJ231" s="626">
        <v>250000</v>
      </c>
      <c r="AK231" s="626">
        <v>250000</v>
      </c>
      <c r="AL231" s="626">
        <v>250000</v>
      </c>
      <c r="AM231" s="626">
        <v>250000</v>
      </c>
      <c r="AN231" s="626">
        <v>250000</v>
      </c>
      <c r="AO231" s="626">
        <v>250000</v>
      </c>
      <c r="AP231" s="626"/>
      <c r="AQ231" s="626"/>
      <c r="AR231" s="592">
        <f t="shared" si="27"/>
        <v>1500000</v>
      </c>
      <c r="AS231" s="592">
        <f t="shared" si="28"/>
        <v>0</v>
      </c>
      <c r="AT231" s="610">
        <v>200000</v>
      </c>
      <c r="AU231" s="610">
        <v>200000</v>
      </c>
      <c r="AV231" s="593"/>
      <c r="AW231" s="593"/>
      <c r="AX231" s="593"/>
      <c r="AY231" s="593"/>
      <c r="AZ231" s="593"/>
      <c r="BA231" s="593"/>
      <c r="BB231" s="593"/>
      <c r="BC231" s="593"/>
      <c r="BD231" s="593"/>
      <c r="BE231" s="593"/>
      <c r="BF231" s="593"/>
      <c r="BG231" s="593"/>
      <c r="BH231" s="593"/>
      <c r="BI231" s="593"/>
      <c r="BJ231" s="593"/>
      <c r="BK231" s="593"/>
      <c r="BL231" s="593"/>
      <c r="BM231" s="593"/>
      <c r="BN231" s="593"/>
      <c r="BO231" s="593"/>
      <c r="BP231" s="593"/>
      <c r="BQ231" s="593"/>
      <c r="BR231" s="593"/>
      <c r="BS231" s="593"/>
      <c r="BT231" s="593"/>
      <c r="BU231" s="593"/>
      <c r="BV231" s="593"/>
      <c r="BW231" s="593"/>
      <c r="BX231" s="593"/>
      <c r="BY231" s="593"/>
      <c r="BZ231" s="593"/>
      <c r="CA231" s="593"/>
      <c r="CB231" s="593"/>
      <c r="CC231" s="593"/>
      <c r="CD231" s="593"/>
      <c r="CE231" s="593"/>
      <c r="CF231" s="593"/>
      <c r="CG231" s="593"/>
      <c r="CH231" s="593"/>
      <c r="CI231" s="593"/>
      <c r="CJ231" s="593"/>
      <c r="CK231" s="593"/>
      <c r="CL231" s="593"/>
      <c r="CM231" s="593"/>
      <c r="CN231" s="593"/>
      <c r="CO231" s="593"/>
      <c r="CP231" s="593"/>
      <c r="CQ231" s="593"/>
      <c r="CR231" s="593"/>
      <c r="CS231" s="593"/>
      <c r="CT231" s="593"/>
      <c r="CU231" s="593"/>
      <c r="CV231" s="593"/>
      <c r="CW231" s="593"/>
      <c r="CX231" s="593"/>
      <c r="CY231" s="593"/>
      <c r="CZ231" s="593"/>
      <c r="DA231" s="593"/>
      <c r="DB231" s="593"/>
      <c r="DC231" s="593"/>
      <c r="DD231" s="593"/>
      <c r="DE231" s="593"/>
      <c r="DF231" s="593"/>
      <c r="DG231" s="593"/>
      <c r="DH231" s="593"/>
      <c r="DI231" s="593"/>
      <c r="DJ231" s="593"/>
      <c r="DK231" s="593"/>
      <c r="DL231" s="593"/>
      <c r="DM231" s="593"/>
      <c r="DN231" s="593"/>
      <c r="DO231" s="593"/>
      <c r="DP231" s="593"/>
      <c r="DQ231" s="593"/>
      <c r="DR231" s="593"/>
      <c r="DS231" s="593"/>
      <c r="DT231" s="593"/>
      <c r="DU231" s="593"/>
      <c r="DV231" s="593"/>
      <c r="DW231" s="593"/>
      <c r="DX231" s="593"/>
      <c r="DY231" s="593"/>
      <c r="DZ231" s="593"/>
      <c r="EA231" s="593"/>
      <c r="EB231" s="593"/>
      <c r="EC231" s="593"/>
      <c r="ED231" s="593"/>
      <c r="EE231" s="593"/>
      <c r="EF231" s="593"/>
      <c r="EG231" s="593"/>
      <c r="EH231" s="593"/>
      <c r="EI231" s="593"/>
      <c r="EJ231" s="593"/>
      <c r="EK231" s="593"/>
      <c r="EL231" s="593"/>
      <c r="EM231" s="593"/>
      <c r="EN231" s="593"/>
      <c r="EO231" s="593"/>
      <c r="EP231" s="593"/>
      <c r="EQ231" s="593"/>
      <c r="ER231" s="593"/>
      <c r="ES231" s="593"/>
      <c r="ET231" s="593"/>
      <c r="EU231" s="593"/>
      <c r="EV231" s="593"/>
      <c r="EW231" s="593"/>
      <c r="EX231" s="593"/>
      <c r="EY231" s="593"/>
      <c r="EZ231" s="593"/>
      <c r="FA231" s="593"/>
      <c r="FB231" s="593"/>
      <c r="FC231" s="593"/>
      <c r="FD231" s="593"/>
      <c r="FE231" s="593"/>
      <c r="FF231" s="593"/>
      <c r="FG231" s="593"/>
      <c r="FH231" s="593"/>
      <c r="FI231" s="593"/>
      <c r="FJ231" s="593"/>
      <c r="FK231" s="593"/>
      <c r="FL231" s="593"/>
      <c r="FM231" s="593"/>
      <c r="FN231" s="593"/>
      <c r="FO231" s="593"/>
      <c r="FP231" s="593"/>
      <c r="FQ231" s="593"/>
      <c r="FR231" s="593"/>
      <c r="FS231" s="593"/>
      <c r="FT231" s="593"/>
      <c r="FU231" s="593"/>
      <c r="FV231" s="593"/>
      <c r="FW231" s="593"/>
      <c r="FX231" s="593"/>
      <c r="FY231" s="593"/>
      <c r="FZ231" s="593"/>
      <c r="GA231" s="593"/>
      <c r="GB231" s="593"/>
      <c r="GC231" s="593"/>
      <c r="GD231" s="593"/>
      <c r="GE231" s="593"/>
      <c r="GF231" s="593"/>
      <c r="GG231" s="593"/>
      <c r="GH231" s="593"/>
      <c r="GI231" s="593"/>
      <c r="GJ231" s="593"/>
      <c r="GK231" s="593"/>
      <c r="GL231" s="593"/>
      <c r="GM231" s="593"/>
      <c r="GN231" s="593"/>
      <c r="GO231" s="593"/>
      <c r="GP231" s="593"/>
      <c r="GQ231" s="593"/>
      <c r="GR231" s="593"/>
      <c r="GS231" s="593"/>
      <c r="GT231" s="593"/>
      <c r="GU231" s="593"/>
      <c r="GV231" s="593"/>
      <c r="GW231" s="593"/>
      <c r="GX231" s="593"/>
      <c r="GY231" s="593"/>
      <c r="GZ231" s="593"/>
      <c r="HA231" s="593"/>
      <c r="HB231" s="593"/>
      <c r="HC231" s="593"/>
      <c r="HD231" s="593"/>
      <c r="HE231" s="593"/>
      <c r="HF231" s="593"/>
      <c r="HG231" s="593"/>
      <c r="HH231" s="593"/>
      <c r="HI231" s="593"/>
      <c r="HJ231" s="593"/>
    </row>
    <row r="232" spans="1:218" s="593" customFormat="1" ht="23.1" customHeight="1" x14ac:dyDescent="0.25">
      <c r="A232" s="576">
        <v>204</v>
      </c>
      <c r="B232" s="603"/>
      <c r="C232" s="604">
        <v>1301</v>
      </c>
      <c r="D232" s="701" t="s">
        <v>1098</v>
      </c>
      <c r="E232" s="702" t="s">
        <v>839</v>
      </c>
      <c r="F232" s="702" t="s">
        <v>840</v>
      </c>
      <c r="G232" s="605">
        <v>600</v>
      </c>
      <c r="H232" s="606">
        <v>255</v>
      </c>
      <c r="I232" s="607">
        <v>672</v>
      </c>
      <c r="J232" s="581" t="s">
        <v>25</v>
      </c>
      <c r="K232" s="582" t="s">
        <v>68</v>
      </c>
      <c r="L232" s="635" t="s">
        <v>1169</v>
      </c>
      <c r="M232" s="624" t="s">
        <v>31</v>
      </c>
      <c r="N232" s="585" t="s">
        <v>17</v>
      </c>
      <c r="O232" s="625" t="s">
        <v>1001</v>
      </c>
      <c r="P232" s="586" t="s">
        <v>792</v>
      </c>
      <c r="Q232" s="586" t="s">
        <v>789</v>
      </c>
      <c r="R232" s="586" t="s">
        <v>39</v>
      </c>
      <c r="S232" s="586" t="s">
        <v>40</v>
      </c>
      <c r="T232" s="586" t="s">
        <v>40</v>
      </c>
      <c r="U232" s="586" t="s">
        <v>40</v>
      </c>
      <c r="V232" s="586" t="s">
        <v>22</v>
      </c>
      <c r="W232" s="586" t="s">
        <v>22</v>
      </c>
      <c r="X232" s="663">
        <v>2</v>
      </c>
      <c r="Y232" s="803">
        <v>2.2000000000000002</v>
      </c>
      <c r="Z232" s="639">
        <v>41821</v>
      </c>
      <c r="AA232" s="639">
        <v>42156</v>
      </c>
      <c r="AB232" s="798">
        <v>25</v>
      </c>
      <c r="AC232" s="613"/>
      <c r="AD232" s="610"/>
      <c r="AE232" s="610">
        <v>0</v>
      </c>
      <c r="AF232" s="623"/>
      <c r="AG232" s="623"/>
      <c r="AH232" s="623"/>
      <c r="AI232" s="623"/>
      <c r="AJ232" s="623"/>
      <c r="AK232" s="623"/>
      <c r="AL232" s="623"/>
      <c r="AM232" s="623"/>
      <c r="AN232" s="623"/>
      <c r="AO232" s="623"/>
      <c r="AP232" s="623"/>
      <c r="AQ232" s="623"/>
      <c r="AR232" s="592">
        <f t="shared" si="27"/>
        <v>0</v>
      </c>
      <c r="AS232" s="592">
        <f t="shared" si="28"/>
        <v>0</v>
      </c>
      <c r="AT232" s="610"/>
      <c r="AU232" s="610">
        <v>500000</v>
      </c>
    </row>
    <row r="233" spans="1:218" s="593" customFormat="1" ht="23.1" customHeight="1" x14ac:dyDescent="0.25">
      <c r="A233" s="576">
        <v>205</v>
      </c>
      <c r="B233" s="603"/>
      <c r="C233" s="604">
        <v>1301</v>
      </c>
      <c r="D233" s="701" t="s">
        <v>1098</v>
      </c>
      <c r="E233" s="702" t="s">
        <v>839</v>
      </c>
      <c r="F233" s="702" t="s">
        <v>840</v>
      </c>
      <c r="G233" s="605">
        <v>600</v>
      </c>
      <c r="H233" s="606">
        <v>255</v>
      </c>
      <c r="I233" s="607">
        <v>672</v>
      </c>
      <c r="J233" s="581" t="s">
        <v>25</v>
      </c>
      <c r="K233" s="582" t="s">
        <v>68</v>
      </c>
      <c r="L233" s="635" t="s">
        <v>1172</v>
      </c>
      <c r="M233" s="624" t="s">
        <v>31</v>
      </c>
      <c r="N233" s="585" t="s">
        <v>17</v>
      </c>
      <c r="O233" s="625" t="s">
        <v>1001</v>
      </c>
      <c r="P233" s="586" t="s">
        <v>792</v>
      </c>
      <c r="Q233" s="586" t="s">
        <v>789</v>
      </c>
      <c r="R233" s="586" t="s">
        <v>39</v>
      </c>
      <c r="S233" s="586" t="s">
        <v>40</v>
      </c>
      <c r="T233" s="586" t="s">
        <v>40</v>
      </c>
      <c r="U233" s="586" t="s">
        <v>40</v>
      </c>
      <c r="V233" s="586" t="s">
        <v>22</v>
      </c>
      <c r="W233" s="586" t="s">
        <v>22</v>
      </c>
      <c r="X233" s="663">
        <v>2</v>
      </c>
      <c r="Y233" s="803">
        <v>2.2000000000000002</v>
      </c>
      <c r="Z233" s="622">
        <v>41456</v>
      </c>
      <c r="AA233" s="639">
        <v>41791</v>
      </c>
      <c r="AB233" s="798">
        <v>25</v>
      </c>
      <c r="AC233" s="613"/>
      <c r="AD233" s="610"/>
      <c r="AE233" s="610">
        <v>0</v>
      </c>
      <c r="AF233" s="623"/>
      <c r="AG233" s="623"/>
      <c r="AH233" s="623"/>
      <c r="AI233" s="623"/>
      <c r="AJ233" s="623"/>
      <c r="AK233" s="623"/>
      <c r="AL233" s="623"/>
      <c r="AM233" s="623"/>
      <c r="AN233" s="623"/>
      <c r="AO233" s="623"/>
      <c r="AP233" s="623"/>
      <c r="AQ233" s="623"/>
      <c r="AR233" s="592">
        <f t="shared" si="27"/>
        <v>0</v>
      </c>
      <c r="AS233" s="592">
        <f t="shared" si="28"/>
        <v>0</v>
      </c>
      <c r="AT233" s="610">
        <v>350000</v>
      </c>
      <c r="AU233" s="610"/>
    </row>
    <row r="234" spans="1:218" ht="23.1" customHeight="1" x14ac:dyDescent="0.25">
      <c r="A234" s="576">
        <v>206</v>
      </c>
      <c r="B234" s="603" t="s">
        <v>1153</v>
      </c>
      <c r="C234" s="604">
        <v>1301</v>
      </c>
      <c r="D234" s="701" t="s">
        <v>1098</v>
      </c>
      <c r="E234" s="702" t="s">
        <v>839</v>
      </c>
      <c r="F234" s="702" t="s">
        <v>840</v>
      </c>
      <c r="G234" s="605">
        <v>600</v>
      </c>
      <c r="H234" s="606">
        <v>255</v>
      </c>
      <c r="I234" s="607">
        <v>679</v>
      </c>
      <c r="J234" s="581">
        <v>2</v>
      </c>
      <c r="K234" s="582" t="s">
        <v>1154</v>
      </c>
      <c r="L234" s="582" t="s">
        <v>1155</v>
      </c>
      <c r="M234" s="624" t="s">
        <v>31</v>
      </c>
      <c r="N234" s="585" t="s">
        <v>17</v>
      </c>
      <c r="O234" s="625" t="s">
        <v>1001</v>
      </c>
      <c r="P234" s="586" t="s">
        <v>792</v>
      </c>
      <c r="Q234" s="586" t="s">
        <v>789</v>
      </c>
      <c r="R234" s="586" t="s">
        <v>39</v>
      </c>
      <c r="S234" s="586" t="s">
        <v>40</v>
      </c>
      <c r="T234" s="586" t="s">
        <v>40</v>
      </c>
      <c r="U234" s="586" t="s">
        <v>1149</v>
      </c>
      <c r="V234" s="586" t="s">
        <v>22</v>
      </c>
      <c r="W234" s="586" t="s">
        <v>22</v>
      </c>
      <c r="X234" s="663">
        <v>2</v>
      </c>
      <c r="Y234" s="803">
        <v>2.2000000000000002</v>
      </c>
      <c r="Z234" s="622">
        <v>41456</v>
      </c>
      <c r="AA234" s="639">
        <v>42156</v>
      </c>
      <c r="AB234" s="798">
        <v>25</v>
      </c>
      <c r="AC234" s="613"/>
      <c r="AD234" s="610"/>
      <c r="AE234" s="610">
        <v>0</v>
      </c>
      <c r="AF234" s="623"/>
      <c r="AG234" s="623"/>
      <c r="AH234" s="623"/>
      <c r="AI234" s="623"/>
      <c r="AJ234" s="623"/>
      <c r="AK234" s="623"/>
      <c r="AL234" s="623"/>
      <c r="AM234" s="623"/>
      <c r="AN234" s="623"/>
      <c r="AO234" s="623"/>
      <c r="AP234" s="623"/>
      <c r="AQ234" s="623"/>
      <c r="AR234" s="592">
        <f t="shared" si="27"/>
        <v>0</v>
      </c>
      <c r="AS234" s="592">
        <f t="shared" si="28"/>
        <v>0</v>
      </c>
      <c r="AT234" s="610">
        <v>900000</v>
      </c>
      <c r="AU234" s="610">
        <v>1000000</v>
      </c>
      <c r="AV234" s="593"/>
      <c r="AW234" s="593"/>
      <c r="AX234" s="593"/>
      <c r="AY234" s="593"/>
      <c r="AZ234" s="593"/>
      <c r="BA234" s="593"/>
      <c r="BB234" s="593"/>
      <c r="BC234" s="593"/>
      <c r="BD234" s="593"/>
      <c r="BE234" s="593"/>
      <c r="BF234" s="593"/>
      <c r="BG234" s="593"/>
      <c r="BH234" s="593"/>
      <c r="BI234" s="593"/>
      <c r="BJ234" s="593"/>
      <c r="BK234" s="593"/>
      <c r="BL234" s="593"/>
      <c r="BM234" s="593"/>
      <c r="BN234" s="593"/>
      <c r="BO234" s="593"/>
      <c r="BP234" s="593"/>
      <c r="BQ234" s="593"/>
      <c r="BR234" s="593"/>
      <c r="BS234" s="593"/>
      <c r="BT234" s="593"/>
      <c r="BU234" s="593"/>
      <c r="BV234" s="593"/>
      <c r="BW234" s="593"/>
      <c r="BX234" s="593"/>
      <c r="BY234" s="593"/>
      <c r="BZ234" s="593"/>
      <c r="CA234" s="593"/>
      <c r="CB234" s="593"/>
      <c r="CC234" s="593"/>
      <c r="CD234" s="593"/>
      <c r="CE234" s="593"/>
      <c r="CF234" s="593"/>
      <c r="CG234" s="593"/>
      <c r="CH234" s="593"/>
      <c r="CI234" s="593"/>
      <c r="CJ234" s="593"/>
      <c r="CK234" s="593"/>
      <c r="CL234" s="593"/>
      <c r="CM234" s="593"/>
      <c r="CN234" s="593"/>
      <c r="CO234" s="593"/>
      <c r="CP234" s="593"/>
      <c r="CQ234" s="593"/>
      <c r="CR234" s="593"/>
      <c r="CS234" s="593"/>
      <c r="CT234" s="593"/>
      <c r="CU234" s="593"/>
      <c r="CV234" s="593"/>
      <c r="CW234" s="593"/>
      <c r="CX234" s="593"/>
      <c r="CY234" s="593"/>
      <c r="CZ234" s="593"/>
      <c r="DA234" s="593"/>
      <c r="DB234" s="593"/>
      <c r="DC234" s="593"/>
      <c r="DD234" s="593"/>
      <c r="DE234" s="593"/>
      <c r="DF234" s="593"/>
      <c r="DG234" s="593"/>
      <c r="DH234" s="593"/>
      <c r="DI234" s="593"/>
      <c r="DJ234" s="593"/>
      <c r="DK234" s="593"/>
      <c r="DL234" s="593"/>
      <c r="DM234" s="593"/>
      <c r="DN234" s="593"/>
      <c r="DO234" s="593"/>
      <c r="DP234" s="593"/>
      <c r="DQ234" s="593"/>
      <c r="DR234" s="593"/>
      <c r="DS234" s="593"/>
      <c r="DT234" s="593"/>
      <c r="DU234" s="593"/>
      <c r="DV234" s="593"/>
      <c r="DW234" s="593"/>
      <c r="DX234" s="593"/>
      <c r="DY234" s="593"/>
      <c r="DZ234" s="593"/>
      <c r="EA234" s="593"/>
      <c r="EB234" s="593"/>
      <c r="EC234" s="593"/>
      <c r="ED234" s="593"/>
      <c r="EE234" s="593"/>
      <c r="EF234" s="593"/>
      <c r="EG234" s="593"/>
      <c r="EH234" s="593"/>
      <c r="EI234" s="593"/>
      <c r="EJ234" s="593"/>
      <c r="EK234" s="593"/>
      <c r="EL234" s="593"/>
      <c r="EM234" s="593"/>
      <c r="EN234" s="593"/>
      <c r="EO234" s="593"/>
      <c r="EP234" s="593"/>
      <c r="EQ234" s="593"/>
      <c r="ER234" s="593"/>
      <c r="ES234" s="593"/>
      <c r="ET234" s="593"/>
      <c r="EU234" s="593"/>
      <c r="EV234" s="593"/>
      <c r="EW234" s="593"/>
      <c r="EX234" s="593"/>
      <c r="EY234" s="593"/>
      <c r="EZ234" s="593"/>
      <c r="FA234" s="593"/>
      <c r="FB234" s="593"/>
      <c r="FC234" s="593"/>
      <c r="FD234" s="593"/>
      <c r="FE234" s="593"/>
      <c r="FF234" s="593"/>
      <c r="FG234" s="593"/>
      <c r="FH234" s="593"/>
      <c r="FI234" s="593"/>
      <c r="FJ234" s="593"/>
      <c r="FK234" s="593"/>
      <c r="FL234" s="593"/>
      <c r="FM234" s="593"/>
      <c r="FN234" s="593"/>
      <c r="FO234" s="593"/>
      <c r="FP234" s="593"/>
      <c r="FQ234" s="593"/>
      <c r="FR234" s="593"/>
      <c r="FS234" s="593"/>
      <c r="FT234" s="593"/>
      <c r="FU234" s="593"/>
      <c r="FV234" s="593"/>
      <c r="FW234" s="593"/>
      <c r="FX234" s="593"/>
      <c r="FY234" s="593"/>
      <c r="FZ234" s="593"/>
      <c r="GA234" s="593"/>
      <c r="GB234" s="593"/>
      <c r="GC234" s="593"/>
      <c r="GD234" s="593"/>
      <c r="GE234" s="593"/>
      <c r="GF234" s="593"/>
      <c r="GG234" s="593"/>
      <c r="GH234" s="593"/>
      <c r="GI234" s="593"/>
      <c r="GJ234" s="593"/>
      <c r="GK234" s="593"/>
      <c r="GL234" s="593"/>
      <c r="GM234" s="593"/>
      <c r="GN234" s="593"/>
      <c r="GO234" s="593"/>
      <c r="GP234" s="593"/>
      <c r="GQ234" s="593"/>
      <c r="GR234" s="593"/>
      <c r="GS234" s="593"/>
      <c r="GT234" s="593"/>
      <c r="GU234" s="593"/>
      <c r="GV234" s="593"/>
      <c r="GW234" s="593"/>
      <c r="GX234" s="593"/>
      <c r="GY234" s="593"/>
      <c r="GZ234" s="593"/>
      <c r="HA234" s="593"/>
      <c r="HB234" s="593"/>
      <c r="HC234" s="593"/>
      <c r="HD234" s="593"/>
      <c r="HE234" s="593"/>
      <c r="HF234" s="593"/>
      <c r="HG234" s="593"/>
      <c r="HH234" s="593"/>
      <c r="HI234" s="593"/>
      <c r="HJ234" s="593"/>
    </row>
    <row r="235" spans="1:218" s="593" customFormat="1" ht="23.1" customHeight="1" x14ac:dyDescent="0.25">
      <c r="A235" s="576">
        <v>207</v>
      </c>
      <c r="B235" s="603"/>
      <c r="C235" s="604">
        <v>1301</v>
      </c>
      <c r="D235" s="701" t="s">
        <v>1098</v>
      </c>
      <c r="E235" s="702" t="s">
        <v>839</v>
      </c>
      <c r="F235" s="702" t="s">
        <v>840</v>
      </c>
      <c r="G235" s="605">
        <v>2600</v>
      </c>
      <c r="H235" s="606">
        <v>257</v>
      </c>
      <c r="I235" s="607">
        <v>636</v>
      </c>
      <c r="J235" s="595">
        <v>0</v>
      </c>
      <c r="K235" s="632" t="s">
        <v>907</v>
      </c>
      <c r="L235" s="632" t="s">
        <v>965</v>
      </c>
      <c r="M235" s="584" t="s">
        <v>31</v>
      </c>
      <c r="N235" s="585" t="s">
        <v>17</v>
      </c>
      <c r="O235" s="625" t="s">
        <v>1001</v>
      </c>
      <c r="P235" s="586" t="s">
        <v>792</v>
      </c>
      <c r="Q235" s="586" t="s">
        <v>805</v>
      </c>
      <c r="R235" s="586" t="s">
        <v>39</v>
      </c>
      <c r="S235" s="586" t="s">
        <v>40</v>
      </c>
      <c r="T235" s="586" t="s">
        <v>40</v>
      </c>
      <c r="U235" s="654" t="s">
        <v>1152</v>
      </c>
      <c r="V235" s="586" t="s">
        <v>22</v>
      </c>
      <c r="W235" s="586" t="s">
        <v>22</v>
      </c>
      <c r="X235" s="663">
        <v>2</v>
      </c>
      <c r="Y235" s="803">
        <v>2.2000000000000002</v>
      </c>
      <c r="Z235" s="622">
        <v>41456</v>
      </c>
      <c r="AA235" s="639">
        <v>41791</v>
      </c>
      <c r="AB235" s="798">
        <v>20</v>
      </c>
      <c r="AC235" s="613"/>
      <c r="AD235" s="609"/>
      <c r="AE235" s="610">
        <v>0</v>
      </c>
      <c r="AF235" s="623"/>
      <c r="AG235" s="623"/>
      <c r="AH235" s="623"/>
      <c r="AI235" s="623"/>
      <c r="AJ235" s="623"/>
      <c r="AK235" s="623"/>
      <c r="AL235" s="623"/>
      <c r="AM235" s="623"/>
      <c r="AN235" s="623"/>
      <c r="AO235" s="623"/>
      <c r="AP235" s="623"/>
      <c r="AQ235" s="623"/>
      <c r="AR235" s="592">
        <f t="shared" si="27"/>
        <v>0</v>
      </c>
      <c r="AS235" s="592">
        <f t="shared" si="28"/>
        <v>0</v>
      </c>
      <c r="AT235" s="609">
        <v>5000</v>
      </c>
      <c r="AU235" s="609"/>
    </row>
    <row r="236" spans="1:218" s="593" customFormat="1" ht="23.1" customHeight="1" x14ac:dyDescent="0.25">
      <c r="A236" s="576">
        <v>208</v>
      </c>
      <c r="B236" s="603"/>
      <c r="C236" s="604">
        <v>1301</v>
      </c>
      <c r="D236" s="701" t="s">
        <v>1098</v>
      </c>
      <c r="E236" s="702" t="s">
        <v>839</v>
      </c>
      <c r="F236" s="702" t="s">
        <v>840</v>
      </c>
      <c r="G236" s="605">
        <v>2600</v>
      </c>
      <c r="H236" s="606">
        <v>257</v>
      </c>
      <c r="I236" s="607">
        <v>636</v>
      </c>
      <c r="J236" s="581" t="s">
        <v>25</v>
      </c>
      <c r="K236" s="632" t="s">
        <v>907</v>
      </c>
      <c r="L236" s="582" t="s">
        <v>1183</v>
      </c>
      <c r="M236" s="584" t="s">
        <v>31</v>
      </c>
      <c r="N236" s="585" t="s">
        <v>17</v>
      </c>
      <c r="O236" s="625" t="s">
        <v>1001</v>
      </c>
      <c r="P236" s="586" t="s">
        <v>803</v>
      </c>
      <c r="Q236" s="586" t="s">
        <v>789</v>
      </c>
      <c r="R236" s="586" t="s">
        <v>39</v>
      </c>
      <c r="S236" s="586" t="s">
        <v>40</v>
      </c>
      <c r="T236" s="586" t="s">
        <v>40</v>
      </c>
      <c r="U236" s="654" t="s">
        <v>1152</v>
      </c>
      <c r="V236" s="586" t="s">
        <v>22</v>
      </c>
      <c r="W236" s="586" t="s">
        <v>22</v>
      </c>
      <c r="X236" s="663">
        <v>2</v>
      </c>
      <c r="Y236" s="803">
        <v>2.2000000000000002</v>
      </c>
      <c r="Z236" s="622">
        <v>41456</v>
      </c>
      <c r="AA236" s="639">
        <v>42156</v>
      </c>
      <c r="AB236" s="798">
        <v>20</v>
      </c>
      <c r="AC236" s="613"/>
      <c r="AD236" s="609"/>
      <c r="AE236" s="610">
        <v>0</v>
      </c>
      <c r="AF236" s="623"/>
      <c r="AG236" s="623"/>
      <c r="AH236" s="623"/>
      <c r="AI236" s="623"/>
      <c r="AJ236" s="623"/>
      <c r="AK236" s="623"/>
      <c r="AL236" s="623"/>
      <c r="AM236" s="623"/>
      <c r="AN236" s="623"/>
      <c r="AO236" s="623"/>
      <c r="AP236" s="623"/>
      <c r="AQ236" s="623"/>
      <c r="AR236" s="592">
        <f t="shared" si="27"/>
        <v>0</v>
      </c>
      <c r="AS236" s="592">
        <f t="shared" si="28"/>
        <v>0</v>
      </c>
      <c r="AT236" s="609">
        <v>795000</v>
      </c>
      <c r="AU236" s="609">
        <v>750000</v>
      </c>
    </row>
    <row r="237" spans="1:218" s="593" customFormat="1" ht="23.1" customHeight="1" x14ac:dyDescent="0.25">
      <c r="A237" s="576">
        <v>209</v>
      </c>
      <c r="B237" s="603" t="s">
        <v>1184</v>
      </c>
      <c r="C237" s="604">
        <v>1201</v>
      </c>
      <c r="D237" s="701" t="s">
        <v>1019</v>
      </c>
      <c r="E237" s="702" t="s">
        <v>830</v>
      </c>
      <c r="F237" s="702" t="s">
        <v>831</v>
      </c>
      <c r="G237" s="605">
        <v>2600</v>
      </c>
      <c r="H237" s="606">
        <v>259</v>
      </c>
      <c r="I237" s="607">
        <v>536</v>
      </c>
      <c r="J237" s="581">
        <v>14</v>
      </c>
      <c r="K237" s="582" t="s">
        <v>907</v>
      </c>
      <c r="L237" s="582" t="s">
        <v>1185</v>
      </c>
      <c r="M237" s="624" t="s">
        <v>15</v>
      </c>
      <c r="N237" s="585" t="s">
        <v>17</v>
      </c>
      <c r="O237" s="625" t="s">
        <v>1001</v>
      </c>
      <c r="P237" s="586" t="s">
        <v>792</v>
      </c>
      <c r="Q237" s="586" t="s">
        <v>789</v>
      </c>
      <c r="R237" s="586" t="s">
        <v>39</v>
      </c>
      <c r="S237" s="586" t="s">
        <v>20</v>
      </c>
      <c r="T237" s="586" t="s">
        <v>20</v>
      </c>
      <c r="U237" s="586" t="s">
        <v>20</v>
      </c>
      <c r="V237" s="586" t="s">
        <v>45</v>
      </c>
      <c r="W237" s="586" t="s">
        <v>45</v>
      </c>
      <c r="X237" s="663">
        <v>2</v>
      </c>
      <c r="Y237" s="803">
        <v>2.1</v>
      </c>
      <c r="Z237" s="622">
        <v>41091</v>
      </c>
      <c r="AA237" s="639">
        <v>41426</v>
      </c>
      <c r="AB237" s="798">
        <v>15</v>
      </c>
      <c r="AC237" s="613"/>
      <c r="AD237" s="610">
        <v>766500</v>
      </c>
      <c r="AE237" s="610">
        <v>766500</v>
      </c>
      <c r="AF237" s="626"/>
      <c r="AG237" s="626">
        <v>500000</v>
      </c>
      <c r="AH237" s="626">
        <f>250000+16500</f>
        <v>266500</v>
      </c>
      <c r="AI237" s="626"/>
      <c r="AJ237" s="626"/>
      <c r="AK237" s="626"/>
      <c r="AL237" s="626"/>
      <c r="AM237" s="626"/>
      <c r="AN237" s="626"/>
      <c r="AO237" s="626"/>
      <c r="AP237" s="626"/>
      <c r="AQ237" s="626"/>
      <c r="AR237" s="592">
        <f t="shared" si="27"/>
        <v>766500</v>
      </c>
      <c r="AS237" s="592">
        <f t="shared" si="28"/>
        <v>0</v>
      </c>
      <c r="AT237" s="610">
        <v>0</v>
      </c>
      <c r="AU237" s="610">
        <v>0</v>
      </c>
    </row>
    <row r="238" spans="1:218" s="593" customFormat="1" ht="23.1" customHeight="1" x14ac:dyDescent="0.25">
      <c r="A238" s="576">
        <v>210</v>
      </c>
      <c r="B238" s="603" t="s">
        <v>1184</v>
      </c>
      <c r="C238" s="604">
        <v>1201</v>
      </c>
      <c r="D238" s="701" t="s">
        <v>1019</v>
      </c>
      <c r="E238" s="702" t="s">
        <v>830</v>
      </c>
      <c r="F238" s="702" t="s">
        <v>831</v>
      </c>
      <c r="G238" s="605">
        <v>2600</v>
      </c>
      <c r="H238" s="606">
        <v>259</v>
      </c>
      <c r="I238" s="607">
        <v>636</v>
      </c>
      <c r="J238" s="581">
        <v>3</v>
      </c>
      <c r="K238" s="582" t="s">
        <v>907</v>
      </c>
      <c r="L238" s="582" t="s">
        <v>1185</v>
      </c>
      <c r="M238" s="624" t="s">
        <v>31</v>
      </c>
      <c r="N238" s="585" t="s">
        <v>17</v>
      </c>
      <c r="O238" s="625" t="s">
        <v>1001</v>
      </c>
      <c r="P238" s="586" t="s">
        <v>792</v>
      </c>
      <c r="Q238" s="586" t="s">
        <v>789</v>
      </c>
      <c r="R238" s="586" t="s">
        <v>39</v>
      </c>
      <c r="S238" s="586" t="s">
        <v>20</v>
      </c>
      <c r="T238" s="586" t="s">
        <v>20</v>
      </c>
      <c r="U238" s="586" t="s">
        <v>21</v>
      </c>
      <c r="V238" s="586" t="s">
        <v>45</v>
      </c>
      <c r="W238" s="586" t="s">
        <v>45</v>
      </c>
      <c r="X238" s="663">
        <v>2</v>
      </c>
      <c r="Y238" s="803">
        <v>2.1</v>
      </c>
      <c r="Z238" s="622">
        <v>41456</v>
      </c>
      <c r="AA238" s="639">
        <v>42156</v>
      </c>
      <c r="AB238" s="798">
        <v>15</v>
      </c>
      <c r="AC238" s="613"/>
      <c r="AD238" s="610">
        <v>0</v>
      </c>
      <c r="AE238" s="610">
        <v>0</v>
      </c>
      <c r="AF238" s="626"/>
      <c r="AG238" s="626"/>
      <c r="AH238" s="626"/>
      <c r="AI238" s="626"/>
      <c r="AJ238" s="626"/>
      <c r="AK238" s="626"/>
      <c r="AL238" s="626"/>
      <c r="AM238" s="626"/>
      <c r="AN238" s="626"/>
      <c r="AO238" s="626"/>
      <c r="AP238" s="626"/>
      <c r="AQ238" s="626"/>
      <c r="AR238" s="592">
        <f t="shared" si="27"/>
        <v>0</v>
      </c>
      <c r="AS238" s="592">
        <f t="shared" si="28"/>
        <v>0</v>
      </c>
      <c r="AT238" s="610">
        <v>1000000</v>
      </c>
      <c r="AU238" s="610">
        <v>1000000</v>
      </c>
    </row>
    <row r="239" spans="1:218" s="593" customFormat="1" ht="23.1" customHeight="1" x14ac:dyDescent="0.25">
      <c r="A239" s="576">
        <v>211</v>
      </c>
      <c r="B239" s="603"/>
      <c r="C239" s="637">
        <v>1201</v>
      </c>
      <c r="D239" s="701" t="s">
        <v>1019</v>
      </c>
      <c r="E239" s="702" t="s">
        <v>830</v>
      </c>
      <c r="F239" s="702" t="s">
        <v>831</v>
      </c>
      <c r="G239" s="597">
        <v>400</v>
      </c>
      <c r="H239" s="607">
        <v>260</v>
      </c>
      <c r="I239" s="607">
        <v>684</v>
      </c>
      <c r="J239" s="595">
        <v>17</v>
      </c>
      <c r="K239" s="658" t="s">
        <v>65</v>
      </c>
      <c r="L239" s="632" t="s">
        <v>1186</v>
      </c>
      <c r="M239" s="584" t="s">
        <v>31</v>
      </c>
      <c r="N239" s="585" t="s">
        <v>17</v>
      </c>
      <c r="O239" s="625" t="s">
        <v>1001</v>
      </c>
      <c r="P239" s="586" t="s">
        <v>803</v>
      </c>
      <c r="Q239" s="586" t="s">
        <v>789</v>
      </c>
      <c r="R239" s="586" t="s">
        <v>39</v>
      </c>
      <c r="S239" s="638" t="s">
        <v>52</v>
      </c>
      <c r="T239" s="586" t="s">
        <v>20</v>
      </c>
      <c r="U239" s="586" t="s">
        <v>21</v>
      </c>
      <c r="V239" s="586" t="s">
        <v>45</v>
      </c>
      <c r="W239" s="586" t="s">
        <v>45</v>
      </c>
      <c r="X239" s="663">
        <v>2</v>
      </c>
      <c r="Y239" s="803">
        <v>2.1</v>
      </c>
      <c r="Z239" s="622">
        <v>41091</v>
      </c>
      <c r="AA239" s="639">
        <v>41426</v>
      </c>
      <c r="AB239" s="798">
        <v>20</v>
      </c>
      <c r="AC239" s="613">
        <v>125300</v>
      </c>
      <c r="AD239" s="610"/>
      <c r="AE239" s="610">
        <v>125300</v>
      </c>
      <c r="AF239" s="626"/>
      <c r="AG239" s="626"/>
      <c r="AH239" s="626">
        <v>100000</v>
      </c>
      <c r="AI239" s="626">
        <v>25300</v>
      </c>
      <c r="AJ239" s="626"/>
      <c r="AK239" s="626"/>
      <c r="AL239" s="626"/>
      <c r="AM239" s="626"/>
      <c r="AN239" s="626"/>
      <c r="AO239" s="626"/>
      <c r="AP239" s="626"/>
      <c r="AQ239" s="626"/>
      <c r="AR239" s="592">
        <f t="shared" si="27"/>
        <v>125300</v>
      </c>
      <c r="AS239" s="592">
        <f t="shared" si="28"/>
        <v>0</v>
      </c>
      <c r="AT239" s="610"/>
      <c r="AU239" s="610"/>
    </row>
    <row r="240" spans="1:218" s="593" customFormat="1" ht="23.1" customHeight="1" x14ac:dyDescent="0.25">
      <c r="A240" s="576">
        <v>212</v>
      </c>
      <c r="B240" s="603"/>
      <c r="C240" s="637">
        <v>1201</v>
      </c>
      <c r="D240" s="701" t="s">
        <v>1019</v>
      </c>
      <c r="E240" s="702" t="s">
        <v>830</v>
      </c>
      <c r="F240" s="702" t="s">
        <v>831</v>
      </c>
      <c r="G240" s="597">
        <v>400</v>
      </c>
      <c r="H240" s="606">
        <v>260</v>
      </c>
      <c r="I240" s="607">
        <v>684</v>
      </c>
      <c r="J240" s="607" t="s">
        <v>25</v>
      </c>
      <c r="K240" s="582" t="s">
        <v>65</v>
      </c>
      <c r="L240" s="582" t="s">
        <v>70</v>
      </c>
      <c r="M240" s="624" t="s">
        <v>31</v>
      </c>
      <c r="N240" s="585" t="s">
        <v>17</v>
      </c>
      <c r="O240" s="625" t="s">
        <v>1001</v>
      </c>
      <c r="P240" s="586" t="s">
        <v>792</v>
      </c>
      <c r="Q240" s="586" t="s">
        <v>789</v>
      </c>
      <c r="R240" s="586" t="s">
        <v>39</v>
      </c>
      <c r="S240" s="638" t="s">
        <v>52</v>
      </c>
      <c r="T240" s="586" t="s">
        <v>20</v>
      </c>
      <c r="U240" s="586" t="s">
        <v>21</v>
      </c>
      <c r="V240" s="586" t="s">
        <v>45</v>
      </c>
      <c r="W240" s="586" t="s">
        <v>45</v>
      </c>
      <c r="X240" s="663">
        <v>2</v>
      </c>
      <c r="Y240" s="803">
        <v>2.1</v>
      </c>
      <c r="Z240" s="622">
        <v>41456</v>
      </c>
      <c r="AA240" s="639">
        <v>42156</v>
      </c>
      <c r="AB240" s="801">
        <v>20</v>
      </c>
      <c r="AC240" s="613"/>
      <c r="AD240" s="609"/>
      <c r="AE240" s="610">
        <v>0</v>
      </c>
      <c r="AF240" s="610"/>
      <c r="AG240" s="610"/>
      <c r="AH240" s="610"/>
      <c r="AI240" s="610"/>
      <c r="AJ240" s="610"/>
      <c r="AK240" s="610"/>
      <c r="AL240" s="610"/>
      <c r="AM240" s="610"/>
      <c r="AN240" s="640"/>
      <c r="AO240" s="640"/>
      <c r="AP240" s="610"/>
      <c r="AQ240" s="610"/>
      <c r="AR240" s="592">
        <f t="shared" si="27"/>
        <v>0</v>
      </c>
      <c r="AS240" s="592">
        <f t="shared" si="28"/>
        <v>0</v>
      </c>
      <c r="AT240" s="609">
        <v>13675000</v>
      </c>
      <c r="AU240" s="609">
        <v>15145000</v>
      </c>
      <c r="AV240" s="594"/>
      <c r="AW240" s="594"/>
      <c r="AX240" s="594"/>
      <c r="AY240" s="594"/>
      <c r="AZ240" s="594"/>
      <c r="BA240" s="594"/>
      <c r="BB240" s="594"/>
      <c r="BC240" s="594"/>
      <c r="BD240" s="594"/>
      <c r="BE240" s="594"/>
      <c r="BF240" s="594"/>
      <c r="BG240" s="594"/>
      <c r="BH240" s="594"/>
      <c r="BI240" s="594"/>
      <c r="BJ240" s="594"/>
      <c r="BK240" s="594"/>
      <c r="BL240" s="594"/>
      <c r="BM240" s="594"/>
      <c r="BN240" s="594"/>
      <c r="BO240" s="594"/>
      <c r="BP240" s="594"/>
      <c r="BQ240" s="594"/>
      <c r="BR240" s="594"/>
      <c r="BS240" s="594"/>
      <c r="BT240" s="594"/>
      <c r="BU240" s="594"/>
      <c r="BV240" s="594"/>
      <c r="BW240" s="594"/>
      <c r="BX240" s="594"/>
      <c r="BY240" s="594"/>
      <c r="BZ240" s="594"/>
      <c r="CA240" s="594"/>
      <c r="CB240" s="594"/>
      <c r="CC240" s="594"/>
      <c r="CD240" s="594"/>
      <c r="CE240" s="594"/>
      <c r="CF240" s="594"/>
      <c r="CG240" s="594"/>
      <c r="CH240" s="594"/>
      <c r="CI240" s="594"/>
      <c r="CJ240" s="594"/>
      <c r="CK240" s="594"/>
      <c r="CL240" s="594"/>
      <c r="CM240" s="594"/>
      <c r="CN240" s="594"/>
      <c r="CO240" s="594"/>
      <c r="CP240" s="594"/>
      <c r="CQ240" s="594"/>
      <c r="CR240" s="594"/>
      <c r="CS240" s="594"/>
      <c r="CT240" s="594"/>
      <c r="CU240" s="594"/>
      <c r="CV240" s="594"/>
      <c r="CW240" s="594"/>
      <c r="CX240" s="594"/>
      <c r="CY240" s="594"/>
      <c r="CZ240" s="594"/>
      <c r="DA240" s="594"/>
      <c r="DB240" s="594"/>
      <c r="DC240" s="594"/>
      <c r="DD240" s="594"/>
      <c r="DE240" s="594"/>
      <c r="DF240" s="594"/>
      <c r="DG240" s="594"/>
      <c r="DH240" s="594"/>
      <c r="DI240" s="594"/>
      <c r="DJ240" s="594"/>
      <c r="DK240" s="594"/>
      <c r="DL240" s="594"/>
      <c r="DM240" s="594"/>
      <c r="DN240" s="594"/>
      <c r="DO240" s="594"/>
      <c r="DP240" s="594"/>
      <c r="DQ240" s="594"/>
      <c r="DR240" s="594"/>
      <c r="DS240" s="594"/>
      <c r="DT240" s="594"/>
      <c r="DU240" s="594"/>
      <c r="DV240" s="594"/>
      <c r="DW240" s="594"/>
      <c r="DX240" s="594"/>
      <c r="DY240" s="594"/>
      <c r="DZ240" s="594"/>
      <c r="EA240" s="594"/>
      <c r="EB240" s="594"/>
      <c r="EC240" s="594"/>
      <c r="ED240" s="594"/>
      <c r="EE240" s="594"/>
      <c r="EF240" s="594"/>
      <c r="EG240" s="594"/>
      <c r="EH240" s="594"/>
      <c r="EI240" s="594"/>
      <c r="EJ240" s="594"/>
      <c r="EK240" s="594"/>
      <c r="EL240" s="594"/>
      <c r="EM240" s="594"/>
      <c r="EN240" s="594"/>
      <c r="EO240" s="594"/>
      <c r="EP240" s="594"/>
      <c r="EQ240" s="594"/>
      <c r="ER240" s="594"/>
      <c r="ES240" s="594"/>
      <c r="ET240" s="594"/>
      <c r="EU240" s="594"/>
      <c r="EV240" s="594"/>
      <c r="EW240" s="594"/>
      <c r="EX240" s="594"/>
      <c r="EY240" s="594"/>
      <c r="EZ240" s="594"/>
      <c r="FA240" s="594"/>
      <c r="FB240" s="594"/>
      <c r="FC240" s="594"/>
      <c r="FD240" s="594"/>
      <c r="FE240" s="594"/>
      <c r="FF240" s="594"/>
      <c r="FG240" s="594"/>
      <c r="FH240" s="594"/>
      <c r="FI240" s="594"/>
      <c r="FJ240" s="594"/>
      <c r="FK240" s="594"/>
      <c r="FL240" s="594"/>
      <c r="FM240" s="594"/>
      <c r="FN240" s="594"/>
      <c r="FO240" s="594"/>
      <c r="FP240" s="594"/>
      <c r="FQ240" s="594"/>
      <c r="FR240" s="594"/>
      <c r="FS240" s="594"/>
      <c r="FT240" s="594"/>
      <c r="FU240" s="594"/>
      <c r="FV240" s="594"/>
      <c r="FW240" s="594"/>
      <c r="FX240" s="594"/>
      <c r="FY240" s="594"/>
      <c r="FZ240" s="594"/>
      <c r="GA240" s="594"/>
      <c r="GB240" s="594"/>
      <c r="GC240" s="594"/>
      <c r="GD240" s="594"/>
      <c r="GE240" s="594"/>
      <c r="GF240" s="594"/>
      <c r="GG240" s="594"/>
      <c r="GH240" s="594"/>
      <c r="GI240" s="594"/>
      <c r="GJ240" s="594"/>
      <c r="GK240" s="594"/>
      <c r="GL240" s="594"/>
      <c r="GM240" s="594"/>
      <c r="GN240" s="594"/>
      <c r="GO240" s="594"/>
      <c r="GP240" s="594"/>
      <c r="GQ240" s="594"/>
      <c r="GR240" s="594"/>
      <c r="GS240" s="594"/>
      <c r="GT240" s="594"/>
      <c r="GU240" s="594"/>
      <c r="GV240" s="594"/>
      <c r="GW240" s="594"/>
      <c r="GX240" s="594"/>
      <c r="GY240" s="594"/>
      <c r="GZ240" s="594"/>
      <c r="HA240" s="594"/>
      <c r="HB240" s="594"/>
      <c r="HC240" s="594"/>
      <c r="HD240" s="594"/>
      <c r="HE240" s="594"/>
      <c r="HF240" s="594"/>
      <c r="HG240" s="594"/>
      <c r="HH240" s="594"/>
      <c r="HI240" s="594"/>
      <c r="HJ240" s="594"/>
    </row>
    <row r="241" spans="1:218" ht="23.1" customHeight="1" x14ac:dyDescent="0.25">
      <c r="A241" s="576">
        <v>213</v>
      </c>
      <c r="B241" s="603" t="s">
        <v>1187</v>
      </c>
      <c r="C241" s="637">
        <v>1201</v>
      </c>
      <c r="D241" s="701" t="s">
        <v>1019</v>
      </c>
      <c r="E241" s="702" t="s">
        <v>830</v>
      </c>
      <c r="F241" s="702" t="s">
        <v>831</v>
      </c>
      <c r="G241" s="605">
        <v>400</v>
      </c>
      <c r="H241" s="606">
        <v>260</v>
      </c>
      <c r="I241" s="607">
        <v>908</v>
      </c>
      <c r="J241" s="581">
        <v>3</v>
      </c>
      <c r="K241" s="582" t="s">
        <v>1136</v>
      </c>
      <c r="L241" s="582" t="s">
        <v>1181</v>
      </c>
      <c r="M241" s="584" t="s">
        <v>1151</v>
      </c>
      <c r="N241" s="656" t="s">
        <v>17</v>
      </c>
      <c r="O241" s="625" t="s">
        <v>1001</v>
      </c>
      <c r="P241" s="586" t="s">
        <v>792</v>
      </c>
      <c r="Q241" s="586" t="s">
        <v>789</v>
      </c>
      <c r="R241" s="586" t="s">
        <v>39</v>
      </c>
      <c r="S241" s="638" t="s">
        <v>52</v>
      </c>
      <c r="T241" s="586" t="s">
        <v>20</v>
      </c>
      <c r="U241" s="586" t="s">
        <v>1137</v>
      </c>
      <c r="V241" s="586" t="s">
        <v>45</v>
      </c>
      <c r="W241" s="586" t="s">
        <v>45</v>
      </c>
      <c r="X241" s="663">
        <v>2</v>
      </c>
      <c r="Y241" s="803">
        <v>2.1</v>
      </c>
      <c r="Z241" s="588">
        <v>40725</v>
      </c>
      <c r="AA241" s="589">
        <v>41091</v>
      </c>
      <c r="AB241" s="828">
        <v>20</v>
      </c>
      <c r="AC241" s="641">
        <v>0</v>
      </c>
      <c r="AD241" s="610"/>
      <c r="AE241" s="610">
        <v>0</v>
      </c>
      <c r="AF241" s="626"/>
      <c r="AG241" s="626"/>
      <c r="AH241" s="626"/>
      <c r="AI241" s="626"/>
      <c r="AJ241" s="626"/>
      <c r="AK241" s="626"/>
      <c r="AL241" s="626"/>
      <c r="AM241" s="626"/>
      <c r="AN241" s="626"/>
      <c r="AO241" s="626"/>
      <c r="AP241" s="626"/>
      <c r="AQ241" s="626"/>
      <c r="AR241" s="592">
        <f t="shared" si="27"/>
        <v>0</v>
      </c>
      <c r="AS241" s="592">
        <f t="shared" si="28"/>
        <v>0</v>
      </c>
      <c r="AT241" s="610"/>
      <c r="AU241" s="610"/>
      <c r="AV241" s="593"/>
      <c r="AW241" s="593"/>
      <c r="AX241" s="593"/>
      <c r="AY241" s="593"/>
      <c r="AZ241" s="593"/>
      <c r="BA241" s="593"/>
      <c r="BB241" s="593"/>
      <c r="BC241" s="593"/>
      <c r="BD241" s="593"/>
      <c r="BE241" s="593"/>
      <c r="BF241" s="593"/>
      <c r="BG241" s="593"/>
      <c r="BH241" s="593"/>
      <c r="BI241" s="593"/>
      <c r="BJ241" s="593"/>
      <c r="BK241" s="593"/>
      <c r="BL241" s="593"/>
      <c r="BM241" s="593"/>
      <c r="BN241" s="593"/>
      <c r="BO241" s="593"/>
      <c r="BP241" s="593"/>
      <c r="BQ241" s="593"/>
      <c r="BR241" s="593"/>
      <c r="BS241" s="593"/>
      <c r="BT241" s="593"/>
      <c r="BU241" s="593"/>
      <c r="BV241" s="593"/>
      <c r="BW241" s="593"/>
      <c r="BX241" s="593"/>
      <c r="BY241" s="593"/>
      <c r="BZ241" s="593"/>
      <c r="CA241" s="593"/>
      <c r="CB241" s="593"/>
      <c r="CC241" s="593"/>
      <c r="CD241" s="593"/>
      <c r="CE241" s="593"/>
      <c r="CF241" s="593"/>
      <c r="CG241" s="593"/>
      <c r="CH241" s="593"/>
      <c r="CI241" s="593"/>
      <c r="CJ241" s="593"/>
      <c r="CK241" s="593"/>
      <c r="CL241" s="593"/>
      <c r="CM241" s="593"/>
      <c r="CN241" s="593"/>
      <c r="CO241" s="593"/>
      <c r="CP241" s="593"/>
      <c r="CQ241" s="593"/>
      <c r="CR241" s="593"/>
      <c r="CS241" s="593"/>
      <c r="CT241" s="593"/>
      <c r="CU241" s="593"/>
      <c r="CV241" s="593"/>
      <c r="CW241" s="593"/>
      <c r="CX241" s="593"/>
      <c r="CY241" s="593"/>
      <c r="CZ241" s="593"/>
      <c r="DA241" s="593"/>
      <c r="DB241" s="593"/>
      <c r="DC241" s="593"/>
      <c r="DD241" s="593"/>
      <c r="DE241" s="593"/>
      <c r="DF241" s="593"/>
      <c r="DG241" s="593"/>
      <c r="DH241" s="593"/>
      <c r="DI241" s="593"/>
      <c r="DJ241" s="593"/>
      <c r="DK241" s="593"/>
      <c r="DL241" s="593"/>
      <c r="DM241" s="593"/>
      <c r="DN241" s="593"/>
      <c r="DO241" s="593"/>
      <c r="DP241" s="593"/>
      <c r="DQ241" s="593"/>
      <c r="DR241" s="593"/>
      <c r="DS241" s="593"/>
      <c r="DT241" s="593"/>
      <c r="DU241" s="593"/>
      <c r="DV241" s="593"/>
      <c r="DW241" s="593"/>
      <c r="DX241" s="593"/>
      <c r="DY241" s="593"/>
      <c r="DZ241" s="593"/>
      <c r="EA241" s="593"/>
      <c r="EB241" s="593"/>
      <c r="EC241" s="593"/>
      <c r="ED241" s="593"/>
      <c r="EE241" s="593"/>
      <c r="EF241" s="593"/>
      <c r="EG241" s="593"/>
      <c r="EH241" s="593"/>
      <c r="EI241" s="593"/>
      <c r="EJ241" s="593"/>
      <c r="EK241" s="593"/>
      <c r="EL241" s="593"/>
      <c r="EM241" s="593"/>
      <c r="EN241" s="593"/>
      <c r="EO241" s="593"/>
      <c r="EP241" s="593"/>
      <c r="EQ241" s="593"/>
      <c r="ER241" s="593"/>
      <c r="ES241" s="593"/>
      <c r="ET241" s="593"/>
      <c r="EU241" s="593"/>
      <c r="EV241" s="593"/>
      <c r="EW241" s="593"/>
      <c r="EX241" s="593"/>
      <c r="EY241" s="593"/>
      <c r="EZ241" s="593"/>
      <c r="FA241" s="593"/>
      <c r="FB241" s="593"/>
      <c r="FC241" s="593"/>
      <c r="FD241" s="593"/>
      <c r="FE241" s="593"/>
      <c r="FF241" s="593"/>
      <c r="FG241" s="593"/>
      <c r="FH241" s="593"/>
      <c r="FI241" s="593"/>
      <c r="FJ241" s="593"/>
      <c r="FK241" s="593"/>
      <c r="FL241" s="593"/>
      <c r="FM241" s="593"/>
      <c r="FN241" s="593"/>
      <c r="FO241" s="593"/>
      <c r="FP241" s="593"/>
      <c r="FQ241" s="593"/>
      <c r="FR241" s="593"/>
      <c r="FS241" s="593"/>
      <c r="FT241" s="593"/>
      <c r="FU241" s="593"/>
      <c r="FV241" s="593"/>
      <c r="FW241" s="593"/>
      <c r="FX241" s="593"/>
      <c r="FY241" s="593"/>
      <c r="FZ241" s="593"/>
      <c r="GA241" s="593"/>
      <c r="GB241" s="593"/>
      <c r="GC241" s="593"/>
      <c r="GD241" s="593"/>
      <c r="GE241" s="593"/>
      <c r="GF241" s="593"/>
      <c r="GG241" s="593"/>
      <c r="GH241" s="593"/>
      <c r="GI241" s="593"/>
      <c r="GJ241" s="593"/>
      <c r="GK241" s="593"/>
      <c r="GL241" s="593"/>
      <c r="GM241" s="593"/>
      <c r="GN241" s="593"/>
      <c r="GO241" s="593"/>
      <c r="GP241" s="593"/>
      <c r="GQ241" s="593"/>
      <c r="GR241" s="593"/>
      <c r="GS241" s="593"/>
      <c r="GT241" s="593"/>
      <c r="GU241" s="593"/>
      <c r="GV241" s="593"/>
      <c r="GW241" s="593"/>
      <c r="GX241" s="593"/>
      <c r="GY241" s="593"/>
      <c r="GZ241" s="593"/>
      <c r="HA241" s="593"/>
      <c r="HB241" s="593"/>
      <c r="HC241" s="593"/>
      <c r="HD241" s="593"/>
      <c r="HE241" s="593"/>
      <c r="HF241" s="593"/>
      <c r="HG241" s="593"/>
      <c r="HH241" s="593"/>
      <c r="HI241" s="593"/>
      <c r="HJ241" s="593"/>
    </row>
    <row r="242" spans="1:218" s="593" customFormat="1" ht="23.1" customHeight="1" x14ac:dyDescent="0.25">
      <c r="A242" s="576">
        <v>214</v>
      </c>
      <c r="B242" s="603" t="s">
        <v>1191</v>
      </c>
      <c r="C242" s="637">
        <v>1201</v>
      </c>
      <c r="D242" s="701" t="s">
        <v>1019</v>
      </c>
      <c r="E242" s="702" t="s">
        <v>830</v>
      </c>
      <c r="F242" s="702" t="s">
        <v>831</v>
      </c>
      <c r="G242" s="597">
        <v>400</v>
      </c>
      <c r="H242" s="606">
        <v>262</v>
      </c>
      <c r="I242" s="607">
        <v>536</v>
      </c>
      <c r="J242" s="595">
        <v>0</v>
      </c>
      <c r="K242" s="582" t="s">
        <v>907</v>
      </c>
      <c r="L242" s="582" t="s">
        <v>965</v>
      </c>
      <c r="M242" s="584" t="s">
        <v>15</v>
      </c>
      <c r="N242" s="585" t="s">
        <v>17</v>
      </c>
      <c r="O242" s="625" t="s">
        <v>1001</v>
      </c>
      <c r="P242" s="586" t="s">
        <v>803</v>
      </c>
      <c r="Q242" s="586" t="s">
        <v>789</v>
      </c>
      <c r="R242" s="586" t="s">
        <v>39</v>
      </c>
      <c r="S242" s="638" t="s">
        <v>52</v>
      </c>
      <c r="T242" s="586" t="s">
        <v>20</v>
      </c>
      <c r="U242" s="586" t="s">
        <v>1137</v>
      </c>
      <c r="V242" s="586" t="s">
        <v>45</v>
      </c>
      <c r="W242" s="586" t="s">
        <v>45</v>
      </c>
      <c r="X242" s="663">
        <v>2</v>
      </c>
      <c r="Y242" s="803">
        <v>2.1</v>
      </c>
      <c r="Z242" s="588">
        <v>40725</v>
      </c>
      <c r="AA242" s="589">
        <v>41091</v>
      </c>
      <c r="AB242" s="798">
        <v>5</v>
      </c>
      <c r="AC242" s="613"/>
      <c r="AD242" s="610"/>
      <c r="AE242" s="610">
        <v>0</v>
      </c>
      <c r="AF242" s="626"/>
      <c r="AG242" s="626"/>
      <c r="AH242" s="626"/>
      <c r="AI242" s="626"/>
      <c r="AJ242" s="626"/>
      <c r="AK242" s="626"/>
      <c r="AL242" s="626"/>
      <c r="AM242" s="626"/>
      <c r="AN242" s="626"/>
      <c r="AO242" s="626"/>
      <c r="AP242" s="626"/>
      <c r="AQ242" s="626"/>
      <c r="AR242" s="592">
        <f t="shared" si="27"/>
        <v>0</v>
      </c>
      <c r="AS242" s="592">
        <f t="shared" si="28"/>
        <v>0</v>
      </c>
      <c r="AT242" s="610"/>
      <c r="AU242" s="610"/>
    </row>
    <row r="243" spans="1:218" s="593" customFormat="1" ht="23.1" customHeight="1" x14ac:dyDescent="0.25">
      <c r="A243" s="576">
        <v>215</v>
      </c>
      <c r="B243" s="603"/>
      <c r="C243" s="637">
        <v>1201</v>
      </c>
      <c r="D243" s="701" t="s">
        <v>1019</v>
      </c>
      <c r="E243" s="702" t="s">
        <v>830</v>
      </c>
      <c r="F243" s="702" t="s">
        <v>831</v>
      </c>
      <c r="G243" s="597">
        <v>400</v>
      </c>
      <c r="H243" s="606">
        <v>262</v>
      </c>
      <c r="I243" s="607">
        <v>536</v>
      </c>
      <c r="J243" s="581">
        <v>7</v>
      </c>
      <c r="K243" s="582" t="s">
        <v>907</v>
      </c>
      <c r="L243" s="582" t="s">
        <v>1192</v>
      </c>
      <c r="M243" s="584" t="s">
        <v>15</v>
      </c>
      <c r="N243" s="585" t="s">
        <v>17</v>
      </c>
      <c r="O243" s="625" t="s">
        <v>1001</v>
      </c>
      <c r="P243" s="654" t="s">
        <v>792</v>
      </c>
      <c r="Q243" s="654" t="s">
        <v>789</v>
      </c>
      <c r="R243" s="586" t="s">
        <v>39</v>
      </c>
      <c r="S243" s="638" t="s">
        <v>20</v>
      </c>
      <c r="T243" s="586" t="s">
        <v>20</v>
      </c>
      <c r="U243" s="586" t="s">
        <v>1137</v>
      </c>
      <c r="V243" s="586" t="s">
        <v>45</v>
      </c>
      <c r="W243" s="586" t="s">
        <v>45</v>
      </c>
      <c r="X243" s="663">
        <v>2</v>
      </c>
      <c r="Y243" s="803">
        <v>2.1</v>
      </c>
      <c r="Z243" s="622">
        <v>41091</v>
      </c>
      <c r="AA243" s="639">
        <v>42156</v>
      </c>
      <c r="AB243" s="798">
        <v>5</v>
      </c>
      <c r="AC243" s="613"/>
      <c r="AD243" s="610">
        <v>387000</v>
      </c>
      <c r="AE243" s="610">
        <v>387000</v>
      </c>
      <c r="AF243" s="623"/>
      <c r="AG243" s="623"/>
      <c r="AH243" s="623"/>
      <c r="AI243" s="623"/>
      <c r="AJ243" s="623">
        <v>87000</v>
      </c>
      <c r="AK243" s="623">
        <v>150000</v>
      </c>
      <c r="AL243" s="623">
        <v>150000</v>
      </c>
      <c r="AM243" s="623"/>
      <c r="AN243" s="623"/>
      <c r="AO243" s="623"/>
      <c r="AP243" s="613"/>
      <c r="AQ243" s="613"/>
      <c r="AR243" s="592">
        <f t="shared" si="27"/>
        <v>387000</v>
      </c>
      <c r="AS243" s="592">
        <f t="shared" si="28"/>
        <v>0</v>
      </c>
      <c r="AT243" s="610">
        <v>600000</v>
      </c>
      <c r="AU243" s="610">
        <v>600000</v>
      </c>
    </row>
    <row r="244" spans="1:218" s="593" customFormat="1" ht="23.1" customHeight="1" x14ac:dyDescent="0.25">
      <c r="A244" s="576">
        <v>216</v>
      </c>
      <c r="B244" s="596"/>
      <c r="C244" s="637">
        <v>1201</v>
      </c>
      <c r="D244" s="701" t="s">
        <v>1019</v>
      </c>
      <c r="E244" s="702" t="s">
        <v>830</v>
      </c>
      <c r="F244" s="702" t="s">
        <v>831</v>
      </c>
      <c r="G244" s="597">
        <v>400</v>
      </c>
      <c r="H244" s="606">
        <v>262</v>
      </c>
      <c r="I244" s="607">
        <v>544</v>
      </c>
      <c r="J244" s="581">
        <v>1</v>
      </c>
      <c r="K244" s="582" t="s">
        <v>914</v>
      </c>
      <c r="L244" s="582" t="s">
        <v>1189</v>
      </c>
      <c r="M244" s="584" t="s">
        <v>15</v>
      </c>
      <c r="N244" s="585" t="s">
        <v>17</v>
      </c>
      <c r="O244" s="625" t="s">
        <v>1001</v>
      </c>
      <c r="P244" s="586" t="s">
        <v>792</v>
      </c>
      <c r="Q244" s="586" t="s">
        <v>789</v>
      </c>
      <c r="R244" s="586" t="s">
        <v>39</v>
      </c>
      <c r="S244" s="638" t="s">
        <v>52</v>
      </c>
      <c r="T244" s="638" t="s">
        <v>52</v>
      </c>
      <c r="U244" s="586" t="s">
        <v>1190</v>
      </c>
      <c r="V244" s="586" t="s">
        <v>22</v>
      </c>
      <c r="W244" s="586" t="s">
        <v>22</v>
      </c>
      <c r="X244" s="663">
        <v>2</v>
      </c>
      <c r="Y244" s="803">
        <v>2.1</v>
      </c>
      <c r="Z244" s="622">
        <v>41091</v>
      </c>
      <c r="AA244" s="639">
        <v>42156</v>
      </c>
      <c r="AB244" s="798">
        <v>7</v>
      </c>
      <c r="AC244" s="613"/>
      <c r="AD244" s="610">
        <v>30000</v>
      </c>
      <c r="AE244" s="610">
        <v>30000</v>
      </c>
      <c r="AF244" s="626"/>
      <c r="AG244" s="626"/>
      <c r="AH244" s="626"/>
      <c r="AI244" s="626">
        <v>30000</v>
      </c>
      <c r="AJ244" s="626"/>
      <c r="AK244" s="626"/>
      <c r="AL244" s="626"/>
      <c r="AM244" s="626"/>
      <c r="AN244" s="626"/>
      <c r="AO244" s="626"/>
      <c r="AP244" s="626"/>
      <c r="AQ244" s="626"/>
      <c r="AR244" s="592">
        <f t="shared" si="27"/>
        <v>30000</v>
      </c>
      <c r="AS244" s="592">
        <f t="shared" si="28"/>
        <v>0</v>
      </c>
      <c r="AT244" s="610">
        <v>50000</v>
      </c>
      <c r="AU244" s="610">
        <v>30000</v>
      </c>
    </row>
    <row r="245" spans="1:218" s="593" customFormat="1" ht="23.1" customHeight="1" x14ac:dyDescent="0.25">
      <c r="A245" s="576">
        <v>217</v>
      </c>
      <c r="B245" s="603"/>
      <c r="C245" s="637">
        <v>1201</v>
      </c>
      <c r="D245" s="701" t="s">
        <v>1019</v>
      </c>
      <c r="E245" s="702" t="s">
        <v>830</v>
      </c>
      <c r="F245" s="702" t="s">
        <v>831</v>
      </c>
      <c r="G245" s="597">
        <v>400</v>
      </c>
      <c r="H245" s="606">
        <v>262</v>
      </c>
      <c r="I245" s="607">
        <v>584</v>
      </c>
      <c r="J245" s="581">
        <v>1</v>
      </c>
      <c r="K245" s="582" t="s">
        <v>65</v>
      </c>
      <c r="L245" s="582" t="s">
        <v>1188</v>
      </c>
      <c r="M245" s="584" t="s">
        <v>15</v>
      </c>
      <c r="N245" s="585" t="s">
        <v>17</v>
      </c>
      <c r="O245" s="625" t="s">
        <v>1001</v>
      </c>
      <c r="P245" s="586" t="s">
        <v>792</v>
      </c>
      <c r="Q245" s="586" t="s">
        <v>789</v>
      </c>
      <c r="R245" s="586" t="s">
        <v>39</v>
      </c>
      <c r="S245" s="638" t="s">
        <v>52</v>
      </c>
      <c r="T245" s="638" t="s">
        <v>20</v>
      </c>
      <c r="U245" s="586" t="s">
        <v>1137</v>
      </c>
      <c r="V245" s="586" t="s">
        <v>22</v>
      </c>
      <c r="W245" s="586" t="s">
        <v>22</v>
      </c>
      <c r="X245" s="663">
        <v>2</v>
      </c>
      <c r="Y245" s="803">
        <v>2.1</v>
      </c>
      <c r="Z245" s="622">
        <v>41091</v>
      </c>
      <c r="AA245" s="639">
        <v>42156</v>
      </c>
      <c r="AB245" s="798">
        <v>5</v>
      </c>
      <c r="AC245" s="613"/>
      <c r="AD245" s="610">
        <v>1500000</v>
      </c>
      <c r="AE245" s="610">
        <v>1500000</v>
      </c>
      <c r="AF245" s="626"/>
      <c r="AG245" s="626"/>
      <c r="AH245" s="626"/>
      <c r="AI245" s="626"/>
      <c r="AJ245" s="626">
        <v>500000</v>
      </c>
      <c r="AK245" s="626">
        <v>250000</v>
      </c>
      <c r="AL245" s="626">
        <v>750000</v>
      </c>
      <c r="AM245" s="626"/>
      <c r="AN245" s="626"/>
      <c r="AO245" s="626"/>
      <c r="AP245" s="626"/>
      <c r="AQ245" s="626"/>
      <c r="AR245" s="592">
        <f t="shared" si="27"/>
        <v>1500000</v>
      </c>
      <c r="AS245" s="592">
        <f t="shared" si="28"/>
        <v>0</v>
      </c>
      <c r="AT245" s="610">
        <v>500000</v>
      </c>
      <c r="AU245" s="610">
        <v>1750000</v>
      </c>
    </row>
    <row r="246" spans="1:218" s="593" customFormat="1" ht="23.1" customHeight="1" x14ac:dyDescent="0.25">
      <c r="A246" s="576">
        <v>218</v>
      </c>
      <c r="B246" s="603"/>
      <c r="C246" s="604">
        <v>205</v>
      </c>
      <c r="D246" s="701" t="s">
        <v>1098</v>
      </c>
      <c r="E246" s="702" t="s">
        <v>759</v>
      </c>
      <c r="F246" s="702" t="s">
        <v>763</v>
      </c>
      <c r="G246" s="605"/>
      <c r="H246" s="606">
        <v>271</v>
      </c>
      <c r="I246" s="607">
        <v>532</v>
      </c>
      <c r="J246" s="607">
        <v>321</v>
      </c>
      <c r="K246" s="582" t="s">
        <v>71</v>
      </c>
      <c r="L246" s="582" t="s">
        <v>1201</v>
      </c>
      <c r="M246" s="624" t="s">
        <v>15</v>
      </c>
      <c r="N246" s="585" t="s">
        <v>17</v>
      </c>
      <c r="O246" s="625" t="s">
        <v>1001</v>
      </c>
      <c r="P246" s="586" t="s">
        <v>803</v>
      </c>
      <c r="Q246" s="586" t="s">
        <v>805</v>
      </c>
      <c r="R246" s="586" t="s">
        <v>39</v>
      </c>
      <c r="S246" s="586" t="s">
        <v>20</v>
      </c>
      <c r="T246" s="586" t="s">
        <v>20</v>
      </c>
      <c r="U246" s="586" t="s">
        <v>1015</v>
      </c>
      <c r="V246" s="586" t="s">
        <v>22</v>
      </c>
      <c r="W246" s="586" t="s">
        <v>22</v>
      </c>
      <c r="X246" s="663">
        <v>2</v>
      </c>
      <c r="Y246" s="814">
        <v>2.6</v>
      </c>
      <c r="Z246" s="622">
        <v>41091</v>
      </c>
      <c r="AA246" s="639">
        <v>42156</v>
      </c>
      <c r="AB246" s="801">
        <v>7</v>
      </c>
      <c r="AC246" s="613"/>
      <c r="AD246" s="609">
        <v>2500000</v>
      </c>
      <c r="AE246" s="610">
        <v>2500000</v>
      </c>
      <c r="AF246" s="610"/>
      <c r="AG246" s="610"/>
      <c r="AH246" s="610"/>
      <c r="AI246" s="610"/>
      <c r="AJ246" s="610">
        <v>1500000</v>
      </c>
      <c r="AK246" s="610">
        <v>1000000</v>
      </c>
      <c r="AL246" s="610"/>
      <c r="AM246" s="610"/>
      <c r="AN246" s="640"/>
      <c r="AO246" s="640"/>
      <c r="AP246" s="610"/>
      <c r="AQ246" s="610"/>
      <c r="AR246" s="592">
        <f t="shared" si="27"/>
        <v>2500000</v>
      </c>
      <c r="AS246" s="592">
        <f t="shared" si="28"/>
        <v>0</v>
      </c>
      <c r="AT246" s="609">
        <v>7500000</v>
      </c>
      <c r="AU246" s="609">
        <v>7500000</v>
      </c>
      <c r="AV246" s="594"/>
      <c r="AW246" s="594"/>
      <c r="AX246" s="594"/>
      <c r="AY246" s="594"/>
      <c r="AZ246" s="594"/>
      <c r="BA246" s="594"/>
      <c r="BB246" s="594"/>
      <c r="BC246" s="594"/>
      <c r="BD246" s="594"/>
      <c r="BE246" s="594"/>
      <c r="BF246" s="594"/>
      <c r="BG246" s="594"/>
      <c r="BH246" s="594"/>
      <c r="BI246" s="594"/>
      <c r="BJ246" s="594"/>
      <c r="BK246" s="594"/>
      <c r="BL246" s="594"/>
      <c r="BM246" s="594"/>
      <c r="BN246" s="594"/>
      <c r="BO246" s="594"/>
      <c r="BP246" s="594"/>
      <c r="BQ246" s="594"/>
      <c r="BR246" s="594"/>
      <c r="BS246" s="594"/>
      <c r="BT246" s="594"/>
      <c r="BU246" s="594"/>
      <c r="BV246" s="594"/>
      <c r="BW246" s="594"/>
      <c r="BX246" s="594"/>
      <c r="BY246" s="594"/>
      <c r="BZ246" s="594"/>
      <c r="CA246" s="594"/>
      <c r="CB246" s="594"/>
      <c r="CC246" s="594"/>
      <c r="CD246" s="594"/>
      <c r="CE246" s="594"/>
      <c r="CF246" s="594"/>
      <c r="CG246" s="594"/>
      <c r="CH246" s="594"/>
      <c r="CI246" s="594"/>
      <c r="CJ246" s="594"/>
      <c r="CK246" s="594"/>
      <c r="CL246" s="594"/>
      <c r="CM246" s="594"/>
      <c r="CN246" s="594"/>
      <c r="CO246" s="594"/>
      <c r="CP246" s="594"/>
      <c r="CQ246" s="594"/>
      <c r="CR246" s="594"/>
      <c r="CS246" s="594"/>
      <c r="CT246" s="594"/>
      <c r="CU246" s="594"/>
      <c r="CV246" s="594"/>
      <c r="CW246" s="594"/>
      <c r="CX246" s="594"/>
      <c r="CY246" s="594"/>
      <c r="CZ246" s="594"/>
      <c r="DA246" s="594"/>
      <c r="DB246" s="594"/>
      <c r="DC246" s="594"/>
      <c r="DD246" s="594"/>
      <c r="DE246" s="594"/>
      <c r="DF246" s="594"/>
      <c r="DG246" s="594"/>
      <c r="DH246" s="594"/>
      <c r="DI246" s="594"/>
      <c r="DJ246" s="594"/>
      <c r="DK246" s="594"/>
      <c r="DL246" s="594"/>
      <c r="DM246" s="594"/>
      <c r="DN246" s="594"/>
      <c r="DO246" s="594"/>
      <c r="DP246" s="594"/>
      <c r="DQ246" s="594"/>
      <c r="DR246" s="594"/>
      <c r="DS246" s="594"/>
      <c r="DT246" s="594"/>
      <c r="DU246" s="594"/>
      <c r="DV246" s="594"/>
      <c r="DW246" s="594"/>
      <c r="DX246" s="594"/>
      <c r="DY246" s="594"/>
      <c r="DZ246" s="594"/>
      <c r="EA246" s="594"/>
      <c r="EB246" s="594"/>
      <c r="EC246" s="594"/>
      <c r="ED246" s="594"/>
      <c r="EE246" s="594"/>
      <c r="EF246" s="594"/>
      <c r="EG246" s="594"/>
      <c r="EH246" s="594"/>
      <c r="EI246" s="594"/>
      <c r="EJ246" s="594"/>
      <c r="EK246" s="594"/>
      <c r="EL246" s="594"/>
      <c r="EM246" s="594"/>
      <c r="EN246" s="594"/>
      <c r="EO246" s="594"/>
      <c r="EP246" s="594"/>
      <c r="EQ246" s="594"/>
      <c r="ER246" s="594"/>
      <c r="ES246" s="594"/>
      <c r="ET246" s="594"/>
      <c r="EU246" s="594"/>
      <c r="EV246" s="594"/>
      <c r="EW246" s="594"/>
      <c r="EX246" s="594"/>
      <c r="EY246" s="594"/>
      <c r="EZ246" s="594"/>
      <c r="FA246" s="594"/>
      <c r="FB246" s="594"/>
      <c r="FC246" s="594"/>
      <c r="FD246" s="594"/>
      <c r="FE246" s="594"/>
      <c r="FF246" s="594"/>
      <c r="FG246" s="594"/>
      <c r="FH246" s="594"/>
      <c r="FI246" s="594"/>
      <c r="FJ246" s="594"/>
      <c r="FK246" s="594"/>
      <c r="FL246" s="594"/>
      <c r="FM246" s="594"/>
      <c r="FN246" s="594"/>
      <c r="FO246" s="594"/>
      <c r="FP246" s="594"/>
      <c r="FQ246" s="594"/>
      <c r="FR246" s="594"/>
      <c r="FS246" s="594"/>
      <c r="FT246" s="594"/>
      <c r="FU246" s="594"/>
      <c r="FV246" s="594"/>
      <c r="FW246" s="594"/>
      <c r="FX246" s="594"/>
      <c r="FY246" s="594"/>
      <c r="FZ246" s="594"/>
      <c r="GA246" s="594"/>
      <c r="GB246" s="594"/>
      <c r="GC246" s="594"/>
      <c r="GD246" s="594"/>
      <c r="GE246" s="594"/>
      <c r="GF246" s="594"/>
      <c r="GG246" s="594"/>
      <c r="GH246" s="594"/>
      <c r="GI246" s="594"/>
      <c r="GJ246" s="594"/>
      <c r="GK246" s="594"/>
      <c r="GL246" s="594"/>
      <c r="GM246" s="594"/>
      <c r="GN246" s="594"/>
      <c r="GO246" s="594"/>
      <c r="GP246" s="594"/>
      <c r="GQ246" s="594"/>
      <c r="GR246" s="594"/>
      <c r="GS246" s="594"/>
      <c r="GT246" s="594"/>
      <c r="GU246" s="594"/>
      <c r="GV246" s="594"/>
      <c r="GW246" s="594"/>
      <c r="GX246" s="594"/>
      <c r="GY246" s="594"/>
      <c r="GZ246" s="594"/>
      <c r="HA246" s="594"/>
      <c r="HB246" s="594"/>
      <c r="HC246" s="594"/>
      <c r="HD246" s="594"/>
      <c r="HE246" s="594"/>
      <c r="HF246" s="594"/>
      <c r="HG246" s="594"/>
      <c r="HH246" s="594"/>
      <c r="HI246" s="594"/>
      <c r="HJ246" s="594"/>
    </row>
    <row r="247" spans="1:218" ht="23.1" customHeight="1" x14ac:dyDescent="0.25">
      <c r="A247" s="576">
        <v>219</v>
      </c>
      <c r="B247" s="603"/>
      <c r="C247" s="604">
        <v>205</v>
      </c>
      <c r="D247" s="701" t="s">
        <v>1098</v>
      </c>
      <c r="E247" s="702" t="s">
        <v>759</v>
      </c>
      <c r="F247" s="702" t="s">
        <v>763</v>
      </c>
      <c r="G247" s="605">
        <v>2500</v>
      </c>
      <c r="H247" s="633">
        <v>271</v>
      </c>
      <c r="I247" s="633">
        <v>600</v>
      </c>
      <c r="J247" s="634">
        <v>94</v>
      </c>
      <c r="K247" s="636" t="s">
        <v>1194</v>
      </c>
      <c r="L247" s="636" t="s">
        <v>1198</v>
      </c>
      <c r="M247" s="624" t="s">
        <v>31</v>
      </c>
      <c r="N247" s="585" t="s">
        <v>17</v>
      </c>
      <c r="O247" s="625" t="s">
        <v>1001</v>
      </c>
      <c r="P247" s="586" t="s">
        <v>803</v>
      </c>
      <c r="Q247" s="586" t="s">
        <v>805</v>
      </c>
      <c r="R247" s="586" t="s">
        <v>39</v>
      </c>
      <c r="S247" s="586" t="s">
        <v>20</v>
      </c>
      <c r="T247" s="586" t="s">
        <v>20</v>
      </c>
      <c r="U247" s="586" t="s">
        <v>1015</v>
      </c>
      <c r="V247" s="586" t="s">
        <v>22</v>
      </c>
      <c r="W247" s="586" t="s">
        <v>22</v>
      </c>
      <c r="X247" s="663">
        <v>2</v>
      </c>
      <c r="Y247" s="814">
        <v>2.6</v>
      </c>
      <c r="Z247" s="622">
        <v>41091</v>
      </c>
      <c r="AA247" s="639">
        <v>41426</v>
      </c>
      <c r="AB247" s="798">
        <v>7</v>
      </c>
      <c r="AC247" s="613">
        <v>2400</v>
      </c>
      <c r="AD247" s="609"/>
      <c r="AE247" s="610">
        <v>2400</v>
      </c>
      <c r="AF247" s="623"/>
      <c r="AG247" s="623"/>
      <c r="AH247" s="623">
        <v>2400</v>
      </c>
      <c r="AI247" s="623"/>
      <c r="AJ247" s="623"/>
      <c r="AK247" s="623"/>
      <c r="AL247" s="623"/>
      <c r="AM247" s="623"/>
      <c r="AN247" s="623"/>
      <c r="AO247" s="623"/>
      <c r="AP247" s="623"/>
      <c r="AQ247" s="626"/>
      <c r="AR247" s="592">
        <f t="shared" si="27"/>
        <v>2400</v>
      </c>
      <c r="AS247" s="592">
        <f t="shared" si="28"/>
        <v>0</v>
      </c>
      <c r="AT247" s="609"/>
      <c r="AU247" s="609"/>
      <c r="AV247" s="593"/>
      <c r="AW247" s="593"/>
      <c r="AX247" s="593"/>
      <c r="AY247" s="593"/>
      <c r="AZ247" s="593"/>
      <c r="BA247" s="593"/>
      <c r="BB247" s="593"/>
      <c r="BC247" s="593"/>
      <c r="BD247" s="593"/>
      <c r="BE247" s="593"/>
      <c r="BF247" s="593"/>
      <c r="BG247" s="593"/>
      <c r="BH247" s="593"/>
      <c r="BI247" s="593"/>
      <c r="BJ247" s="593"/>
      <c r="BK247" s="593"/>
      <c r="BL247" s="593"/>
      <c r="BM247" s="593"/>
      <c r="BN247" s="593"/>
      <c r="BO247" s="593"/>
      <c r="BP247" s="593"/>
      <c r="BQ247" s="593"/>
      <c r="BR247" s="593"/>
      <c r="BS247" s="593"/>
      <c r="BT247" s="593"/>
      <c r="BU247" s="593"/>
      <c r="BV247" s="593"/>
      <c r="BW247" s="593"/>
      <c r="BX247" s="593"/>
      <c r="BY247" s="593"/>
      <c r="BZ247" s="593"/>
      <c r="CA247" s="593"/>
      <c r="CB247" s="593"/>
      <c r="CC247" s="593"/>
      <c r="CD247" s="593"/>
      <c r="CE247" s="593"/>
      <c r="CF247" s="593"/>
      <c r="CG247" s="593"/>
      <c r="CH247" s="593"/>
      <c r="CI247" s="593"/>
      <c r="CJ247" s="593"/>
      <c r="CK247" s="593"/>
      <c r="CL247" s="593"/>
      <c r="CM247" s="593"/>
      <c r="CN247" s="593"/>
      <c r="CO247" s="593"/>
      <c r="CP247" s="593"/>
      <c r="CQ247" s="593"/>
      <c r="CR247" s="593"/>
      <c r="CS247" s="593"/>
      <c r="CT247" s="593"/>
      <c r="CU247" s="593"/>
      <c r="CV247" s="593"/>
      <c r="CW247" s="593"/>
      <c r="CX247" s="593"/>
      <c r="CY247" s="593"/>
      <c r="CZ247" s="593"/>
      <c r="DA247" s="593"/>
      <c r="DB247" s="593"/>
      <c r="DC247" s="593"/>
      <c r="DD247" s="593"/>
      <c r="DE247" s="593"/>
      <c r="DF247" s="593"/>
      <c r="DG247" s="593"/>
      <c r="DH247" s="593"/>
      <c r="DI247" s="593"/>
      <c r="DJ247" s="593"/>
      <c r="DK247" s="593"/>
      <c r="DL247" s="593"/>
      <c r="DM247" s="593"/>
      <c r="DN247" s="593"/>
      <c r="DO247" s="593"/>
      <c r="DP247" s="593"/>
      <c r="DQ247" s="593"/>
      <c r="DR247" s="593"/>
      <c r="DS247" s="593"/>
      <c r="DT247" s="593"/>
      <c r="DU247" s="593"/>
      <c r="DV247" s="593"/>
      <c r="DW247" s="593"/>
      <c r="DX247" s="593"/>
      <c r="DY247" s="593"/>
      <c r="DZ247" s="593"/>
      <c r="EA247" s="593"/>
      <c r="EB247" s="593"/>
      <c r="EC247" s="593"/>
      <c r="ED247" s="593"/>
      <c r="EE247" s="593"/>
      <c r="EF247" s="593"/>
      <c r="EG247" s="593"/>
      <c r="EH247" s="593"/>
      <c r="EI247" s="593"/>
      <c r="EJ247" s="593"/>
      <c r="EK247" s="593"/>
      <c r="EL247" s="593"/>
      <c r="EM247" s="593"/>
      <c r="EN247" s="593"/>
      <c r="EO247" s="593"/>
      <c r="EP247" s="593"/>
      <c r="EQ247" s="593"/>
      <c r="ER247" s="593"/>
      <c r="ES247" s="593"/>
      <c r="ET247" s="593"/>
      <c r="EU247" s="593"/>
      <c r="EV247" s="593"/>
      <c r="EW247" s="593"/>
      <c r="EX247" s="593"/>
      <c r="EY247" s="593"/>
      <c r="EZ247" s="593"/>
      <c r="FA247" s="593"/>
      <c r="FB247" s="593"/>
      <c r="FC247" s="593"/>
      <c r="FD247" s="593"/>
      <c r="FE247" s="593"/>
      <c r="FF247" s="593"/>
      <c r="FG247" s="593"/>
      <c r="FH247" s="593"/>
      <c r="FI247" s="593"/>
      <c r="FJ247" s="593"/>
      <c r="FK247" s="593"/>
      <c r="FL247" s="593"/>
      <c r="FM247" s="593"/>
      <c r="FN247" s="593"/>
      <c r="FO247" s="593"/>
      <c r="FP247" s="593"/>
      <c r="FQ247" s="593"/>
      <c r="FR247" s="593"/>
      <c r="FS247" s="593"/>
      <c r="FT247" s="593"/>
      <c r="FU247" s="593"/>
      <c r="FV247" s="593"/>
      <c r="FW247" s="593"/>
      <c r="FX247" s="593"/>
      <c r="FY247" s="593"/>
      <c r="FZ247" s="593"/>
      <c r="GA247" s="593"/>
      <c r="GB247" s="593"/>
      <c r="GC247" s="593"/>
      <c r="GD247" s="593"/>
      <c r="GE247" s="593"/>
      <c r="GF247" s="593"/>
      <c r="GG247" s="593"/>
      <c r="GH247" s="593"/>
      <c r="GI247" s="593"/>
      <c r="GJ247" s="593"/>
      <c r="GK247" s="593"/>
      <c r="GL247" s="593"/>
      <c r="GM247" s="593"/>
      <c r="GN247" s="593"/>
      <c r="GO247" s="593"/>
      <c r="GP247" s="593"/>
      <c r="GQ247" s="593"/>
      <c r="GR247" s="593"/>
      <c r="GS247" s="593"/>
      <c r="GT247" s="593"/>
      <c r="GU247" s="593"/>
      <c r="GV247" s="593"/>
      <c r="GW247" s="593"/>
      <c r="GX247" s="593"/>
      <c r="GY247" s="593"/>
      <c r="GZ247" s="593"/>
      <c r="HA247" s="593"/>
      <c r="HB247" s="593"/>
      <c r="HC247" s="593"/>
      <c r="HD247" s="593"/>
      <c r="HE247" s="593"/>
      <c r="HF247" s="593"/>
      <c r="HG247" s="593"/>
      <c r="HH247" s="593"/>
      <c r="HI247" s="593"/>
      <c r="HJ247" s="593"/>
    </row>
    <row r="248" spans="1:218" s="593" customFormat="1" ht="23.1" customHeight="1" x14ac:dyDescent="0.25">
      <c r="A248" s="576">
        <v>220</v>
      </c>
      <c r="B248" s="603"/>
      <c r="C248" s="604">
        <v>205</v>
      </c>
      <c r="D248" s="701" t="s">
        <v>1098</v>
      </c>
      <c r="E248" s="702" t="s">
        <v>759</v>
      </c>
      <c r="F248" s="702" t="s">
        <v>763</v>
      </c>
      <c r="G248" s="605">
        <v>2500</v>
      </c>
      <c r="H248" s="633">
        <v>271</v>
      </c>
      <c r="I248" s="633">
        <v>600</v>
      </c>
      <c r="J248" s="634">
        <v>96</v>
      </c>
      <c r="K248" s="636" t="s">
        <v>1196</v>
      </c>
      <c r="L248" s="636" t="s">
        <v>1197</v>
      </c>
      <c r="M248" s="624" t="s">
        <v>31</v>
      </c>
      <c r="N248" s="585" t="s">
        <v>17</v>
      </c>
      <c r="O248" s="625" t="s">
        <v>1001</v>
      </c>
      <c r="P248" s="586" t="s">
        <v>803</v>
      </c>
      <c r="Q248" s="586" t="s">
        <v>789</v>
      </c>
      <c r="R248" s="586" t="s">
        <v>39</v>
      </c>
      <c r="S248" s="586" t="s">
        <v>20</v>
      </c>
      <c r="T248" s="586" t="s">
        <v>20</v>
      </c>
      <c r="U248" s="586" t="s">
        <v>1015</v>
      </c>
      <c r="V248" s="586" t="s">
        <v>22</v>
      </c>
      <c r="W248" s="586" t="s">
        <v>22</v>
      </c>
      <c r="X248" s="663">
        <v>2</v>
      </c>
      <c r="Y248" s="814">
        <v>2.6</v>
      </c>
      <c r="Z248" s="622">
        <v>41091</v>
      </c>
      <c r="AA248" s="622">
        <v>42156</v>
      </c>
      <c r="AB248" s="798">
        <v>7</v>
      </c>
      <c r="AC248" s="613">
        <v>750000</v>
      </c>
      <c r="AD248" s="609"/>
      <c r="AE248" s="610">
        <v>750000</v>
      </c>
      <c r="AF248" s="623"/>
      <c r="AG248" s="623"/>
      <c r="AH248" s="623"/>
      <c r="AI248" s="623"/>
      <c r="AJ248" s="623">
        <v>450000</v>
      </c>
      <c r="AK248" s="623">
        <v>300000</v>
      </c>
      <c r="AL248" s="623"/>
      <c r="AM248" s="623"/>
      <c r="AN248" s="623"/>
      <c r="AO248" s="623"/>
      <c r="AP248" s="623"/>
      <c r="AQ248" s="626"/>
      <c r="AR248" s="592">
        <f t="shared" si="27"/>
        <v>750000</v>
      </c>
      <c r="AS248" s="592">
        <f t="shared" si="28"/>
        <v>0</v>
      </c>
      <c r="AT248" s="609"/>
      <c r="AU248" s="609"/>
    </row>
    <row r="249" spans="1:218" s="593" customFormat="1" ht="23.1" customHeight="1" x14ac:dyDescent="0.25">
      <c r="A249" s="576">
        <v>221</v>
      </c>
      <c r="B249" s="603"/>
      <c r="C249" s="604">
        <v>1301</v>
      </c>
      <c r="D249" s="701" t="s">
        <v>1098</v>
      </c>
      <c r="E249" s="702" t="s">
        <v>839</v>
      </c>
      <c r="F249" s="702" t="s">
        <v>840</v>
      </c>
      <c r="G249" s="605">
        <v>2600</v>
      </c>
      <c r="H249" s="607">
        <v>272</v>
      </c>
      <c r="I249" s="607">
        <v>536</v>
      </c>
      <c r="J249" s="664">
        <v>13</v>
      </c>
      <c r="K249" s="665" t="s">
        <v>907</v>
      </c>
      <c r="L249" s="666" t="s">
        <v>908</v>
      </c>
      <c r="M249" s="624" t="s">
        <v>15</v>
      </c>
      <c r="N249" s="667" t="s">
        <v>17</v>
      </c>
      <c r="O249" s="625" t="s">
        <v>1001</v>
      </c>
      <c r="P249" s="586" t="s">
        <v>792</v>
      </c>
      <c r="Q249" s="586" t="s">
        <v>805</v>
      </c>
      <c r="R249" s="586" t="s">
        <v>39</v>
      </c>
      <c r="S249" s="586" t="s">
        <v>40</v>
      </c>
      <c r="T249" s="586" t="s">
        <v>40</v>
      </c>
      <c r="U249" s="654" t="s">
        <v>63</v>
      </c>
      <c r="V249" s="586" t="s">
        <v>22</v>
      </c>
      <c r="W249" s="586" t="s">
        <v>22</v>
      </c>
      <c r="X249" s="663">
        <v>2</v>
      </c>
      <c r="Y249" s="814">
        <v>2.2000000000000002</v>
      </c>
      <c r="Z249" s="622">
        <v>41091</v>
      </c>
      <c r="AA249" s="622">
        <v>42156</v>
      </c>
      <c r="AB249" s="798">
        <v>5</v>
      </c>
      <c r="AC249" s="613">
        <v>13500</v>
      </c>
      <c r="AD249" s="668"/>
      <c r="AE249" s="610">
        <v>13500</v>
      </c>
      <c r="AF249" s="626"/>
      <c r="AG249" s="626"/>
      <c r="AH249" s="626"/>
      <c r="AI249" s="626">
        <v>13500</v>
      </c>
      <c r="AJ249" s="626"/>
      <c r="AK249" s="626"/>
      <c r="AL249" s="626"/>
      <c r="AM249" s="626"/>
      <c r="AN249" s="626"/>
      <c r="AO249" s="626"/>
      <c r="AP249" s="626"/>
      <c r="AQ249" s="626"/>
      <c r="AR249" s="592">
        <f t="shared" si="27"/>
        <v>13500</v>
      </c>
      <c r="AS249" s="592">
        <f t="shared" si="28"/>
        <v>0</v>
      </c>
      <c r="AT249" s="610"/>
      <c r="AU249" s="610"/>
      <c r="AV249" s="594"/>
      <c r="AW249" s="594"/>
      <c r="AX249" s="594"/>
      <c r="AY249" s="594"/>
      <c r="AZ249" s="594"/>
      <c r="BA249" s="594"/>
      <c r="BB249" s="594"/>
      <c r="BC249" s="594"/>
      <c r="BD249" s="594"/>
      <c r="BE249" s="594"/>
      <c r="BF249" s="594"/>
      <c r="BG249" s="594"/>
      <c r="BH249" s="594"/>
      <c r="BI249" s="594"/>
      <c r="BJ249" s="594"/>
      <c r="BK249" s="594"/>
      <c r="BL249" s="594"/>
      <c r="BM249" s="594"/>
      <c r="BN249" s="594"/>
      <c r="BO249" s="594"/>
      <c r="BP249" s="594"/>
      <c r="BQ249" s="594"/>
      <c r="BR249" s="594"/>
      <c r="BS249" s="594"/>
      <c r="BT249" s="594"/>
      <c r="BU249" s="594"/>
      <c r="BV249" s="594"/>
      <c r="BW249" s="594"/>
      <c r="BX249" s="594"/>
      <c r="BY249" s="594"/>
      <c r="BZ249" s="594"/>
      <c r="CA249" s="594"/>
      <c r="CB249" s="594"/>
      <c r="CC249" s="594"/>
      <c r="CD249" s="594"/>
      <c r="CE249" s="594"/>
      <c r="CF249" s="594"/>
      <c r="CG249" s="594"/>
      <c r="CH249" s="594"/>
      <c r="CI249" s="594"/>
      <c r="CJ249" s="594"/>
      <c r="CK249" s="594"/>
      <c r="CL249" s="594"/>
      <c r="CM249" s="594"/>
      <c r="CN249" s="594"/>
      <c r="CO249" s="594"/>
      <c r="CP249" s="594"/>
      <c r="CQ249" s="594"/>
      <c r="CR249" s="594"/>
      <c r="CS249" s="594"/>
      <c r="CT249" s="594"/>
      <c r="CU249" s="594"/>
      <c r="CV249" s="594"/>
      <c r="CW249" s="594"/>
      <c r="CX249" s="594"/>
      <c r="CY249" s="594"/>
      <c r="CZ249" s="594"/>
      <c r="DA249" s="594"/>
      <c r="DB249" s="594"/>
      <c r="DC249" s="594"/>
      <c r="DD249" s="594"/>
      <c r="DE249" s="594"/>
      <c r="DF249" s="594"/>
      <c r="DG249" s="594"/>
      <c r="DH249" s="594"/>
      <c r="DI249" s="594"/>
      <c r="DJ249" s="594"/>
      <c r="DK249" s="594"/>
      <c r="DL249" s="594"/>
      <c r="DM249" s="594"/>
      <c r="DN249" s="594"/>
      <c r="DO249" s="594"/>
      <c r="DP249" s="594"/>
      <c r="DQ249" s="594"/>
      <c r="DR249" s="594"/>
      <c r="DS249" s="594"/>
      <c r="DT249" s="594"/>
      <c r="DU249" s="594"/>
      <c r="DV249" s="594"/>
      <c r="DW249" s="594"/>
      <c r="DX249" s="594"/>
      <c r="DY249" s="594"/>
      <c r="DZ249" s="594"/>
      <c r="EA249" s="594"/>
      <c r="EB249" s="594"/>
      <c r="EC249" s="594"/>
      <c r="ED249" s="594"/>
      <c r="EE249" s="594"/>
      <c r="EF249" s="594"/>
      <c r="EG249" s="594"/>
      <c r="EH249" s="594"/>
      <c r="EI249" s="594"/>
      <c r="EJ249" s="594"/>
      <c r="EK249" s="594"/>
      <c r="EL249" s="594"/>
      <c r="EM249" s="594"/>
      <c r="EN249" s="594"/>
      <c r="EO249" s="594"/>
      <c r="EP249" s="594"/>
      <c r="EQ249" s="594"/>
      <c r="ER249" s="594"/>
      <c r="ES249" s="594"/>
      <c r="ET249" s="594"/>
      <c r="EU249" s="594"/>
      <c r="EV249" s="594"/>
      <c r="EW249" s="594"/>
      <c r="EX249" s="594"/>
      <c r="EY249" s="594"/>
      <c r="EZ249" s="594"/>
      <c r="FA249" s="594"/>
      <c r="FB249" s="594"/>
      <c r="FC249" s="594"/>
      <c r="FD249" s="594"/>
      <c r="FE249" s="594"/>
      <c r="FF249" s="594"/>
      <c r="FG249" s="594"/>
      <c r="FH249" s="594"/>
      <c r="FI249" s="594"/>
      <c r="FJ249" s="594"/>
      <c r="FK249" s="594"/>
      <c r="FL249" s="594"/>
      <c r="FM249" s="594"/>
      <c r="FN249" s="594"/>
      <c r="FO249" s="594"/>
      <c r="FP249" s="594"/>
      <c r="FQ249" s="594"/>
      <c r="FR249" s="594"/>
      <c r="FS249" s="594"/>
      <c r="FT249" s="594"/>
      <c r="FU249" s="594"/>
      <c r="FV249" s="594"/>
      <c r="FW249" s="594"/>
      <c r="FX249" s="594"/>
      <c r="FY249" s="594"/>
      <c r="FZ249" s="594"/>
      <c r="GA249" s="594"/>
      <c r="GB249" s="594"/>
      <c r="GC249" s="594"/>
      <c r="GD249" s="594"/>
      <c r="GE249" s="594"/>
      <c r="GF249" s="594"/>
      <c r="GG249" s="594"/>
      <c r="GH249" s="594"/>
      <c r="GI249" s="594"/>
      <c r="GJ249" s="594"/>
      <c r="GK249" s="594"/>
      <c r="GL249" s="594"/>
      <c r="GM249" s="594"/>
      <c r="GN249" s="594"/>
      <c r="GO249" s="594"/>
      <c r="GP249" s="594"/>
      <c r="GQ249" s="594"/>
      <c r="GR249" s="594"/>
      <c r="GS249" s="594"/>
      <c r="GT249" s="594"/>
      <c r="GU249" s="594"/>
      <c r="GV249" s="594"/>
      <c r="GW249" s="594"/>
      <c r="GX249" s="594"/>
    </row>
    <row r="250" spans="1:218" s="593" customFormat="1" ht="23.1" customHeight="1" x14ac:dyDescent="0.2">
      <c r="A250" s="576">
        <v>222</v>
      </c>
      <c r="B250" s="596"/>
      <c r="C250" s="704">
        <v>1001</v>
      </c>
      <c r="D250" s="707" t="s">
        <v>1251</v>
      </c>
      <c r="E250" s="705" t="s">
        <v>790</v>
      </c>
      <c r="F250" s="705" t="s">
        <v>791</v>
      </c>
      <c r="G250" s="597">
        <v>2600</v>
      </c>
      <c r="H250" s="607">
        <v>274</v>
      </c>
      <c r="I250" s="607">
        <v>536</v>
      </c>
      <c r="J250" s="595">
        <v>0</v>
      </c>
      <c r="K250" s="632" t="s">
        <v>907</v>
      </c>
      <c r="L250" s="632" t="s">
        <v>1207</v>
      </c>
      <c r="M250" s="584" t="s">
        <v>15</v>
      </c>
      <c r="N250" s="585" t="s">
        <v>17</v>
      </c>
      <c r="O250" s="625" t="s">
        <v>1001</v>
      </c>
      <c r="P250" s="625" t="s">
        <v>803</v>
      </c>
      <c r="Q250" s="625" t="s">
        <v>789</v>
      </c>
      <c r="R250" s="586" t="s">
        <v>39</v>
      </c>
      <c r="S250" s="586" t="s">
        <v>52</v>
      </c>
      <c r="T250" s="586" t="s">
        <v>52</v>
      </c>
      <c r="U250" s="586" t="s">
        <v>1125</v>
      </c>
      <c r="V250" s="586" t="s">
        <v>22</v>
      </c>
      <c r="W250" s="586" t="s">
        <v>22</v>
      </c>
      <c r="X250" s="663">
        <v>2</v>
      </c>
      <c r="Y250" s="803">
        <v>2.1</v>
      </c>
      <c r="Z250" s="622">
        <v>41091</v>
      </c>
      <c r="AA250" s="639">
        <v>42156</v>
      </c>
      <c r="AB250" s="801">
        <v>5</v>
      </c>
      <c r="AC250" s="599"/>
      <c r="AD250" s="610">
        <v>1300000</v>
      </c>
      <c r="AE250" s="610">
        <v>1300000</v>
      </c>
      <c r="AF250" s="601"/>
      <c r="AG250" s="601"/>
      <c r="AH250" s="601"/>
      <c r="AI250" s="601"/>
      <c r="AJ250" s="601"/>
      <c r="AK250" s="601"/>
      <c r="AL250" s="601">
        <v>300000</v>
      </c>
      <c r="AM250" s="601">
        <v>400000</v>
      </c>
      <c r="AN250" s="601">
        <v>600000</v>
      </c>
      <c r="AO250" s="601"/>
      <c r="AP250" s="601"/>
      <c r="AQ250" s="601"/>
      <c r="AR250" s="592">
        <f t="shared" si="27"/>
        <v>1300000</v>
      </c>
      <c r="AS250" s="592">
        <f t="shared" si="28"/>
        <v>0</v>
      </c>
      <c r="AT250" s="610">
        <v>1000000</v>
      </c>
      <c r="AU250" s="628">
        <v>1000000</v>
      </c>
      <c r="AV250" s="594"/>
      <c r="AW250" s="594"/>
      <c r="AX250" s="594"/>
      <c r="AY250" s="594"/>
      <c r="AZ250" s="594"/>
      <c r="BA250" s="594"/>
      <c r="BB250" s="594"/>
      <c r="BC250" s="594"/>
      <c r="BD250" s="594"/>
      <c r="BE250" s="594"/>
      <c r="BF250" s="594"/>
      <c r="BG250" s="594"/>
      <c r="BH250" s="594"/>
      <c r="BI250" s="594"/>
      <c r="BJ250" s="594"/>
      <c r="BK250" s="594"/>
      <c r="BL250" s="594"/>
      <c r="BM250" s="594"/>
      <c r="BN250" s="594"/>
      <c r="BO250" s="594"/>
      <c r="BP250" s="594"/>
      <c r="BQ250" s="594"/>
      <c r="BR250" s="594"/>
      <c r="BS250" s="594"/>
      <c r="BT250" s="594"/>
      <c r="BU250" s="594"/>
      <c r="BV250" s="594"/>
      <c r="BW250" s="594"/>
      <c r="BX250" s="594"/>
      <c r="BY250" s="594"/>
      <c r="BZ250" s="594"/>
      <c r="CA250" s="594"/>
      <c r="CB250" s="594"/>
      <c r="CC250" s="594"/>
      <c r="CD250" s="594"/>
      <c r="CE250" s="594"/>
      <c r="CF250" s="594"/>
      <c r="CG250" s="594"/>
      <c r="CH250" s="594"/>
      <c r="CI250" s="594"/>
      <c r="CJ250" s="594"/>
      <c r="CK250" s="594"/>
      <c r="CL250" s="594"/>
      <c r="CM250" s="594"/>
      <c r="CN250" s="594"/>
      <c r="CO250" s="594"/>
      <c r="CP250" s="594"/>
      <c r="CQ250" s="594"/>
      <c r="CR250" s="594"/>
      <c r="CS250" s="594"/>
      <c r="CT250" s="594"/>
      <c r="CU250" s="594"/>
      <c r="CV250" s="594"/>
      <c r="CW250" s="594"/>
      <c r="CX250" s="594"/>
      <c r="CY250" s="594"/>
      <c r="CZ250" s="594"/>
      <c r="DA250" s="594"/>
      <c r="DB250" s="594"/>
      <c r="DC250" s="594"/>
      <c r="DD250" s="594"/>
      <c r="DE250" s="594"/>
      <c r="DF250" s="594"/>
      <c r="DG250" s="594"/>
      <c r="DH250" s="594"/>
      <c r="DI250" s="594"/>
      <c r="DJ250" s="594"/>
      <c r="DK250" s="594"/>
      <c r="DL250" s="594"/>
      <c r="DM250" s="594"/>
      <c r="DN250" s="594"/>
      <c r="DO250" s="594"/>
      <c r="DP250" s="594"/>
      <c r="DQ250" s="594"/>
      <c r="DR250" s="594"/>
      <c r="DS250" s="594"/>
      <c r="DT250" s="594"/>
      <c r="DU250" s="594"/>
      <c r="DV250" s="594"/>
      <c r="DW250" s="594"/>
      <c r="DX250" s="594"/>
      <c r="DY250" s="594"/>
      <c r="DZ250" s="594"/>
      <c r="EA250" s="594"/>
      <c r="EB250" s="594"/>
      <c r="EC250" s="594"/>
      <c r="ED250" s="594"/>
      <c r="EE250" s="594"/>
      <c r="EF250" s="594"/>
      <c r="EG250" s="594"/>
      <c r="EH250" s="594"/>
      <c r="EI250" s="594"/>
      <c r="EJ250" s="594"/>
      <c r="EK250" s="594"/>
      <c r="EL250" s="594"/>
      <c r="EM250" s="594"/>
      <c r="EN250" s="594"/>
      <c r="EO250" s="594"/>
      <c r="EP250" s="594"/>
      <c r="EQ250" s="594"/>
      <c r="ER250" s="594"/>
      <c r="ES250" s="594"/>
      <c r="ET250" s="594"/>
      <c r="EU250" s="594"/>
      <c r="EV250" s="594"/>
      <c r="EW250" s="594"/>
      <c r="EX250" s="594"/>
      <c r="EY250" s="594"/>
      <c r="EZ250" s="594"/>
      <c r="FA250" s="594"/>
      <c r="FB250" s="594"/>
      <c r="FC250" s="594"/>
      <c r="FD250" s="594"/>
      <c r="FE250" s="594"/>
      <c r="FF250" s="594"/>
      <c r="FG250" s="594"/>
      <c r="FH250" s="594"/>
      <c r="FI250" s="594"/>
      <c r="FJ250" s="594"/>
      <c r="FK250" s="594"/>
      <c r="FL250" s="594"/>
      <c r="FM250" s="594"/>
      <c r="FN250" s="594"/>
      <c r="FO250" s="594"/>
      <c r="FP250" s="594"/>
      <c r="FQ250" s="594"/>
      <c r="FR250" s="594"/>
      <c r="FS250" s="594"/>
      <c r="FT250" s="594"/>
      <c r="FU250" s="594"/>
      <c r="FV250" s="594"/>
      <c r="FW250" s="594"/>
      <c r="FX250" s="594"/>
      <c r="FY250" s="594"/>
      <c r="FZ250" s="594"/>
      <c r="GA250" s="594"/>
      <c r="GB250" s="594"/>
      <c r="GC250" s="594"/>
      <c r="GD250" s="594"/>
      <c r="GE250" s="594"/>
      <c r="GF250" s="594"/>
      <c r="GG250" s="594"/>
      <c r="GH250" s="594"/>
      <c r="GI250" s="594"/>
      <c r="GJ250" s="594"/>
      <c r="GK250" s="594"/>
      <c r="GL250" s="594"/>
      <c r="GM250" s="594"/>
      <c r="GN250" s="594"/>
      <c r="GO250" s="594"/>
      <c r="GP250" s="594"/>
      <c r="GQ250" s="594"/>
      <c r="GR250" s="594"/>
      <c r="GS250" s="594"/>
      <c r="GT250" s="594"/>
      <c r="GU250" s="594"/>
      <c r="GV250" s="594"/>
      <c r="GW250" s="594"/>
      <c r="GX250" s="594"/>
    </row>
    <row r="251" spans="1:218" s="593" customFormat="1" ht="23.1" customHeight="1" x14ac:dyDescent="0.2">
      <c r="A251" s="576">
        <v>223</v>
      </c>
      <c r="B251" s="596"/>
      <c r="C251" s="704">
        <v>1001</v>
      </c>
      <c r="D251" s="707" t="s">
        <v>1251</v>
      </c>
      <c r="E251" s="705" t="s">
        <v>790</v>
      </c>
      <c r="F251" s="705" t="s">
        <v>791</v>
      </c>
      <c r="G251" s="597">
        <v>2700</v>
      </c>
      <c r="H251" s="607">
        <v>274</v>
      </c>
      <c r="I251" s="607">
        <v>544</v>
      </c>
      <c r="J251" s="595">
        <v>0</v>
      </c>
      <c r="K251" s="632" t="s">
        <v>914</v>
      </c>
      <c r="L251" s="632" t="s">
        <v>1189</v>
      </c>
      <c r="M251" s="584" t="s">
        <v>15</v>
      </c>
      <c r="N251" s="585" t="s">
        <v>17</v>
      </c>
      <c r="O251" s="625" t="s">
        <v>1001</v>
      </c>
      <c r="P251" s="625" t="s">
        <v>792</v>
      </c>
      <c r="Q251" s="625" t="s">
        <v>789</v>
      </c>
      <c r="R251" s="586" t="s">
        <v>39</v>
      </c>
      <c r="S251" s="586" t="s">
        <v>52</v>
      </c>
      <c r="T251" s="586" t="s">
        <v>52</v>
      </c>
      <c r="U251" s="586" t="s">
        <v>1125</v>
      </c>
      <c r="V251" s="586" t="s">
        <v>22</v>
      </c>
      <c r="W251" s="586" t="s">
        <v>22</v>
      </c>
      <c r="X251" s="663">
        <v>2</v>
      </c>
      <c r="Y251" s="803">
        <v>2.1</v>
      </c>
      <c r="Z251" s="622">
        <v>41091</v>
      </c>
      <c r="AA251" s="639">
        <v>42156</v>
      </c>
      <c r="AB251" s="801">
        <v>7</v>
      </c>
      <c r="AC251" s="599"/>
      <c r="AD251" s="610">
        <v>250000</v>
      </c>
      <c r="AE251" s="610">
        <v>250000</v>
      </c>
      <c r="AF251" s="601"/>
      <c r="AG251" s="601"/>
      <c r="AH251" s="601"/>
      <c r="AI251" s="601"/>
      <c r="AJ251" s="601"/>
      <c r="AK251" s="601"/>
      <c r="AL251" s="601">
        <v>250000</v>
      </c>
      <c r="AM251" s="601"/>
      <c r="AN251" s="601"/>
      <c r="AO251" s="601"/>
      <c r="AP251" s="601"/>
      <c r="AQ251" s="601"/>
      <c r="AR251" s="592">
        <f t="shared" si="27"/>
        <v>250000</v>
      </c>
      <c r="AS251" s="592">
        <f t="shared" si="28"/>
        <v>0</v>
      </c>
      <c r="AT251" s="610">
        <v>100000</v>
      </c>
      <c r="AU251" s="628">
        <v>100000</v>
      </c>
      <c r="AV251" s="594"/>
      <c r="AW251" s="594"/>
      <c r="AX251" s="594"/>
      <c r="AY251" s="594"/>
      <c r="AZ251" s="594"/>
      <c r="BA251" s="594"/>
      <c r="BB251" s="594"/>
      <c r="BC251" s="594"/>
      <c r="BD251" s="594"/>
      <c r="BE251" s="594"/>
      <c r="BF251" s="594"/>
      <c r="BG251" s="594"/>
      <c r="BH251" s="594"/>
      <c r="BI251" s="594"/>
      <c r="BJ251" s="594"/>
      <c r="BK251" s="594"/>
      <c r="BL251" s="594"/>
      <c r="BM251" s="594"/>
      <c r="BN251" s="594"/>
      <c r="BO251" s="594"/>
      <c r="BP251" s="594"/>
      <c r="BQ251" s="594"/>
      <c r="BR251" s="594"/>
      <c r="BS251" s="594"/>
      <c r="BT251" s="594"/>
      <c r="BU251" s="594"/>
      <c r="BV251" s="594"/>
      <c r="BW251" s="594"/>
      <c r="BX251" s="594"/>
      <c r="BY251" s="594"/>
      <c r="BZ251" s="594"/>
      <c r="CA251" s="594"/>
      <c r="CB251" s="594"/>
      <c r="CC251" s="594"/>
      <c r="CD251" s="594"/>
      <c r="CE251" s="594"/>
      <c r="CF251" s="594"/>
      <c r="CG251" s="594"/>
      <c r="CH251" s="594"/>
      <c r="CI251" s="594"/>
      <c r="CJ251" s="594"/>
      <c r="CK251" s="594"/>
      <c r="CL251" s="594"/>
      <c r="CM251" s="594"/>
      <c r="CN251" s="594"/>
      <c r="CO251" s="594"/>
      <c r="CP251" s="594"/>
      <c r="CQ251" s="594"/>
      <c r="CR251" s="594"/>
      <c r="CS251" s="594"/>
      <c r="CT251" s="594"/>
      <c r="CU251" s="594"/>
      <c r="CV251" s="594"/>
      <c r="CW251" s="594"/>
      <c r="CX251" s="594"/>
      <c r="CY251" s="594"/>
      <c r="CZ251" s="594"/>
      <c r="DA251" s="594"/>
      <c r="DB251" s="594"/>
      <c r="DC251" s="594"/>
      <c r="DD251" s="594"/>
      <c r="DE251" s="594"/>
      <c r="DF251" s="594"/>
      <c r="DG251" s="594"/>
      <c r="DH251" s="594"/>
      <c r="DI251" s="594"/>
      <c r="DJ251" s="594"/>
      <c r="DK251" s="594"/>
      <c r="DL251" s="594"/>
      <c r="DM251" s="594"/>
      <c r="DN251" s="594"/>
      <c r="DO251" s="594"/>
      <c r="DP251" s="594"/>
      <c r="DQ251" s="594"/>
      <c r="DR251" s="594"/>
      <c r="DS251" s="594"/>
      <c r="DT251" s="594"/>
      <c r="DU251" s="594"/>
      <c r="DV251" s="594"/>
      <c r="DW251" s="594"/>
      <c r="DX251" s="594"/>
      <c r="DY251" s="594"/>
      <c r="DZ251" s="594"/>
      <c r="EA251" s="594"/>
      <c r="EB251" s="594"/>
      <c r="EC251" s="594"/>
      <c r="ED251" s="594"/>
      <c r="EE251" s="594"/>
      <c r="EF251" s="594"/>
      <c r="EG251" s="594"/>
      <c r="EH251" s="594"/>
      <c r="EI251" s="594"/>
      <c r="EJ251" s="594"/>
      <c r="EK251" s="594"/>
      <c r="EL251" s="594"/>
      <c r="EM251" s="594"/>
      <c r="EN251" s="594"/>
      <c r="EO251" s="594"/>
      <c r="EP251" s="594"/>
      <c r="EQ251" s="594"/>
      <c r="ER251" s="594"/>
      <c r="ES251" s="594"/>
      <c r="ET251" s="594"/>
      <c r="EU251" s="594"/>
      <c r="EV251" s="594"/>
      <c r="EW251" s="594"/>
      <c r="EX251" s="594"/>
      <c r="EY251" s="594"/>
      <c r="EZ251" s="594"/>
      <c r="FA251" s="594"/>
      <c r="FB251" s="594"/>
      <c r="FC251" s="594"/>
      <c r="FD251" s="594"/>
      <c r="FE251" s="594"/>
      <c r="FF251" s="594"/>
      <c r="FG251" s="594"/>
      <c r="FH251" s="594"/>
      <c r="FI251" s="594"/>
      <c r="FJ251" s="594"/>
      <c r="FK251" s="594"/>
      <c r="FL251" s="594"/>
      <c r="FM251" s="594"/>
      <c r="FN251" s="594"/>
      <c r="FO251" s="594"/>
      <c r="FP251" s="594"/>
      <c r="FQ251" s="594"/>
      <c r="FR251" s="594"/>
      <c r="FS251" s="594"/>
      <c r="FT251" s="594"/>
      <c r="FU251" s="594"/>
      <c r="FV251" s="594"/>
      <c r="FW251" s="594"/>
      <c r="FX251" s="594"/>
      <c r="FY251" s="594"/>
      <c r="FZ251" s="594"/>
      <c r="GA251" s="594"/>
      <c r="GB251" s="594"/>
      <c r="GC251" s="594"/>
      <c r="GD251" s="594"/>
      <c r="GE251" s="594"/>
      <c r="GF251" s="594"/>
      <c r="GG251" s="594"/>
      <c r="GH251" s="594"/>
      <c r="GI251" s="594"/>
      <c r="GJ251" s="594"/>
      <c r="GK251" s="594"/>
      <c r="GL251" s="594"/>
      <c r="GM251" s="594"/>
      <c r="GN251" s="594"/>
      <c r="GO251" s="594"/>
      <c r="GP251" s="594"/>
      <c r="GQ251" s="594"/>
      <c r="GR251" s="594"/>
      <c r="GS251" s="594"/>
      <c r="GT251" s="594"/>
      <c r="GU251" s="594"/>
      <c r="GV251" s="594"/>
      <c r="GW251" s="594"/>
      <c r="GX251" s="594"/>
    </row>
    <row r="252" spans="1:218" s="593" customFormat="1" ht="23.1" customHeight="1" x14ac:dyDescent="0.2">
      <c r="A252" s="576">
        <v>224</v>
      </c>
      <c r="B252" s="596"/>
      <c r="C252" s="704">
        <v>1001</v>
      </c>
      <c r="D252" s="707" t="s">
        <v>1251</v>
      </c>
      <c r="E252" s="705" t="s">
        <v>790</v>
      </c>
      <c r="F252" s="705" t="s">
        <v>791</v>
      </c>
      <c r="G252" s="597">
        <v>2600</v>
      </c>
      <c r="H252" s="607">
        <v>274</v>
      </c>
      <c r="I252" s="607">
        <v>636</v>
      </c>
      <c r="J252" s="595">
        <v>0</v>
      </c>
      <c r="K252" s="632" t="s">
        <v>907</v>
      </c>
      <c r="L252" s="632" t="s">
        <v>1207</v>
      </c>
      <c r="M252" s="584" t="s">
        <v>31</v>
      </c>
      <c r="N252" s="585" t="s">
        <v>17</v>
      </c>
      <c r="O252" s="625" t="s">
        <v>1001</v>
      </c>
      <c r="P252" s="625" t="s">
        <v>803</v>
      </c>
      <c r="Q252" s="625" t="s">
        <v>789</v>
      </c>
      <c r="R252" s="586" t="s">
        <v>39</v>
      </c>
      <c r="S252" s="586" t="s">
        <v>52</v>
      </c>
      <c r="T252" s="586" t="s">
        <v>52</v>
      </c>
      <c r="U252" s="586" t="s">
        <v>1125</v>
      </c>
      <c r="V252" s="586" t="s">
        <v>22</v>
      </c>
      <c r="W252" s="586" t="s">
        <v>22</v>
      </c>
      <c r="X252" s="663">
        <v>2</v>
      </c>
      <c r="Y252" s="803">
        <v>2.1</v>
      </c>
      <c r="Z252" s="622">
        <v>41091</v>
      </c>
      <c r="AA252" s="639">
        <v>41426</v>
      </c>
      <c r="AB252" s="801">
        <v>5</v>
      </c>
      <c r="AC252" s="599">
        <v>1200</v>
      </c>
      <c r="AD252" s="610"/>
      <c r="AE252" s="610">
        <v>1200</v>
      </c>
      <c r="AF252" s="601"/>
      <c r="AG252" s="601"/>
      <c r="AH252" s="601">
        <v>1200</v>
      </c>
      <c r="AI252" s="601"/>
      <c r="AJ252" s="601"/>
      <c r="AK252" s="601"/>
      <c r="AL252" s="601"/>
      <c r="AM252" s="601"/>
      <c r="AN252" s="601"/>
      <c r="AO252" s="601"/>
      <c r="AP252" s="601"/>
      <c r="AQ252" s="601"/>
      <c r="AR252" s="592">
        <f t="shared" si="27"/>
        <v>1200</v>
      </c>
      <c r="AS252" s="592">
        <f t="shared" si="28"/>
        <v>0</v>
      </c>
      <c r="AT252" s="610"/>
      <c r="AU252" s="628"/>
      <c r="AV252" s="594"/>
      <c r="AW252" s="594"/>
      <c r="AX252" s="594"/>
      <c r="AY252" s="594"/>
      <c r="AZ252" s="594"/>
      <c r="BA252" s="594"/>
      <c r="BB252" s="594"/>
      <c r="BC252" s="594"/>
      <c r="BD252" s="594"/>
      <c r="BE252" s="594"/>
      <c r="BF252" s="594"/>
      <c r="BG252" s="594"/>
      <c r="BH252" s="594"/>
      <c r="BI252" s="594"/>
      <c r="BJ252" s="594"/>
      <c r="BK252" s="594"/>
      <c r="BL252" s="594"/>
      <c r="BM252" s="594"/>
      <c r="BN252" s="594"/>
      <c r="BO252" s="594"/>
      <c r="BP252" s="594"/>
      <c r="BQ252" s="594"/>
      <c r="BR252" s="594"/>
      <c r="BS252" s="594"/>
      <c r="BT252" s="594"/>
      <c r="BU252" s="594"/>
      <c r="BV252" s="594"/>
      <c r="BW252" s="594"/>
      <c r="BX252" s="594"/>
      <c r="BY252" s="594"/>
      <c r="BZ252" s="594"/>
      <c r="CA252" s="594"/>
      <c r="CB252" s="594"/>
      <c r="CC252" s="594"/>
      <c r="CD252" s="594"/>
      <c r="CE252" s="594"/>
      <c r="CF252" s="594"/>
      <c r="CG252" s="594"/>
      <c r="CH252" s="594"/>
      <c r="CI252" s="594"/>
      <c r="CJ252" s="594"/>
      <c r="CK252" s="594"/>
      <c r="CL252" s="594"/>
      <c r="CM252" s="594"/>
      <c r="CN252" s="594"/>
      <c r="CO252" s="594"/>
      <c r="CP252" s="594"/>
      <c r="CQ252" s="594"/>
      <c r="CR252" s="594"/>
      <c r="CS252" s="594"/>
      <c r="CT252" s="594"/>
      <c r="CU252" s="594"/>
      <c r="CV252" s="594"/>
      <c r="CW252" s="594"/>
      <c r="CX252" s="594"/>
      <c r="CY252" s="594"/>
      <c r="CZ252" s="594"/>
      <c r="DA252" s="594"/>
      <c r="DB252" s="594"/>
      <c r="DC252" s="594"/>
      <c r="DD252" s="594"/>
      <c r="DE252" s="594"/>
      <c r="DF252" s="594"/>
      <c r="DG252" s="594"/>
      <c r="DH252" s="594"/>
      <c r="DI252" s="594"/>
      <c r="DJ252" s="594"/>
      <c r="DK252" s="594"/>
      <c r="DL252" s="594"/>
      <c r="DM252" s="594"/>
      <c r="DN252" s="594"/>
      <c r="DO252" s="594"/>
      <c r="DP252" s="594"/>
      <c r="DQ252" s="594"/>
      <c r="DR252" s="594"/>
      <c r="DS252" s="594"/>
      <c r="DT252" s="594"/>
      <c r="DU252" s="594"/>
      <c r="DV252" s="594"/>
      <c r="DW252" s="594"/>
      <c r="DX252" s="594"/>
      <c r="DY252" s="594"/>
      <c r="DZ252" s="594"/>
      <c r="EA252" s="594"/>
      <c r="EB252" s="594"/>
      <c r="EC252" s="594"/>
      <c r="ED252" s="594"/>
      <c r="EE252" s="594"/>
      <c r="EF252" s="594"/>
      <c r="EG252" s="594"/>
      <c r="EH252" s="594"/>
      <c r="EI252" s="594"/>
      <c r="EJ252" s="594"/>
      <c r="EK252" s="594"/>
      <c r="EL252" s="594"/>
      <c r="EM252" s="594"/>
      <c r="EN252" s="594"/>
      <c r="EO252" s="594"/>
      <c r="EP252" s="594"/>
      <c r="EQ252" s="594"/>
      <c r="ER252" s="594"/>
      <c r="ES252" s="594"/>
      <c r="ET252" s="594"/>
      <c r="EU252" s="594"/>
      <c r="EV252" s="594"/>
      <c r="EW252" s="594"/>
      <c r="EX252" s="594"/>
      <c r="EY252" s="594"/>
      <c r="EZ252" s="594"/>
      <c r="FA252" s="594"/>
      <c r="FB252" s="594"/>
      <c r="FC252" s="594"/>
      <c r="FD252" s="594"/>
      <c r="FE252" s="594"/>
      <c r="FF252" s="594"/>
      <c r="FG252" s="594"/>
      <c r="FH252" s="594"/>
      <c r="FI252" s="594"/>
      <c r="FJ252" s="594"/>
      <c r="FK252" s="594"/>
      <c r="FL252" s="594"/>
      <c r="FM252" s="594"/>
      <c r="FN252" s="594"/>
      <c r="FO252" s="594"/>
      <c r="FP252" s="594"/>
      <c r="FQ252" s="594"/>
      <c r="FR252" s="594"/>
      <c r="FS252" s="594"/>
      <c r="FT252" s="594"/>
      <c r="FU252" s="594"/>
      <c r="FV252" s="594"/>
      <c r="FW252" s="594"/>
      <c r="FX252" s="594"/>
      <c r="FY252" s="594"/>
      <c r="FZ252" s="594"/>
      <c r="GA252" s="594"/>
      <c r="GB252" s="594"/>
      <c r="GC252" s="594"/>
      <c r="GD252" s="594"/>
      <c r="GE252" s="594"/>
      <c r="GF252" s="594"/>
      <c r="GG252" s="594"/>
      <c r="GH252" s="594"/>
      <c r="GI252" s="594"/>
      <c r="GJ252" s="594"/>
      <c r="GK252" s="594"/>
      <c r="GL252" s="594"/>
      <c r="GM252" s="594"/>
      <c r="GN252" s="594"/>
      <c r="GO252" s="594"/>
      <c r="GP252" s="594"/>
      <c r="GQ252" s="594"/>
      <c r="GR252" s="594"/>
      <c r="GS252" s="594"/>
      <c r="GT252" s="594"/>
      <c r="GU252" s="594"/>
      <c r="GV252" s="594"/>
      <c r="GW252" s="594"/>
      <c r="GX252" s="594"/>
    </row>
    <row r="253" spans="1:218" s="593" customFormat="1" ht="23.1" customHeight="1" x14ac:dyDescent="0.2">
      <c r="A253" s="576">
        <v>225</v>
      </c>
      <c r="B253" s="596"/>
      <c r="C253" s="704">
        <v>1001</v>
      </c>
      <c r="D253" s="707" t="s">
        <v>1251</v>
      </c>
      <c r="E253" s="705" t="s">
        <v>790</v>
      </c>
      <c r="F253" s="705" t="s">
        <v>791</v>
      </c>
      <c r="G253" s="597">
        <v>2700</v>
      </c>
      <c r="H253" s="607">
        <v>274</v>
      </c>
      <c r="I253" s="607">
        <v>644</v>
      </c>
      <c r="J253" s="595">
        <v>0</v>
      </c>
      <c r="K253" s="632" t="s">
        <v>914</v>
      </c>
      <c r="L253" s="632" t="s">
        <v>1189</v>
      </c>
      <c r="M253" s="584" t="s">
        <v>31</v>
      </c>
      <c r="N253" s="585" t="s">
        <v>17</v>
      </c>
      <c r="O253" s="625" t="s">
        <v>1001</v>
      </c>
      <c r="P253" s="625" t="s">
        <v>792</v>
      </c>
      <c r="Q253" s="625" t="s">
        <v>789</v>
      </c>
      <c r="R253" s="586" t="s">
        <v>39</v>
      </c>
      <c r="S253" s="586" t="s">
        <v>52</v>
      </c>
      <c r="T253" s="586" t="s">
        <v>52</v>
      </c>
      <c r="U253" s="586" t="s">
        <v>1125</v>
      </c>
      <c r="V253" s="586" t="s">
        <v>22</v>
      </c>
      <c r="W253" s="586" t="s">
        <v>22</v>
      </c>
      <c r="X253" s="663">
        <v>2</v>
      </c>
      <c r="Y253" s="803">
        <v>2.1</v>
      </c>
      <c r="Z253" s="622">
        <v>41091</v>
      </c>
      <c r="AA253" s="639">
        <v>41426</v>
      </c>
      <c r="AB253" s="801">
        <v>7</v>
      </c>
      <c r="AC253" s="599">
        <v>2900</v>
      </c>
      <c r="AD253" s="610"/>
      <c r="AE253" s="610">
        <v>2900</v>
      </c>
      <c r="AF253" s="601"/>
      <c r="AG253" s="601"/>
      <c r="AH253" s="601">
        <v>2900</v>
      </c>
      <c r="AI253" s="601"/>
      <c r="AJ253" s="601"/>
      <c r="AK253" s="601"/>
      <c r="AL253" s="601"/>
      <c r="AM253" s="601"/>
      <c r="AN253" s="601"/>
      <c r="AO253" s="601"/>
      <c r="AP253" s="601"/>
      <c r="AQ253" s="601"/>
      <c r="AR253" s="592">
        <f t="shared" si="27"/>
        <v>2900</v>
      </c>
      <c r="AS253" s="592">
        <f t="shared" si="28"/>
        <v>0</v>
      </c>
      <c r="AT253" s="610"/>
      <c r="AU253" s="628"/>
      <c r="AV253" s="594"/>
      <c r="AW253" s="594"/>
      <c r="AX253" s="594"/>
      <c r="AY253" s="594"/>
      <c r="AZ253" s="594"/>
      <c r="BA253" s="594"/>
      <c r="BB253" s="594"/>
      <c r="BC253" s="594"/>
      <c r="BD253" s="594"/>
      <c r="BE253" s="594"/>
      <c r="BF253" s="594"/>
      <c r="BG253" s="594"/>
      <c r="BH253" s="594"/>
      <c r="BI253" s="594"/>
      <c r="BJ253" s="594"/>
      <c r="BK253" s="594"/>
      <c r="BL253" s="594"/>
      <c r="BM253" s="594"/>
      <c r="BN253" s="594"/>
      <c r="BO253" s="594"/>
      <c r="BP253" s="594"/>
      <c r="BQ253" s="594"/>
      <c r="BR253" s="594"/>
      <c r="BS253" s="594"/>
      <c r="BT253" s="594"/>
      <c r="BU253" s="594"/>
      <c r="BV253" s="594"/>
      <c r="BW253" s="594"/>
      <c r="BX253" s="594"/>
      <c r="BY253" s="594"/>
      <c r="BZ253" s="594"/>
      <c r="CA253" s="594"/>
      <c r="CB253" s="594"/>
      <c r="CC253" s="594"/>
      <c r="CD253" s="594"/>
      <c r="CE253" s="594"/>
      <c r="CF253" s="594"/>
      <c r="CG253" s="594"/>
      <c r="CH253" s="594"/>
      <c r="CI253" s="594"/>
      <c r="CJ253" s="594"/>
      <c r="CK253" s="594"/>
      <c r="CL253" s="594"/>
      <c r="CM253" s="594"/>
      <c r="CN253" s="594"/>
      <c r="CO253" s="594"/>
      <c r="CP253" s="594"/>
      <c r="CQ253" s="594"/>
      <c r="CR253" s="594"/>
      <c r="CS253" s="594"/>
      <c r="CT253" s="594"/>
      <c r="CU253" s="594"/>
      <c r="CV253" s="594"/>
      <c r="CW253" s="594"/>
      <c r="CX253" s="594"/>
      <c r="CY253" s="594"/>
      <c r="CZ253" s="594"/>
      <c r="DA253" s="594"/>
      <c r="DB253" s="594"/>
      <c r="DC253" s="594"/>
      <c r="DD253" s="594"/>
      <c r="DE253" s="594"/>
      <c r="DF253" s="594"/>
      <c r="DG253" s="594"/>
      <c r="DH253" s="594"/>
      <c r="DI253" s="594"/>
      <c r="DJ253" s="594"/>
      <c r="DK253" s="594"/>
      <c r="DL253" s="594"/>
      <c r="DM253" s="594"/>
      <c r="DN253" s="594"/>
      <c r="DO253" s="594"/>
      <c r="DP253" s="594"/>
      <c r="DQ253" s="594"/>
      <c r="DR253" s="594"/>
      <c r="DS253" s="594"/>
      <c r="DT253" s="594"/>
      <c r="DU253" s="594"/>
      <c r="DV253" s="594"/>
      <c r="DW253" s="594"/>
      <c r="DX253" s="594"/>
      <c r="DY253" s="594"/>
      <c r="DZ253" s="594"/>
      <c r="EA253" s="594"/>
      <c r="EB253" s="594"/>
      <c r="EC253" s="594"/>
      <c r="ED253" s="594"/>
      <c r="EE253" s="594"/>
      <c r="EF253" s="594"/>
      <c r="EG253" s="594"/>
      <c r="EH253" s="594"/>
      <c r="EI253" s="594"/>
      <c r="EJ253" s="594"/>
      <c r="EK253" s="594"/>
      <c r="EL253" s="594"/>
      <c r="EM253" s="594"/>
      <c r="EN253" s="594"/>
      <c r="EO253" s="594"/>
      <c r="EP253" s="594"/>
      <c r="EQ253" s="594"/>
      <c r="ER253" s="594"/>
      <c r="ES253" s="594"/>
      <c r="ET253" s="594"/>
      <c r="EU253" s="594"/>
      <c r="EV253" s="594"/>
      <c r="EW253" s="594"/>
      <c r="EX253" s="594"/>
      <c r="EY253" s="594"/>
      <c r="EZ253" s="594"/>
      <c r="FA253" s="594"/>
      <c r="FB253" s="594"/>
      <c r="FC253" s="594"/>
      <c r="FD253" s="594"/>
      <c r="FE253" s="594"/>
      <c r="FF253" s="594"/>
      <c r="FG253" s="594"/>
      <c r="FH253" s="594"/>
      <c r="FI253" s="594"/>
      <c r="FJ253" s="594"/>
      <c r="FK253" s="594"/>
      <c r="FL253" s="594"/>
      <c r="FM253" s="594"/>
      <c r="FN253" s="594"/>
      <c r="FO253" s="594"/>
      <c r="FP253" s="594"/>
      <c r="FQ253" s="594"/>
      <c r="FR253" s="594"/>
      <c r="FS253" s="594"/>
      <c r="FT253" s="594"/>
      <c r="FU253" s="594"/>
      <c r="FV253" s="594"/>
      <c r="FW253" s="594"/>
      <c r="FX253" s="594"/>
      <c r="FY253" s="594"/>
      <c r="FZ253" s="594"/>
      <c r="GA253" s="594"/>
      <c r="GB253" s="594"/>
      <c r="GC253" s="594"/>
      <c r="GD253" s="594"/>
      <c r="GE253" s="594"/>
      <c r="GF253" s="594"/>
      <c r="GG253" s="594"/>
      <c r="GH253" s="594"/>
      <c r="GI253" s="594"/>
      <c r="GJ253" s="594"/>
      <c r="GK253" s="594"/>
      <c r="GL253" s="594"/>
      <c r="GM253" s="594"/>
      <c r="GN253" s="594"/>
      <c r="GO253" s="594"/>
      <c r="GP253" s="594"/>
      <c r="GQ253" s="594"/>
      <c r="GR253" s="594"/>
      <c r="GS253" s="594"/>
      <c r="GT253" s="594"/>
      <c r="GU253" s="594"/>
      <c r="GV253" s="594"/>
      <c r="GW253" s="594"/>
      <c r="GX253" s="594"/>
    </row>
    <row r="254" spans="1:218" s="593" customFormat="1" ht="23.1" customHeight="1" x14ac:dyDescent="0.2">
      <c r="A254" s="576">
        <v>226</v>
      </c>
      <c r="B254" s="603"/>
      <c r="C254" s="706">
        <v>1301</v>
      </c>
      <c r="D254" s="707" t="s">
        <v>1250</v>
      </c>
      <c r="E254" s="703" t="s">
        <v>839</v>
      </c>
      <c r="F254" s="703" t="s">
        <v>840</v>
      </c>
      <c r="G254" s="603"/>
      <c r="H254" s="606">
        <v>281</v>
      </c>
      <c r="I254" s="607">
        <v>872</v>
      </c>
      <c r="J254" s="581">
        <v>2</v>
      </c>
      <c r="K254" s="582" t="s">
        <v>73</v>
      </c>
      <c r="L254" s="582" t="s">
        <v>74</v>
      </c>
      <c r="M254" s="627" t="s">
        <v>47</v>
      </c>
      <c r="N254" s="642" t="s">
        <v>24</v>
      </c>
      <c r="O254" s="625" t="s">
        <v>1001</v>
      </c>
      <c r="P254" s="586" t="s">
        <v>792</v>
      </c>
      <c r="Q254" s="586" t="s">
        <v>789</v>
      </c>
      <c r="R254" s="586" t="s">
        <v>39</v>
      </c>
      <c r="S254" s="586" t="s">
        <v>40</v>
      </c>
      <c r="T254" s="586" t="s">
        <v>40</v>
      </c>
      <c r="U254" s="586" t="s">
        <v>40</v>
      </c>
      <c r="V254" s="586" t="s">
        <v>22</v>
      </c>
      <c r="W254" s="586" t="s">
        <v>22</v>
      </c>
      <c r="X254" s="663">
        <v>2</v>
      </c>
      <c r="Y254" s="803">
        <v>2.2000000000000002</v>
      </c>
      <c r="Z254" s="622">
        <v>41091</v>
      </c>
      <c r="AA254" s="639">
        <v>41426</v>
      </c>
      <c r="AB254" s="798">
        <v>25</v>
      </c>
      <c r="AC254" s="613"/>
      <c r="AD254" s="643">
        <v>8000000</v>
      </c>
      <c r="AE254" s="610">
        <v>8000000</v>
      </c>
      <c r="AF254" s="626"/>
      <c r="AG254" s="626"/>
      <c r="AH254" s="626">
        <v>2500000</v>
      </c>
      <c r="AI254" s="626">
        <v>3000000</v>
      </c>
      <c r="AJ254" s="626">
        <v>2500000</v>
      </c>
      <c r="AK254" s="626"/>
      <c r="AL254" s="626"/>
      <c r="AM254" s="626"/>
      <c r="AN254" s="626"/>
      <c r="AO254" s="626"/>
      <c r="AP254" s="626"/>
      <c r="AQ254" s="626"/>
      <c r="AR254" s="592">
        <f t="shared" si="27"/>
        <v>8000000</v>
      </c>
      <c r="AS254" s="592">
        <f t="shared" si="28"/>
        <v>0</v>
      </c>
      <c r="AT254" s="643"/>
      <c r="AU254" s="643"/>
      <c r="AV254" s="594"/>
      <c r="AW254" s="594"/>
      <c r="AX254" s="594"/>
      <c r="AY254" s="594"/>
      <c r="AZ254" s="594"/>
      <c r="BA254" s="594"/>
      <c r="BB254" s="594"/>
      <c r="BC254" s="594"/>
      <c r="BD254" s="594"/>
      <c r="BE254" s="594"/>
      <c r="BF254" s="594"/>
      <c r="BG254" s="594"/>
      <c r="BH254" s="594"/>
      <c r="BI254" s="594"/>
      <c r="BJ254" s="594"/>
      <c r="BK254" s="594"/>
      <c r="BL254" s="594"/>
      <c r="BM254" s="594"/>
      <c r="BN254" s="594"/>
      <c r="BO254" s="594"/>
      <c r="BP254" s="594"/>
      <c r="BQ254" s="594"/>
      <c r="BR254" s="594"/>
      <c r="BS254" s="594"/>
      <c r="BT254" s="594"/>
      <c r="BU254" s="594"/>
      <c r="BV254" s="594"/>
      <c r="BW254" s="594"/>
      <c r="BX254" s="594"/>
      <c r="BY254" s="594"/>
      <c r="BZ254" s="594"/>
      <c r="CA254" s="594"/>
      <c r="CB254" s="594"/>
      <c r="CC254" s="594"/>
      <c r="CD254" s="594"/>
      <c r="CE254" s="594"/>
      <c r="CF254" s="594"/>
      <c r="CG254" s="594"/>
      <c r="CH254" s="594"/>
      <c r="CI254" s="594"/>
      <c r="CJ254" s="594"/>
      <c r="CK254" s="594"/>
      <c r="CL254" s="594"/>
      <c r="CM254" s="594"/>
      <c r="CN254" s="594"/>
      <c r="CO254" s="594"/>
      <c r="CP254" s="594"/>
      <c r="CQ254" s="594"/>
      <c r="CR254" s="594"/>
      <c r="CS254" s="594"/>
      <c r="CT254" s="594"/>
      <c r="CU254" s="594"/>
      <c r="CV254" s="594"/>
      <c r="CW254" s="594"/>
      <c r="CX254" s="594"/>
      <c r="CY254" s="594"/>
      <c r="CZ254" s="594"/>
      <c r="DA254" s="594"/>
      <c r="DB254" s="594"/>
      <c r="DC254" s="594"/>
      <c r="DD254" s="594"/>
      <c r="DE254" s="594"/>
      <c r="DF254" s="594"/>
      <c r="DG254" s="594"/>
      <c r="DH254" s="594"/>
      <c r="DI254" s="594"/>
      <c r="DJ254" s="594"/>
      <c r="DK254" s="594"/>
      <c r="DL254" s="594"/>
      <c r="DM254" s="594"/>
      <c r="DN254" s="594"/>
      <c r="DO254" s="594"/>
      <c r="DP254" s="594"/>
      <c r="DQ254" s="594"/>
      <c r="DR254" s="594"/>
      <c r="DS254" s="594"/>
      <c r="DT254" s="594"/>
      <c r="DU254" s="594"/>
      <c r="DV254" s="594"/>
      <c r="DW254" s="594"/>
      <c r="DX254" s="594"/>
      <c r="DY254" s="594"/>
      <c r="DZ254" s="594"/>
      <c r="EA254" s="594"/>
      <c r="EB254" s="594"/>
      <c r="EC254" s="594"/>
      <c r="ED254" s="594"/>
      <c r="EE254" s="594"/>
      <c r="EF254" s="594"/>
      <c r="EG254" s="594"/>
      <c r="EH254" s="594"/>
      <c r="EI254" s="594"/>
      <c r="EJ254" s="594"/>
      <c r="EK254" s="594"/>
      <c r="EL254" s="594"/>
      <c r="EM254" s="594"/>
      <c r="EN254" s="594"/>
      <c r="EO254" s="594"/>
      <c r="EP254" s="594"/>
      <c r="EQ254" s="594"/>
      <c r="ER254" s="594"/>
      <c r="ES254" s="594"/>
      <c r="ET254" s="594"/>
      <c r="EU254" s="594"/>
      <c r="EV254" s="594"/>
      <c r="EW254" s="594"/>
      <c r="EX254" s="594"/>
      <c r="EY254" s="594"/>
      <c r="EZ254" s="594"/>
      <c r="FA254" s="594"/>
      <c r="FB254" s="594"/>
      <c r="FC254" s="594"/>
      <c r="FD254" s="594"/>
      <c r="FE254" s="594"/>
      <c r="FF254" s="594"/>
      <c r="FG254" s="594"/>
      <c r="FH254" s="594"/>
      <c r="FI254" s="594"/>
      <c r="FJ254" s="594"/>
      <c r="FK254" s="594"/>
      <c r="FL254" s="594"/>
      <c r="FM254" s="594"/>
      <c r="FN254" s="594"/>
      <c r="FO254" s="594"/>
      <c r="FP254" s="594"/>
      <c r="FQ254" s="594"/>
      <c r="FR254" s="594"/>
      <c r="FS254" s="594"/>
      <c r="FT254" s="594"/>
      <c r="FU254" s="594"/>
      <c r="FV254" s="594"/>
      <c r="FW254" s="594"/>
      <c r="FX254" s="594"/>
      <c r="FY254" s="594"/>
      <c r="FZ254" s="594"/>
      <c r="GA254" s="594"/>
      <c r="GB254" s="594"/>
      <c r="GC254" s="594"/>
      <c r="GD254" s="594"/>
      <c r="GE254" s="594"/>
      <c r="GF254" s="594"/>
      <c r="GG254" s="594"/>
      <c r="GH254" s="594"/>
      <c r="GI254" s="594"/>
      <c r="GJ254" s="594"/>
      <c r="GK254" s="594"/>
      <c r="GL254" s="594"/>
      <c r="GM254" s="594"/>
      <c r="GN254" s="594"/>
      <c r="GO254" s="594"/>
      <c r="GP254" s="594"/>
      <c r="GQ254" s="594"/>
      <c r="GR254" s="594"/>
      <c r="GS254" s="594"/>
      <c r="GT254" s="594"/>
      <c r="GU254" s="594"/>
      <c r="GV254" s="594"/>
      <c r="GW254" s="594"/>
      <c r="GX254" s="594"/>
    </row>
    <row r="255" spans="1:218" ht="23.1" customHeight="1" x14ac:dyDescent="0.25">
      <c r="A255" s="576">
        <v>227</v>
      </c>
      <c r="B255" s="603" t="s">
        <v>1218</v>
      </c>
      <c r="C255" s="637">
        <v>203</v>
      </c>
      <c r="D255" s="701" t="s">
        <v>36</v>
      </c>
      <c r="E255" s="702" t="s">
        <v>759</v>
      </c>
      <c r="F255" s="702" t="s">
        <v>1210</v>
      </c>
      <c r="G255" s="605">
        <v>3200</v>
      </c>
      <c r="H255" s="606">
        <v>282</v>
      </c>
      <c r="I255" s="607">
        <v>532</v>
      </c>
      <c r="J255" s="669">
        <v>17</v>
      </c>
      <c r="K255" s="582" t="s">
        <v>14</v>
      </c>
      <c r="L255" s="655" t="s">
        <v>1219</v>
      </c>
      <c r="M255" s="624" t="s">
        <v>15</v>
      </c>
      <c r="N255" s="585" t="s">
        <v>17</v>
      </c>
      <c r="O255" s="625" t="s">
        <v>1001</v>
      </c>
      <c r="P255" s="625" t="s">
        <v>792</v>
      </c>
      <c r="Q255" s="625" t="s">
        <v>789</v>
      </c>
      <c r="R255" s="586" t="s">
        <v>39</v>
      </c>
      <c r="S255" s="638" t="s">
        <v>20</v>
      </c>
      <c r="T255" s="586" t="s">
        <v>37</v>
      </c>
      <c r="U255" s="586" t="s">
        <v>72</v>
      </c>
      <c r="V255" s="586" t="s">
        <v>22</v>
      </c>
      <c r="W255" s="586" t="s">
        <v>22</v>
      </c>
      <c r="X255" s="663">
        <v>4</v>
      </c>
      <c r="Y255" s="800">
        <v>4.3</v>
      </c>
      <c r="Z255" s="622">
        <v>41091</v>
      </c>
      <c r="AA255" s="639">
        <v>41426</v>
      </c>
      <c r="AB255" s="801">
        <v>5</v>
      </c>
      <c r="AC255" s="613"/>
      <c r="AD255" s="613">
        <v>36000</v>
      </c>
      <c r="AE255" s="610">
        <v>36000</v>
      </c>
      <c r="AF255" s="610">
        <v>36000</v>
      </c>
      <c r="AG255" s="610"/>
      <c r="AH255" s="610"/>
      <c r="AI255" s="610"/>
      <c r="AJ255" s="610"/>
      <c r="AK255" s="610"/>
      <c r="AL255" s="610"/>
      <c r="AM255" s="610"/>
      <c r="AN255" s="609"/>
      <c r="AO255" s="610"/>
      <c r="AP255" s="610"/>
      <c r="AQ255" s="610"/>
      <c r="AR255" s="592">
        <f t="shared" si="27"/>
        <v>36000</v>
      </c>
      <c r="AS255" s="592">
        <f t="shared" si="28"/>
        <v>0</v>
      </c>
      <c r="AT255" s="613"/>
      <c r="AU255" s="613"/>
    </row>
    <row r="256" spans="1:218" ht="23.1" customHeight="1" x14ac:dyDescent="0.25">
      <c r="A256" s="576">
        <v>228</v>
      </c>
      <c r="B256" s="596" t="s">
        <v>1220</v>
      </c>
      <c r="C256" s="637">
        <v>203</v>
      </c>
      <c r="D256" s="701" t="s">
        <v>36</v>
      </c>
      <c r="E256" s="702" t="s">
        <v>759</v>
      </c>
      <c r="F256" s="702" t="s">
        <v>1210</v>
      </c>
      <c r="G256" s="597">
        <v>2600</v>
      </c>
      <c r="H256" s="606">
        <v>282</v>
      </c>
      <c r="I256" s="597">
        <v>636</v>
      </c>
      <c r="J256" s="597">
        <v>15</v>
      </c>
      <c r="K256" s="596" t="s">
        <v>907</v>
      </c>
      <c r="L256" s="598" t="s">
        <v>1221</v>
      </c>
      <c r="M256" s="624" t="s">
        <v>31</v>
      </c>
      <c r="N256" s="585" t="s">
        <v>17</v>
      </c>
      <c r="O256" s="625" t="s">
        <v>1001</v>
      </c>
      <c r="P256" s="625" t="s">
        <v>792</v>
      </c>
      <c r="Q256" s="625" t="s">
        <v>789</v>
      </c>
      <c r="R256" s="586" t="s">
        <v>39</v>
      </c>
      <c r="S256" s="638" t="s">
        <v>20</v>
      </c>
      <c r="T256" s="586" t="s">
        <v>20</v>
      </c>
      <c r="U256" s="586" t="s">
        <v>1222</v>
      </c>
      <c r="V256" s="586" t="s">
        <v>22</v>
      </c>
      <c r="W256" s="586" t="s">
        <v>22</v>
      </c>
      <c r="X256" s="663">
        <v>4</v>
      </c>
      <c r="Y256" s="800">
        <v>4.3</v>
      </c>
      <c r="Z256" s="622">
        <v>41091</v>
      </c>
      <c r="AA256" s="639">
        <v>41426</v>
      </c>
      <c r="AB256" s="801">
        <v>5</v>
      </c>
      <c r="AC256" s="601">
        <v>700000</v>
      </c>
      <c r="AD256" s="601"/>
      <c r="AE256" s="610">
        <v>700000</v>
      </c>
      <c r="AF256" s="601"/>
      <c r="AG256" s="601"/>
      <c r="AH256" s="601"/>
      <c r="AI256" s="601"/>
      <c r="AJ256" s="601">
        <v>350000</v>
      </c>
      <c r="AK256" s="601">
        <v>350000</v>
      </c>
      <c r="AL256" s="601"/>
      <c r="AM256" s="601"/>
      <c r="AN256" s="601"/>
      <c r="AO256" s="601"/>
      <c r="AP256" s="601"/>
      <c r="AQ256" s="601"/>
      <c r="AR256" s="592">
        <f t="shared" si="27"/>
        <v>700000</v>
      </c>
      <c r="AS256" s="592">
        <f t="shared" si="28"/>
        <v>0</v>
      </c>
      <c r="AT256" s="601"/>
      <c r="AU256" s="601">
        <v>700000</v>
      </c>
      <c r="AV256" s="630"/>
      <c r="AW256" s="630"/>
      <c r="AX256" s="630"/>
      <c r="AY256" s="630"/>
      <c r="AZ256" s="630"/>
    </row>
    <row r="257" spans="1:218" ht="23.1" customHeight="1" x14ac:dyDescent="0.25">
      <c r="A257" s="576">
        <v>229</v>
      </c>
      <c r="B257" s="596" t="s">
        <v>1230</v>
      </c>
      <c r="C257" s="637">
        <v>203</v>
      </c>
      <c r="D257" s="701" t="s">
        <v>36</v>
      </c>
      <c r="E257" s="702" t="s">
        <v>759</v>
      </c>
      <c r="F257" s="702" t="s">
        <v>1210</v>
      </c>
      <c r="G257" s="597">
        <v>2600</v>
      </c>
      <c r="H257" s="606">
        <v>282</v>
      </c>
      <c r="I257" s="597">
        <v>636</v>
      </c>
      <c r="J257" s="597">
        <v>16</v>
      </c>
      <c r="K257" s="596" t="s">
        <v>907</v>
      </c>
      <c r="L257" s="598" t="s">
        <v>1231</v>
      </c>
      <c r="M257" s="624" t="s">
        <v>31</v>
      </c>
      <c r="N257" s="585" t="s">
        <v>17</v>
      </c>
      <c r="O257" s="625" t="s">
        <v>1001</v>
      </c>
      <c r="P257" s="625" t="s">
        <v>792</v>
      </c>
      <c r="Q257" s="625" t="s">
        <v>789</v>
      </c>
      <c r="R257" s="586" t="s">
        <v>39</v>
      </c>
      <c r="S257" s="638" t="s">
        <v>20</v>
      </c>
      <c r="T257" s="586" t="s">
        <v>20</v>
      </c>
      <c r="U257" s="586" t="s">
        <v>1222</v>
      </c>
      <c r="V257" s="586" t="s">
        <v>22</v>
      </c>
      <c r="W257" s="586" t="s">
        <v>22</v>
      </c>
      <c r="X257" s="663">
        <v>4</v>
      </c>
      <c r="Y257" s="800">
        <v>4.3</v>
      </c>
      <c r="Z257" s="622">
        <v>40725</v>
      </c>
      <c r="AA257" s="622">
        <v>41061</v>
      </c>
      <c r="AB257" s="801">
        <v>5</v>
      </c>
      <c r="AC257" s="601"/>
      <c r="AD257" s="601"/>
      <c r="AE257" s="610">
        <v>0</v>
      </c>
      <c r="AF257" s="601"/>
      <c r="AG257" s="601"/>
      <c r="AH257" s="601"/>
      <c r="AI257" s="601"/>
      <c r="AJ257" s="601"/>
      <c r="AK257" s="601"/>
      <c r="AL257" s="601"/>
      <c r="AM257" s="601"/>
      <c r="AN257" s="601"/>
      <c r="AO257" s="601"/>
      <c r="AP257" s="601"/>
      <c r="AQ257" s="601"/>
      <c r="AR257" s="592">
        <f t="shared" si="27"/>
        <v>0</v>
      </c>
      <c r="AS257" s="592">
        <f t="shared" si="28"/>
        <v>0</v>
      </c>
      <c r="AT257" s="601"/>
      <c r="AU257" s="601">
        <v>1500000</v>
      </c>
      <c r="AV257" s="630"/>
      <c r="AW257" s="630"/>
      <c r="AX257" s="630"/>
      <c r="AY257" s="630"/>
      <c r="AZ257" s="630"/>
    </row>
    <row r="258" spans="1:218" s="593" customFormat="1" ht="23.1" customHeight="1" thickBot="1" x14ac:dyDescent="0.3">
      <c r="A258" s="576">
        <v>230</v>
      </c>
      <c r="B258" s="596" t="s">
        <v>1223</v>
      </c>
      <c r="C258" s="637">
        <v>203</v>
      </c>
      <c r="D258" s="701" t="s">
        <v>36</v>
      </c>
      <c r="E258" s="702" t="s">
        <v>759</v>
      </c>
      <c r="F258" s="702" t="s">
        <v>1210</v>
      </c>
      <c r="G258" s="597">
        <v>2600</v>
      </c>
      <c r="H258" s="606">
        <v>282</v>
      </c>
      <c r="I258" s="597">
        <v>636</v>
      </c>
      <c r="J258" s="597">
        <v>17</v>
      </c>
      <c r="K258" s="596" t="s">
        <v>907</v>
      </c>
      <c r="L258" s="598" t="s">
        <v>1224</v>
      </c>
      <c r="M258" s="624" t="s">
        <v>31</v>
      </c>
      <c r="N258" s="585" t="s">
        <v>17</v>
      </c>
      <c r="O258" s="625" t="s">
        <v>1001</v>
      </c>
      <c r="P258" s="625" t="s">
        <v>792</v>
      </c>
      <c r="Q258" s="625" t="s">
        <v>789</v>
      </c>
      <c r="R258" s="586" t="s">
        <v>39</v>
      </c>
      <c r="S258" s="638" t="s">
        <v>20</v>
      </c>
      <c r="T258" s="586" t="s">
        <v>20</v>
      </c>
      <c r="U258" s="586" t="s">
        <v>1222</v>
      </c>
      <c r="V258" s="586" t="s">
        <v>22</v>
      </c>
      <c r="W258" s="586" t="s">
        <v>22</v>
      </c>
      <c r="X258" s="663">
        <v>4</v>
      </c>
      <c r="Y258" s="800">
        <v>4.3</v>
      </c>
      <c r="Z258" s="622">
        <v>41091</v>
      </c>
      <c r="AA258" s="622">
        <v>41791</v>
      </c>
      <c r="AB258" s="801">
        <v>5</v>
      </c>
      <c r="AC258" s="601">
        <v>500000</v>
      </c>
      <c r="AD258" s="601"/>
      <c r="AE258" s="610">
        <v>500000</v>
      </c>
      <c r="AF258" s="601"/>
      <c r="AG258" s="626">
        <v>45400</v>
      </c>
      <c r="AH258" s="626">
        <v>45400</v>
      </c>
      <c r="AI258" s="626">
        <v>45400</v>
      </c>
      <c r="AJ258" s="626">
        <v>45400</v>
      </c>
      <c r="AK258" s="626">
        <v>45400</v>
      </c>
      <c r="AL258" s="626">
        <v>45400</v>
      </c>
      <c r="AM258" s="626">
        <v>45400</v>
      </c>
      <c r="AN258" s="626">
        <v>45400</v>
      </c>
      <c r="AO258" s="626">
        <v>45400</v>
      </c>
      <c r="AP258" s="626">
        <v>45400</v>
      </c>
      <c r="AQ258" s="626">
        <v>46000</v>
      </c>
      <c r="AR258" s="592">
        <f t="shared" si="27"/>
        <v>500000</v>
      </c>
      <c r="AS258" s="592">
        <f t="shared" si="28"/>
        <v>0</v>
      </c>
      <c r="AT258" s="601">
        <v>500000</v>
      </c>
      <c r="AU258" s="601"/>
      <c r="AV258" s="630"/>
      <c r="AW258" s="630"/>
      <c r="AX258" s="630"/>
      <c r="AY258" s="630"/>
      <c r="AZ258" s="630"/>
      <c r="BA258" s="594"/>
      <c r="BB258" s="594"/>
      <c r="BC258" s="594"/>
      <c r="BD258" s="594"/>
      <c r="BE258" s="594"/>
      <c r="BF258" s="594"/>
      <c r="BG258" s="594"/>
      <c r="BH258" s="594"/>
      <c r="BI258" s="594"/>
      <c r="BJ258" s="594"/>
      <c r="BK258" s="594"/>
      <c r="BL258" s="594"/>
      <c r="BM258" s="594"/>
      <c r="BN258" s="594"/>
      <c r="BO258" s="594"/>
      <c r="BP258" s="594"/>
      <c r="BQ258" s="594"/>
      <c r="BR258" s="594"/>
      <c r="BS258" s="594"/>
      <c r="BT258" s="594"/>
      <c r="BU258" s="594"/>
      <c r="BV258" s="594"/>
      <c r="BW258" s="594"/>
      <c r="BX258" s="594"/>
      <c r="BY258" s="594"/>
      <c r="BZ258" s="594"/>
      <c r="CA258" s="594"/>
      <c r="CB258" s="594"/>
      <c r="CC258" s="594"/>
      <c r="CD258" s="594"/>
      <c r="CE258" s="594"/>
      <c r="CF258" s="594"/>
      <c r="CG258" s="594"/>
      <c r="CH258" s="594"/>
      <c r="CI258" s="594"/>
      <c r="CJ258" s="594"/>
      <c r="CK258" s="594"/>
      <c r="CL258" s="594"/>
      <c r="CM258" s="594"/>
      <c r="CN258" s="594"/>
      <c r="CO258" s="594"/>
      <c r="CP258" s="594"/>
      <c r="CQ258" s="594"/>
      <c r="CR258" s="594"/>
      <c r="CS258" s="594"/>
      <c r="CT258" s="594"/>
      <c r="CU258" s="594"/>
      <c r="CV258" s="594"/>
      <c r="CW258" s="594"/>
      <c r="CX258" s="594"/>
      <c r="CY258" s="594"/>
      <c r="CZ258" s="594"/>
      <c r="DA258" s="594"/>
      <c r="DB258" s="594"/>
      <c r="DC258" s="594"/>
      <c r="DD258" s="594"/>
      <c r="DE258" s="594"/>
      <c r="DF258" s="594"/>
      <c r="DG258" s="594"/>
      <c r="DH258" s="594"/>
      <c r="DI258" s="594"/>
      <c r="DJ258" s="594"/>
      <c r="DK258" s="594"/>
      <c r="DL258" s="594"/>
      <c r="DM258" s="594"/>
      <c r="DN258" s="594"/>
      <c r="DO258" s="594"/>
      <c r="DP258" s="594"/>
      <c r="DQ258" s="594"/>
      <c r="DR258" s="594"/>
      <c r="DS258" s="594"/>
      <c r="DT258" s="594"/>
      <c r="DU258" s="594"/>
      <c r="DV258" s="594"/>
      <c r="DW258" s="594"/>
      <c r="DX258" s="594"/>
      <c r="DY258" s="594"/>
      <c r="DZ258" s="594"/>
      <c r="EA258" s="594"/>
      <c r="EB258" s="594"/>
      <c r="EC258" s="594"/>
      <c r="ED258" s="594"/>
      <c r="EE258" s="594"/>
      <c r="EF258" s="594"/>
      <c r="EG258" s="594"/>
      <c r="EH258" s="594"/>
      <c r="EI258" s="594"/>
      <c r="EJ258" s="594"/>
      <c r="EK258" s="594"/>
      <c r="EL258" s="594"/>
      <c r="EM258" s="594"/>
      <c r="EN258" s="594"/>
      <c r="EO258" s="594"/>
      <c r="EP258" s="594"/>
      <c r="EQ258" s="594"/>
      <c r="ER258" s="594"/>
      <c r="ES258" s="594"/>
      <c r="ET258" s="594"/>
      <c r="EU258" s="594"/>
      <c r="EV258" s="594"/>
      <c r="EW258" s="594"/>
      <c r="EX258" s="594"/>
      <c r="EY258" s="594"/>
      <c r="EZ258" s="594"/>
      <c r="FA258" s="594"/>
      <c r="FB258" s="594"/>
      <c r="FC258" s="594"/>
      <c r="FD258" s="594"/>
      <c r="FE258" s="594"/>
      <c r="FF258" s="594"/>
      <c r="FG258" s="594"/>
      <c r="FH258" s="594"/>
      <c r="FI258" s="594"/>
      <c r="FJ258" s="594"/>
      <c r="FK258" s="594"/>
      <c r="FL258" s="594"/>
      <c r="FM258" s="594"/>
      <c r="FN258" s="594"/>
      <c r="FO258" s="594"/>
      <c r="FP258" s="594"/>
      <c r="FQ258" s="594"/>
      <c r="FR258" s="594"/>
      <c r="FS258" s="594"/>
      <c r="FT258" s="594"/>
      <c r="FU258" s="594"/>
      <c r="FV258" s="594"/>
      <c r="FW258" s="594"/>
      <c r="FX258" s="594"/>
      <c r="FY258" s="594"/>
      <c r="FZ258" s="594"/>
      <c r="GA258" s="594"/>
      <c r="GB258" s="594"/>
      <c r="GC258" s="594"/>
      <c r="GD258" s="594"/>
      <c r="GE258" s="594"/>
      <c r="GF258" s="594"/>
      <c r="GG258" s="594"/>
      <c r="GH258" s="594"/>
      <c r="GI258" s="594"/>
      <c r="GJ258" s="594"/>
      <c r="GK258" s="594"/>
      <c r="GL258" s="594"/>
      <c r="GM258" s="594"/>
      <c r="GN258" s="594"/>
      <c r="GO258" s="594"/>
      <c r="GP258" s="594"/>
      <c r="GQ258" s="594"/>
      <c r="GR258" s="594"/>
      <c r="GS258" s="594"/>
      <c r="GT258" s="594"/>
      <c r="GU258" s="594"/>
      <c r="GV258" s="594"/>
      <c r="GW258" s="594"/>
      <c r="GX258" s="594"/>
      <c r="GY258" s="594"/>
      <c r="GZ258" s="594"/>
      <c r="HA258" s="594"/>
      <c r="HB258" s="594"/>
      <c r="HC258" s="594"/>
      <c r="HD258" s="594"/>
      <c r="HE258" s="594"/>
      <c r="HF258" s="594"/>
      <c r="HG258" s="594"/>
      <c r="HH258" s="594"/>
      <c r="HI258" s="594"/>
      <c r="HJ258" s="594"/>
    </row>
    <row r="259" spans="1:218" s="593" customFormat="1" ht="35.1" customHeight="1" thickBot="1" x14ac:dyDescent="0.25">
      <c r="A259" s="576"/>
      <c r="B259" s="603"/>
      <c r="C259" s="706"/>
      <c r="D259" s="707"/>
      <c r="E259" s="703"/>
      <c r="F259" s="703"/>
      <c r="G259" s="603"/>
      <c r="H259" s="606"/>
      <c r="I259" s="607"/>
      <c r="J259" s="581"/>
      <c r="K259" s="582"/>
      <c r="L259" s="582"/>
      <c r="M259" s="627"/>
      <c r="N259" s="642"/>
      <c r="O259" s="625"/>
      <c r="P259" s="586"/>
      <c r="Q259" s="586"/>
      <c r="R259" s="586"/>
      <c r="S259" s="586"/>
      <c r="T259" s="586"/>
      <c r="U259" s="586"/>
      <c r="V259" s="586"/>
      <c r="W259" s="586"/>
      <c r="X259" s="663"/>
      <c r="Y259" s="803"/>
      <c r="Z259" s="622"/>
      <c r="AA259" s="639"/>
      <c r="AB259" s="820"/>
      <c r="AC259" s="821">
        <f t="shared" ref="AC259:AU259" si="29">SUM(AC165:AC258)</f>
        <v>39274700</v>
      </c>
      <c r="AD259" s="821">
        <f t="shared" si="29"/>
        <v>117054500</v>
      </c>
      <c r="AE259" s="821">
        <f t="shared" si="29"/>
        <v>156329200</v>
      </c>
      <c r="AF259" s="821">
        <f t="shared" si="29"/>
        <v>36000</v>
      </c>
      <c r="AG259" s="821">
        <f t="shared" si="29"/>
        <v>8745400</v>
      </c>
      <c r="AH259" s="821">
        <f t="shared" si="29"/>
        <v>15324600</v>
      </c>
      <c r="AI259" s="821">
        <f t="shared" si="29"/>
        <v>23426400</v>
      </c>
      <c r="AJ259" s="821">
        <f t="shared" si="29"/>
        <v>27491800</v>
      </c>
      <c r="AK259" s="821">
        <f t="shared" si="29"/>
        <v>26427400</v>
      </c>
      <c r="AL259" s="821">
        <f t="shared" si="29"/>
        <v>16062500</v>
      </c>
      <c r="AM259" s="821">
        <f t="shared" si="29"/>
        <v>14982400</v>
      </c>
      <c r="AN259" s="821">
        <f t="shared" si="29"/>
        <v>10895400</v>
      </c>
      <c r="AO259" s="821">
        <f t="shared" si="29"/>
        <v>7233300</v>
      </c>
      <c r="AP259" s="821">
        <f t="shared" si="29"/>
        <v>2545400</v>
      </c>
      <c r="AQ259" s="821">
        <f t="shared" si="29"/>
        <v>3158600</v>
      </c>
      <c r="AR259" s="821">
        <f t="shared" si="29"/>
        <v>156329200</v>
      </c>
      <c r="AS259" s="821">
        <f t="shared" si="29"/>
        <v>0</v>
      </c>
      <c r="AT259" s="821">
        <f t="shared" si="29"/>
        <v>175329900</v>
      </c>
      <c r="AU259" s="821">
        <f t="shared" si="29"/>
        <v>182154400</v>
      </c>
      <c r="AV259" s="594"/>
      <c r="AW259" s="594"/>
      <c r="AX259" s="594"/>
      <c r="AY259" s="594"/>
      <c r="AZ259" s="594"/>
      <c r="BA259" s="594"/>
      <c r="BB259" s="594"/>
      <c r="BC259" s="594"/>
      <c r="BD259" s="594"/>
      <c r="BE259" s="594"/>
      <c r="BF259" s="594"/>
      <c r="BG259" s="594"/>
      <c r="BH259" s="594"/>
      <c r="BI259" s="594"/>
      <c r="BJ259" s="594"/>
      <c r="BK259" s="594"/>
      <c r="BL259" s="594"/>
      <c r="BM259" s="594"/>
      <c r="BN259" s="594"/>
      <c r="BO259" s="594"/>
      <c r="BP259" s="594"/>
      <c r="BQ259" s="594"/>
      <c r="BR259" s="594"/>
      <c r="BS259" s="594"/>
      <c r="BT259" s="594"/>
      <c r="BU259" s="594"/>
      <c r="BV259" s="594"/>
      <c r="BW259" s="594"/>
      <c r="BX259" s="594"/>
      <c r="BY259" s="594"/>
      <c r="BZ259" s="594"/>
      <c r="CA259" s="594"/>
      <c r="CB259" s="594"/>
      <c r="CC259" s="594"/>
      <c r="CD259" s="594"/>
      <c r="CE259" s="594"/>
      <c r="CF259" s="594"/>
      <c r="CG259" s="594"/>
      <c r="CH259" s="594"/>
      <c r="CI259" s="594"/>
      <c r="CJ259" s="594"/>
      <c r="CK259" s="594"/>
      <c r="CL259" s="594"/>
      <c r="CM259" s="594"/>
      <c r="CN259" s="594"/>
      <c r="CO259" s="594"/>
      <c r="CP259" s="594"/>
      <c r="CQ259" s="594"/>
      <c r="CR259" s="594"/>
      <c r="CS259" s="594"/>
      <c r="CT259" s="594"/>
      <c r="CU259" s="594"/>
      <c r="CV259" s="594"/>
      <c r="CW259" s="594"/>
      <c r="CX259" s="594"/>
      <c r="CY259" s="594"/>
      <c r="CZ259" s="594"/>
      <c r="DA259" s="594"/>
      <c r="DB259" s="594"/>
      <c r="DC259" s="594"/>
      <c r="DD259" s="594"/>
      <c r="DE259" s="594"/>
      <c r="DF259" s="594"/>
      <c r="DG259" s="594"/>
      <c r="DH259" s="594"/>
      <c r="DI259" s="594"/>
      <c r="DJ259" s="594"/>
      <c r="DK259" s="594"/>
      <c r="DL259" s="594"/>
      <c r="DM259" s="594"/>
      <c r="DN259" s="594"/>
      <c r="DO259" s="594"/>
      <c r="DP259" s="594"/>
      <c r="DQ259" s="594"/>
      <c r="DR259" s="594"/>
      <c r="DS259" s="594"/>
      <c r="DT259" s="594"/>
      <c r="DU259" s="594"/>
      <c r="DV259" s="594"/>
      <c r="DW259" s="594"/>
      <c r="DX259" s="594"/>
      <c r="DY259" s="594"/>
      <c r="DZ259" s="594"/>
      <c r="EA259" s="594"/>
      <c r="EB259" s="594"/>
      <c r="EC259" s="594"/>
      <c r="ED259" s="594"/>
      <c r="EE259" s="594"/>
      <c r="EF259" s="594"/>
      <c r="EG259" s="594"/>
      <c r="EH259" s="594"/>
      <c r="EI259" s="594"/>
      <c r="EJ259" s="594"/>
      <c r="EK259" s="594"/>
      <c r="EL259" s="594"/>
      <c r="EM259" s="594"/>
      <c r="EN259" s="594"/>
      <c r="EO259" s="594"/>
      <c r="EP259" s="594"/>
      <c r="EQ259" s="594"/>
      <c r="ER259" s="594"/>
      <c r="ES259" s="594"/>
      <c r="ET259" s="594"/>
      <c r="EU259" s="594"/>
      <c r="EV259" s="594"/>
      <c r="EW259" s="594"/>
      <c r="EX259" s="594"/>
      <c r="EY259" s="594"/>
      <c r="EZ259" s="594"/>
      <c r="FA259" s="594"/>
      <c r="FB259" s="594"/>
      <c r="FC259" s="594"/>
      <c r="FD259" s="594"/>
      <c r="FE259" s="594"/>
      <c r="FF259" s="594"/>
      <c r="FG259" s="594"/>
      <c r="FH259" s="594"/>
      <c r="FI259" s="594"/>
      <c r="FJ259" s="594"/>
      <c r="FK259" s="594"/>
      <c r="FL259" s="594"/>
      <c r="FM259" s="594"/>
      <c r="FN259" s="594"/>
      <c r="FO259" s="594"/>
      <c r="FP259" s="594"/>
      <c r="FQ259" s="594"/>
      <c r="FR259" s="594"/>
      <c r="FS259" s="594"/>
      <c r="FT259" s="594"/>
      <c r="FU259" s="594"/>
      <c r="FV259" s="594"/>
      <c r="FW259" s="594"/>
      <c r="FX259" s="594"/>
      <c r="FY259" s="594"/>
      <c r="FZ259" s="594"/>
      <c r="GA259" s="594"/>
      <c r="GB259" s="594"/>
      <c r="GC259" s="594"/>
      <c r="GD259" s="594"/>
      <c r="GE259" s="594"/>
      <c r="GF259" s="594"/>
      <c r="GG259" s="594"/>
      <c r="GH259" s="594"/>
      <c r="GI259" s="594"/>
      <c r="GJ259" s="594"/>
      <c r="GK259" s="594"/>
      <c r="GL259" s="594"/>
      <c r="GM259" s="594"/>
      <c r="GN259" s="594"/>
      <c r="GO259" s="594"/>
      <c r="GP259" s="594"/>
      <c r="GQ259" s="594"/>
      <c r="GR259" s="594"/>
      <c r="GS259" s="594"/>
      <c r="GT259" s="594"/>
      <c r="GU259" s="594"/>
      <c r="GV259" s="594"/>
      <c r="GW259" s="594"/>
      <c r="GX259" s="594"/>
    </row>
    <row r="260" spans="1:218" s="593" customFormat="1" ht="23.1" customHeight="1" x14ac:dyDescent="0.2">
      <c r="A260" s="576"/>
      <c r="B260" s="603"/>
      <c r="C260" s="706"/>
      <c r="D260" s="707"/>
      <c r="E260" s="703"/>
      <c r="F260" s="703"/>
      <c r="G260" s="603"/>
      <c r="H260" s="606"/>
      <c r="I260" s="607"/>
      <c r="J260" s="581"/>
      <c r="K260" s="582"/>
      <c r="L260" s="582"/>
      <c r="M260" s="627"/>
      <c r="N260" s="642"/>
      <c r="O260" s="625"/>
      <c r="P260" s="586"/>
      <c r="Q260" s="586"/>
      <c r="R260" s="586"/>
      <c r="S260" s="586"/>
      <c r="T260" s="586"/>
      <c r="U260" s="586"/>
      <c r="V260" s="586"/>
      <c r="W260" s="586"/>
      <c r="X260" s="663"/>
      <c r="Y260" s="803"/>
      <c r="Z260" s="622"/>
      <c r="AA260" s="639"/>
      <c r="AB260" s="798"/>
      <c r="AC260" s="613"/>
      <c r="AD260" s="643"/>
      <c r="AE260" s="610"/>
      <c r="AF260" s="626"/>
      <c r="AG260" s="626"/>
      <c r="AH260" s="626"/>
      <c r="AI260" s="626"/>
      <c r="AJ260" s="626"/>
      <c r="AK260" s="626"/>
      <c r="AL260" s="626"/>
      <c r="AM260" s="626"/>
      <c r="AN260" s="626"/>
      <c r="AO260" s="626"/>
      <c r="AP260" s="626"/>
      <c r="AQ260" s="626"/>
      <c r="AR260" s="592"/>
      <c r="AS260" s="592"/>
      <c r="AT260" s="643"/>
      <c r="AU260" s="643"/>
      <c r="AV260" s="594"/>
      <c r="AW260" s="594"/>
      <c r="AX260" s="594"/>
      <c r="AY260" s="594"/>
      <c r="AZ260" s="594"/>
      <c r="BA260" s="594"/>
      <c r="BB260" s="594"/>
      <c r="BC260" s="594"/>
      <c r="BD260" s="594"/>
      <c r="BE260" s="594"/>
      <c r="BF260" s="594"/>
      <c r="BG260" s="594"/>
      <c r="BH260" s="594"/>
      <c r="BI260" s="594"/>
      <c r="BJ260" s="594"/>
      <c r="BK260" s="594"/>
      <c r="BL260" s="594"/>
      <c r="BM260" s="594"/>
      <c r="BN260" s="594"/>
      <c r="BO260" s="594"/>
      <c r="BP260" s="594"/>
      <c r="BQ260" s="594"/>
      <c r="BR260" s="594"/>
      <c r="BS260" s="594"/>
      <c r="BT260" s="594"/>
      <c r="BU260" s="594"/>
      <c r="BV260" s="594"/>
      <c r="BW260" s="594"/>
      <c r="BX260" s="594"/>
      <c r="BY260" s="594"/>
      <c r="BZ260" s="594"/>
      <c r="CA260" s="594"/>
      <c r="CB260" s="594"/>
      <c r="CC260" s="594"/>
      <c r="CD260" s="594"/>
      <c r="CE260" s="594"/>
      <c r="CF260" s="594"/>
      <c r="CG260" s="594"/>
      <c r="CH260" s="594"/>
      <c r="CI260" s="594"/>
      <c r="CJ260" s="594"/>
      <c r="CK260" s="594"/>
      <c r="CL260" s="594"/>
      <c r="CM260" s="594"/>
      <c r="CN260" s="594"/>
      <c r="CO260" s="594"/>
      <c r="CP260" s="594"/>
      <c r="CQ260" s="594"/>
      <c r="CR260" s="594"/>
      <c r="CS260" s="594"/>
      <c r="CT260" s="594"/>
      <c r="CU260" s="594"/>
      <c r="CV260" s="594"/>
      <c r="CW260" s="594"/>
      <c r="CX260" s="594"/>
      <c r="CY260" s="594"/>
      <c r="CZ260" s="594"/>
      <c r="DA260" s="594"/>
      <c r="DB260" s="594"/>
      <c r="DC260" s="594"/>
      <c r="DD260" s="594"/>
      <c r="DE260" s="594"/>
      <c r="DF260" s="594"/>
      <c r="DG260" s="594"/>
      <c r="DH260" s="594"/>
      <c r="DI260" s="594"/>
      <c r="DJ260" s="594"/>
      <c r="DK260" s="594"/>
      <c r="DL260" s="594"/>
      <c r="DM260" s="594"/>
      <c r="DN260" s="594"/>
      <c r="DO260" s="594"/>
      <c r="DP260" s="594"/>
      <c r="DQ260" s="594"/>
      <c r="DR260" s="594"/>
      <c r="DS260" s="594"/>
      <c r="DT260" s="594"/>
      <c r="DU260" s="594"/>
      <c r="DV260" s="594"/>
      <c r="DW260" s="594"/>
      <c r="DX260" s="594"/>
      <c r="DY260" s="594"/>
      <c r="DZ260" s="594"/>
      <c r="EA260" s="594"/>
      <c r="EB260" s="594"/>
      <c r="EC260" s="594"/>
      <c r="ED260" s="594"/>
      <c r="EE260" s="594"/>
      <c r="EF260" s="594"/>
      <c r="EG260" s="594"/>
      <c r="EH260" s="594"/>
      <c r="EI260" s="594"/>
      <c r="EJ260" s="594"/>
      <c r="EK260" s="594"/>
      <c r="EL260" s="594"/>
      <c r="EM260" s="594"/>
      <c r="EN260" s="594"/>
      <c r="EO260" s="594"/>
      <c r="EP260" s="594"/>
      <c r="EQ260" s="594"/>
      <c r="ER260" s="594"/>
      <c r="ES260" s="594"/>
      <c r="ET260" s="594"/>
      <c r="EU260" s="594"/>
      <c r="EV260" s="594"/>
      <c r="EW260" s="594"/>
      <c r="EX260" s="594"/>
      <c r="EY260" s="594"/>
      <c r="EZ260" s="594"/>
      <c r="FA260" s="594"/>
      <c r="FB260" s="594"/>
      <c r="FC260" s="594"/>
      <c r="FD260" s="594"/>
      <c r="FE260" s="594"/>
      <c r="FF260" s="594"/>
      <c r="FG260" s="594"/>
      <c r="FH260" s="594"/>
      <c r="FI260" s="594"/>
      <c r="FJ260" s="594"/>
      <c r="FK260" s="594"/>
      <c r="FL260" s="594"/>
      <c r="FM260" s="594"/>
      <c r="FN260" s="594"/>
      <c r="FO260" s="594"/>
      <c r="FP260" s="594"/>
      <c r="FQ260" s="594"/>
      <c r="FR260" s="594"/>
      <c r="FS260" s="594"/>
      <c r="FT260" s="594"/>
      <c r="FU260" s="594"/>
      <c r="FV260" s="594"/>
      <c r="FW260" s="594"/>
      <c r="FX260" s="594"/>
      <c r="FY260" s="594"/>
      <c r="FZ260" s="594"/>
      <c r="GA260" s="594"/>
      <c r="GB260" s="594"/>
      <c r="GC260" s="594"/>
      <c r="GD260" s="594"/>
      <c r="GE260" s="594"/>
      <c r="GF260" s="594"/>
      <c r="GG260" s="594"/>
      <c r="GH260" s="594"/>
      <c r="GI260" s="594"/>
      <c r="GJ260" s="594"/>
      <c r="GK260" s="594"/>
      <c r="GL260" s="594"/>
      <c r="GM260" s="594"/>
      <c r="GN260" s="594"/>
      <c r="GO260" s="594"/>
      <c r="GP260" s="594"/>
      <c r="GQ260" s="594"/>
      <c r="GR260" s="594"/>
      <c r="GS260" s="594"/>
      <c r="GT260" s="594"/>
      <c r="GU260" s="594"/>
      <c r="GV260" s="594"/>
      <c r="GW260" s="594"/>
      <c r="GX260" s="594"/>
    </row>
    <row r="261" spans="1:218" s="593" customFormat="1" ht="35.1" customHeight="1" x14ac:dyDescent="0.2">
      <c r="A261" s="724" t="s">
        <v>1259</v>
      </c>
      <c r="B261" s="603"/>
      <c r="C261" s="706"/>
      <c r="D261" s="707"/>
      <c r="E261" s="703"/>
      <c r="F261" s="703"/>
      <c r="G261" s="603"/>
      <c r="H261" s="606"/>
      <c r="I261" s="607"/>
      <c r="J261" s="581"/>
      <c r="K261" s="582"/>
      <c r="L261" s="582"/>
      <c r="M261" s="627"/>
      <c r="N261" s="642"/>
      <c r="O261" s="625"/>
      <c r="P261" s="586"/>
      <c r="Q261" s="586"/>
      <c r="R261" s="586"/>
      <c r="S261" s="586"/>
      <c r="T261" s="586"/>
      <c r="U261" s="586"/>
      <c r="V261" s="586"/>
      <c r="W261" s="586"/>
      <c r="X261" s="663"/>
      <c r="Y261" s="803"/>
      <c r="Z261" s="622"/>
      <c r="AA261" s="639"/>
      <c r="AB261" s="798"/>
      <c r="AC261" s="613"/>
      <c r="AD261" s="643"/>
      <c r="AE261" s="610"/>
      <c r="AF261" s="626"/>
      <c r="AG261" s="626"/>
      <c r="AH261" s="626"/>
      <c r="AI261" s="626"/>
      <c r="AJ261" s="626"/>
      <c r="AK261" s="626"/>
      <c r="AL261" s="626"/>
      <c r="AM261" s="626"/>
      <c r="AN261" s="626"/>
      <c r="AO261" s="626"/>
      <c r="AP261" s="626"/>
      <c r="AQ261" s="626"/>
      <c r="AR261" s="592"/>
      <c r="AS261" s="592"/>
      <c r="AT261" s="643"/>
      <c r="AU261" s="643"/>
      <c r="AV261" s="594"/>
      <c r="AW261" s="594"/>
      <c r="AX261" s="594"/>
      <c r="AY261" s="594"/>
      <c r="AZ261" s="594"/>
      <c r="BA261" s="594"/>
      <c r="BB261" s="594"/>
      <c r="BC261" s="594"/>
      <c r="BD261" s="594"/>
      <c r="BE261" s="594"/>
      <c r="BF261" s="594"/>
      <c r="BG261" s="594"/>
      <c r="BH261" s="594"/>
      <c r="BI261" s="594"/>
      <c r="BJ261" s="594"/>
      <c r="BK261" s="594"/>
      <c r="BL261" s="594"/>
      <c r="BM261" s="594"/>
      <c r="BN261" s="594"/>
      <c r="BO261" s="594"/>
      <c r="BP261" s="594"/>
      <c r="BQ261" s="594"/>
      <c r="BR261" s="594"/>
      <c r="BS261" s="594"/>
      <c r="BT261" s="594"/>
      <c r="BU261" s="594"/>
      <c r="BV261" s="594"/>
      <c r="BW261" s="594"/>
      <c r="BX261" s="594"/>
      <c r="BY261" s="594"/>
      <c r="BZ261" s="594"/>
      <c r="CA261" s="594"/>
      <c r="CB261" s="594"/>
      <c r="CC261" s="594"/>
      <c r="CD261" s="594"/>
      <c r="CE261" s="594"/>
      <c r="CF261" s="594"/>
      <c r="CG261" s="594"/>
      <c r="CH261" s="594"/>
      <c r="CI261" s="594"/>
      <c r="CJ261" s="594"/>
      <c r="CK261" s="594"/>
      <c r="CL261" s="594"/>
      <c r="CM261" s="594"/>
      <c r="CN261" s="594"/>
      <c r="CO261" s="594"/>
      <c r="CP261" s="594"/>
      <c r="CQ261" s="594"/>
      <c r="CR261" s="594"/>
      <c r="CS261" s="594"/>
      <c r="CT261" s="594"/>
      <c r="CU261" s="594"/>
      <c r="CV261" s="594"/>
      <c r="CW261" s="594"/>
      <c r="CX261" s="594"/>
      <c r="CY261" s="594"/>
      <c r="CZ261" s="594"/>
      <c r="DA261" s="594"/>
      <c r="DB261" s="594"/>
      <c r="DC261" s="594"/>
      <c r="DD261" s="594"/>
      <c r="DE261" s="594"/>
      <c r="DF261" s="594"/>
      <c r="DG261" s="594"/>
      <c r="DH261" s="594"/>
      <c r="DI261" s="594"/>
      <c r="DJ261" s="594"/>
      <c r="DK261" s="594"/>
      <c r="DL261" s="594"/>
      <c r="DM261" s="594"/>
      <c r="DN261" s="594"/>
      <c r="DO261" s="594"/>
      <c r="DP261" s="594"/>
      <c r="DQ261" s="594"/>
      <c r="DR261" s="594"/>
      <c r="DS261" s="594"/>
      <c r="DT261" s="594"/>
      <c r="DU261" s="594"/>
      <c r="DV261" s="594"/>
      <c r="DW261" s="594"/>
      <c r="DX261" s="594"/>
      <c r="DY261" s="594"/>
      <c r="DZ261" s="594"/>
      <c r="EA261" s="594"/>
      <c r="EB261" s="594"/>
      <c r="EC261" s="594"/>
      <c r="ED261" s="594"/>
      <c r="EE261" s="594"/>
      <c r="EF261" s="594"/>
      <c r="EG261" s="594"/>
      <c r="EH261" s="594"/>
      <c r="EI261" s="594"/>
      <c r="EJ261" s="594"/>
      <c r="EK261" s="594"/>
      <c r="EL261" s="594"/>
      <c r="EM261" s="594"/>
      <c r="EN261" s="594"/>
      <c r="EO261" s="594"/>
      <c r="EP261" s="594"/>
      <c r="EQ261" s="594"/>
      <c r="ER261" s="594"/>
      <c r="ES261" s="594"/>
      <c r="ET261" s="594"/>
      <c r="EU261" s="594"/>
      <c r="EV261" s="594"/>
      <c r="EW261" s="594"/>
      <c r="EX261" s="594"/>
      <c r="EY261" s="594"/>
      <c r="EZ261" s="594"/>
      <c r="FA261" s="594"/>
      <c r="FB261" s="594"/>
      <c r="FC261" s="594"/>
      <c r="FD261" s="594"/>
      <c r="FE261" s="594"/>
      <c r="FF261" s="594"/>
      <c r="FG261" s="594"/>
      <c r="FH261" s="594"/>
      <c r="FI261" s="594"/>
      <c r="FJ261" s="594"/>
      <c r="FK261" s="594"/>
      <c r="FL261" s="594"/>
      <c r="FM261" s="594"/>
      <c r="FN261" s="594"/>
      <c r="FO261" s="594"/>
      <c r="FP261" s="594"/>
      <c r="FQ261" s="594"/>
      <c r="FR261" s="594"/>
      <c r="FS261" s="594"/>
      <c r="FT261" s="594"/>
      <c r="FU261" s="594"/>
      <c r="FV261" s="594"/>
      <c r="FW261" s="594"/>
      <c r="FX261" s="594"/>
      <c r="FY261" s="594"/>
      <c r="FZ261" s="594"/>
      <c r="GA261" s="594"/>
      <c r="GB261" s="594"/>
      <c r="GC261" s="594"/>
      <c r="GD261" s="594"/>
      <c r="GE261" s="594"/>
      <c r="GF261" s="594"/>
      <c r="GG261" s="594"/>
      <c r="GH261" s="594"/>
      <c r="GI261" s="594"/>
      <c r="GJ261" s="594"/>
      <c r="GK261" s="594"/>
      <c r="GL261" s="594"/>
      <c r="GM261" s="594"/>
      <c r="GN261" s="594"/>
      <c r="GO261" s="594"/>
      <c r="GP261" s="594"/>
      <c r="GQ261" s="594"/>
      <c r="GR261" s="594"/>
      <c r="GS261" s="594"/>
      <c r="GT261" s="594"/>
      <c r="GU261" s="594"/>
      <c r="GV261" s="594"/>
      <c r="GW261" s="594"/>
      <c r="GX261" s="594"/>
    </row>
    <row r="262" spans="1:218" ht="23.1" customHeight="1" x14ac:dyDescent="0.25">
      <c r="A262" s="576">
        <v>231</v>
      </c>
      <c r="B262" s="603" t="s">
        <v>956</v>
      </c>
      <c r="C262" s="604">
        <v>205</v>
      </c>
      <c r="D262" s="701" t="s">
        <v>957</v>
      </c>
      <c r="E262" s="702" t="s">
        <v>759</v>
      </c>
      <c r="F262" s="702" t="s">
        <v>763</v>
      </c>
      <c r="G262" s="605">
        <v>2700</v>
      </c>
      <c r="H262" s="606">
        <v>211</v>
      </c>
      <c r="I262" s="607">
        <v>544</v>
      </c>
      <c r="J262" s="595">
        <v>0</v>
      </c>
      <c r="K262" s="606" t="s">
        <v>914</v>
      </c>
      <c r="L262" s="582" t="s">
        <v>958</v>
      </c>
      <c r="M262" s="612" t="s">
        <v>15</v>
      </c>
      <c r="N262" s="585" t="s">
        <v>17</v>
      </c>
      <c r="O262" s="586" t="s">
        <v>953</v>
      </c>
      <c r="P262" s="586" t="s">
        <v>803</v>
      </c>
      <c r="Q262" s="586" t="s">
        <v>789</v>
      </c>
      <c r="R262" s="586" t="s">
        <v>954</v>
      </c>
      <c r="S262" s="586" t="s">
        <v>954</v>
      </c>
      <c r="T262" s="586" t="s">
        <v>954</v>
      </c>
      <c r="U262" s="586" t="s">
        <v>955</v>
      </c>
      <c r="V262" s="586" t="s">
        <v>22</v>
      </c>
      <c r="W262" s="586" t="s">
        <v>22</v>
      </c>
      <c r="X262" s="663">
        <v>1</v>
      </c>
      <c r="Y262" s="797">
        <v>1.1000000000000001</v>
      </c>
      <c r="Z262" s="588">
        <v>41091</v>
      </c>
      <c r="AA262" s="589">
        <v>41426</v>
      </c>
      <c r="AB262" s="798">
        <v>7</v>
      </c>
      <c r="AC262" s="613">
        <v>4000</v>
      </c>
      <c r="AD262" s="613"/>
      <c r="AE262" s="610">
        <v>4000</v>
      </c>
      <c r="AF262" s="610"/>
      <c r="AG262" s="610"/>
      <c r="AH262" s="610"/>
      <c r="AI262" s="610"/>
      <c r="AJ262" s="610"/>
      <c r="AK262" s="610">
        <v>4000</v>
      </c>
      <c r="AL262" s="600"/>
      <c r="AM262" s="600"/>
      <c r="AN262" s="610"/>
      <c r="AO262" s="610"/>
      <c r="AP262" s="610"/>
      <c r="AQ262" s="610"/>
      <c r="AR262" s="592">
        <f>SUM(AF262:AQ262)</f>
        <v>4000</v>
      </c>
      <c r="AS262" s="592">
        <f>AR262-(AD262+AC262)</f>
        <v>0</v>
      </c>
      <c r="AT262" s="613"/>
      <c r="AU262" s="613"/>
    </row>
    <row r="263" spans="1:218" ht="23.1" customHeight="1" thickBot="1" x14ac:dyDescent="0.3">
      <c r="A263" s="576">
        <v>232</v>
      </c>
      <c r="B263" s="603"/>
      <c r="C263" s="604">
        <v>205</v>
      </c>
      <c r="D263" s="701" t="s">
        <v>957</v>
      </c>
      <c r="E263" s="702" t="s">
        <v>759</v>
      </c>
      <c r="F263" s="702" t="s">
        <v>763</v>
      </c>
      <c r="G263" s="605">
        <v>2600</v>
      </c>
      <c r="H263" s="606">
        <v>211</v>
      </c>
      <c r="I263" s="607">
        <v>636</v>
      </c>
      <c r="J263" s="581">
        <v>1</v>
      </c>
      <c r="K263" s="582" t="s">
        <v>907</v>
      </c>
      <c r="L263" s="582" t="s">
        <v>959</v>
      </c>
      <c r="M263" s="612" t="s">
        <v>31</v>
      </c>
      <c r="N263" s="585" t="s">
        <v>17</v>
      </c>
      <c r="O263" s="586" t="s">
        <v>953</v>
      </c>
      <c r="P263" s="586" t="s">
        <v>803</v>
      </c>
      <c r="Q263" s="586" t="s">
        <v>789</v>
      </c>
      <c r="R263" s="586" t="s">
        <v>954</v>
      </c>
      <c r="S263" s="586" t="s">
        <v>954</v>
      </c>
      <c r="T263" s="586" t="s">
        <v>37</v>
      </c>
      <c r="U263" s="586" t="s">
        <v>72</v>
      </c>
      <c r="V263" s="586" t="s">
        <v>22</v>
      </c>
      <c r="W263" s="586" t="s">
        <v>22</v>
      </c>
      <c r="X263" s="663">
        <v>1</v>
      </c>
      <c r="Y263" s="797">
        <v>1.1000000000000001</v>
      </c>
      <c r="Z263" s="588">
        <v>41091</v>
      </c>
      <c r="AA263" s="589">
        <v>41426</v>
      </c>
      <c r="AB263" s="798">
        <v>5</v>
      </c>
      <c r="AC263" s="613">
        <v>51900</v>
      </c>
      <c r="AD263" s="613"/>
      <c r="AE263" s="610">
        <v>51900</v>
      </c>
      <c r="AF263" s="610"/>
      <c r="AG263" s="610"/>
      <c r="AH263" s="610"/>
      <c r="AI263" s="610"/>
      <c r="AJ263" s="610"/>
      <c r="AK263" s="610">
        <v>51900</v>
      </c>
      <c r="AL263" s="600"/>
      <c r="AM263" s="600"/>
      <c r="AN263" s="610"/>
      <c r="AO263" s="610"/>
      <c r="AP263" s="610"/>
      <c r="AQ263" s="610"/>
      <c r="AR263" s="592">
        <f>SUM(AF263:AQ263)</f>
        <v>51900</v>
      </c>
      <c r="AS263" s="592">
        <f>AR263-(AD263+AC263)</f>
        <v>0</v>
      </c>
      <c r="AT263" s="613"/>
      <c r="AU263" s="613"/>
    </row>
    <row r="264" spans="1:218" ht="35.1" customHeight="1" thickBot="1" x14ac:dyDescent="0.3">
      <c r="A264" s="724" t="s">
        <v>1261</v>
      </c>
      <c r="B264" s="779"/>
      <c r="C264" s="780"/>
      <c r="D264" s="781"/>
      <c r="E264" s="782"/>
      <c r="F264" s="782"/>
      <c r="G264" s="783"/>
      <c r="H264" s="784"/>
      <c r="I264" s="785"/>
      <c r="J264" s="786"/>
      <c r="K264" s="787"/>
      <c r="L264" s="787"/>
      <c r="M264" s="788"/>
      <c r="N264" s="789"/>
      <c r="O264" s="790"/>
      <c r="P264" s="790"/>
      <c r="Q264" s="790"/>
      <c r="R264" s="790"/>
      <c r="S264" s="790"/>
      <c r="T264" s="790"/>
      <c r="U264" s="790"/>
      <c r="V264" s="790"/>
      <c r="W264" s="790"/>
      <c r="X264" s="829"/>
      <c r="Y264" s="830"/>
      <c r="Z264" s="791"/>
      <c r="AA264" s="792"/>
      <c r="AB264" s="831"/>
      <c r="AC264" s="821">
        <f t="shared" ref="AC264:AU264" si="30">SUM(AC262:AC263)</f>
        <v>55900</v>
      </c>
      <c r="AD264" s="821">
        <f t="shared" si="30"/>
        <v>0</v>
      </c>
      <c r="AE264" s="821">
        <f t="shared" si="30"/>
        <v>55900</v>
      </c>
      <c r="AF264" s="821">
        <f t="shared" si="30"/>
        <v>0</v>
      </c>
      <c r="AG264" s="821">
        <f t="shared" si="30"/>
        <v>0</v>
      </c>
      <c r="AH264" s="821">
        <f t="shared" si="30"/>
        <v>0</v>
      </c>
      <c r="AI264" s="821">
        <f t="shared" si="30"/>
        <v>0</v>
      </c>
      <c r="AJ264" s="821">
        <f t="shared" si="30"/>
        <v>0</v>
      </c>
      <c r="AK264" s="821">
        <f t="shared" si="30"/>
        <v>55900</v>
      </c>
      <c r="AL264" s="821">
        <f t="shared" si="30"/>
        <v>0</v>
      </c>
      <c r="AM264" s="821">
        <f t="shared" si="30"/>
        <v>0</v>
      </c>
      <c r="AN264" s="821">
        <f t="shared" si="30"/>
        <v>0</v>
      </c>
      <c r="AO264" s="821">
        <f t="shared" si="30"/>
        <v>0</v>
      </c>
      <c r="AP264" s="821">
        <f t="shared" si="30"/>
        <v>0</v>
      </c>
      <c r="AQ264" s="821">
        <f t="shared" si="30"/>
        <v>0</v>
      </c>
      <c r="AR264" s="821">
        <f t="shared" si="30"/>
        <v>55900</v>
      </c>
      <c r="AS264" s="821">
        <f t="shared" si="30"/>
        <v>0</v>
      </c>
      <c r="AT264" s="821">
        <f t="shared" si="30"/>
        <v>0</v>
      </c>
      <c r="AU264" s="821">
        <f t="shared" si="30"/>
        <v>0</v>
      </c>
    </row>
    <row r="265" spans="1:218" ht="23.1" customHeight="1" thickBot="1" x14ac:dyDescent="0.3">
      <c r="A265" s="671"/>
      <c r="B265" s="779"/>
      <c r="C265" s="780"/>
      <c r="D265" s="781"/>
      <c r="E265" s="782"/>
      <c r="F265" s="782"/>
      <c r="G265" s="783"/>
      <c r="H265" s="784"/>
      <c r="I265" s="785"/>
      <c r="J265" s="786"/>
      <c r="K265" s="787"/>
      <c r="L265" s="787"/>
      <c r="M265" s="788"/>
      <c r="N265" s="789"/>
      <c r="O265" s="790"/>
      <c r="P265" s="790"/>
      <c r="Q265" s="790"/>
      <c r="R265" s="790"/>
      <c r="S265" s="790"/>
      <c r="T265" s="790"/>
      <c r="U265" s="790"/>
      <c r="V265" s="790"/>
      <c r="W265" s="790"/>
      <c r="X265" s="829"/>
      <c r="Y265" s="830"/>
      <c r="Z265" s="791"/>
      <c r="AA265" s="792"/>
      <c r="AB265" s="831"/>
      <c r="AC265" s="793"/>
      <c r="AD265" s="793"/>
      <c r="AE265" s="794"/>
      <c r="AF265" s="794"/>
      <c r="AG265" s="794"/>
      <c r="AH265" s="794"/>
      <c r="AI265" s="794"/>
      <c r="AJ265" s="794"/>
      <c r="AK265" s="794"/>
      <c r="AL265" s="795"/>
      <c r="AM265" s="795"/>
      <c r="AN265" s="794"/>
      <c r="AO265" s="794"/>
      <c r="AP265" s="794"/>
      <c r="AQ265" s="794"/>
      <c r="AR265" s="592"/>
      <c r="AS265" s="592"/>
      <c r="AT265" s="793"/>
      <c r="AU265" s="793"/>
    </row>
    <row r="266" spans="1:218" ht="25.5" customHeight="1" thickBot="1" x14ac:dyDescent="0.3">
      <c r="A266" s="724" t="s">
        <v>1260</v>
      </c>
      <c r="B266" s="671"/>
      <c r="C266" s="672"/>
      <c r="D266" s="671"/>
      <c r="E266" s="671"/>
      <c r="F266" s="671"/>
      <c r="G266" s="673"/>
      <c r="H266" s="671"/>
      <c r="I266" s="673"/>
      <c r="J266" s="673"/>
      <c r="K266" s="671"/>
      <c r="L266" s="674"/>
      <c r="M266" s="675"/>
      <c r="N266" s="676"/>
      <c r="O266" s="676"/>
      <c r="P266" s="676"/>
      <c r="Q266" s="676"/>
      <c r="R266" s="677"/>
      <c r="S266" s="678"/>
      <c r="T266" s="678"/>
      <c r="U266" s="678"/>
      <c r="V266" s="790"/>
      <c r="W266" s="790"/>
      <c r="X266" s="832"/>
      <c r="Y266" s="832"/>
      <c r="Z266" s="679"/>
      <c r="AA266" s="679"/>
      <c r="AB266" s="833"/>
      <c r="AC266" s="840">
        <f t="shared" ref="AC266:AU266" si="31">AC264+AC259+AC162+AC137+AC129+AC21</f>
        <v>60239600</v>
      </c>
      <c r="AD266" s="840">
        <f t="shared" si="31"/>
        <v>146243500</v>
      </c>
      <c r="AE266" s="840">
        <f t="shared" si="31"/>
        <v>206483100</v>
      </c>
      <c r="AF266" s="840">
        <f t="shared" si="31"/>
        <v>2562000</v>
      </c>
      <c r="AG266" s="840">
        <f t="shared" si="31"/>
        <v>11087700</v>
      </c>
      <c r="AH266" s="840">
        <f t="shared" si="31"/>
        <v>19865000</v>
      </c>
      <c r="AI266" s="840">
        <f t="shared" si="31"/>
        <v>32454000</v>
      </c>
      <c r="AJ266" s="840">
        <f t="shared" si="31"/>
        <v>33810100</v>
      </c>
      <c r="AK266" s="840">
        <f t="shared" si="31"/>
        <v>35024200</v>
      </c>
      <c r="AL266" s="840">
        <f t="shared" si="31"/>
        <v>23464200</v>
      </c>
      <c r="AM266" s="840">
        <f t="shared" si="31"/>
        <v>18906600</v>
      </c>
      <c r="AN266" s="840">
        <f t="shared" si="31"/>
        <v>11604600</v>
      </c>
      <c r="AO266" s="840">
        <f t="shared" si="31"/>
        <v>9105500</v>
      </c>
      <c r="AP266" s="840">
        <f t="shared" si="31"/>
        <v>5392600</v>
      </c>
      <c r="AQ266" s="840">
        <f t="shared" si="31"/>
        <v>3206600</v>
      </c>
      <c r="AR266" s="840">
        <f t="shared" si="31"/>
        <v>205983100</v>
      </c>
      <c r="AS266" s="840">
        <f t="shared" si="31"/>
        <v>0</v>
      </c>
      <c r="AT266" s="840">
        <f t="shared" si="31"/>
        <v>233629900</v>
      </c>
      <c r="AU266" s="840">
        <f t="shared" si="31"/>
        <v>238754400</v>
      </c>
    </row>
    <row r="267" spans="1:218" x14ac:dyDescent="0.25">
      <c r="AC267" s="690"/>
    </row>
    <row r="268" spans="1:218" x14ac:dyDescent="0.25">
      <c r="B268" s="630"/>
      <c r="C268" s="691"/>
      <c r="D268" s="630"/>
      <c r="E268" s="630"/>
      <c r="F268" s="630"/>
      <c r="G268" s="692"/>
      <c r="H268" s="630"/>
      <c r="I268" s="692"/>
      <c r="J268" s="692"/>
      <c r="K268" s="630"/>
      <c r="L268" s="693"/>
      <c r="M268" s="694"/>
      <c r="N268" s="695"/>
      <c r="O268" s="695"/>
      <c r="P268" s="695"/>
      <c r="Q268" s="695"/>
      <c r="R268" s="695"/>
      <c r="S268" s="695"/>
      <c r="T268" s="695"/>
      <c r="U268" s="695"/>
      <c r="V268" s="695"/>
      <c r="W268" s="695"/>
      <c r="X268" s="630"/>
      <c r="Y268" s="630"/>
      <c r="Z268" s="630"/>
      <c r="AA268" s="630"/>
      <c r="AB268" s="836"/>
      <c r="AC268" s="629"/>
      <c r="AD268" s="629"/>
      <c r="AE268" s="629"/>
      <c r="AF268" s="629"/>
      <c r="AG268" s="629"/>
      <c r="AH268" s="629"/>
      <c r="AI268" s="629"/>
      <c r="AJ268" s="629"/>
      <c r="AK268" s="629"/>
      <c r="AL268" s="629"/>
      <c r="AM268" s="629"/>
      <c r="AN268" s="629"/>
      <c r="AO268" s="629"/>
      <c r="AP268" s="629"/>
      <c r="AQ268" s="629"/>
      <c r="AR268" s="629"/>
      <c r="AT268" s="629"/>
      <c r="AU268" s="629"/>
    </row>
    <row r="269" spans="1:218" x14ac:dyDescent="0.25">
      <c r="AC269" s="690"/>
    </row>
    <row r="271" spans="1:218" x14ac:dyDescent="0.25">
      <c r="AG271" s="697"/>
      <c r="AH271" s="697"/>
      <c r="AI271" s="697"/>
      <c r="AJ271" s="697"/>
      <c r="AK271" s="697"/>
      <c r="AL271" s="697"/>
      <c r="AM271" s="697"/>
      <c r="AN271" s="697"/>
      <c r="AO271" s="697"/>
      <c r="AP271" s="697"/>
      <c r="AQ271" s="697"/>
    </row>
    <row r="273" spans="33:43" x14ac:dyDescent="0.25">
      <c r="AG273" s="697"/>
      <c r="AH273" s="697"/>
      <c r="AI273" s="697"/>
      <c r="AJ273" s="697"/>
      <c r="AK273" s="697"/>
      <c r="AL273" s="697"/>
      <c r="AM273" s="697"/>
      <c r="AN273" s="697"/>
      <c r="AO273" s="697"/>
      <c r="AP273" s="697"/>
      <c r="AQ273" s="697"/>
    </row>
  </sheetData>
  <sortState ref="A360:XFD363">
    <sortCondition ref="H360:H363"/>
    <sortCondition ref="I360:I363"/>
    <sortCondition ref="J360:J363"/>
  </sortState>
  <mergeCells count="1">
    <mergeCell ref="H1:J1"/>
  </mergeCells>
  <printOptions gridLines="1"/>
  <pageMargins left="0.15748031496062992" right="0.15748031496062992" top="0.55118110236220474" bottom="0.47244094488188981" header="0.19685039370078741" footer="0.15748031496062992"/>
  <pageSetup paperSize="8" scale="95" orientation="landscape" blackAndWhite="1" r:id="rId1"/>
  <headerFooter alignWithMargins="0">
    <oddHeader>&amp;L&amp;P&amp;R&amp;"-,Bold"&amp;12ANNEXURE K</oddHeader>
    <oddFooter>&amp;L&amp;F&amp;C&amp;A&amp;R&amp;D</oddFooter>
  </headerFooter>
  <rowBreaks count="1" manualBreakCount="1">
    <brk id="157" max="4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tabSelected="1" zoomScaleNormal="100" workbookViewId="0">
      <selection activeCell="C17" sqref="C17"/>
    </sheetView>
  </sheetViews>
  <sheetFormatPr defaultRowHeight="11.25" x14ac:dyDescent="0.2"/>
  <cols>
    <col min="1" max="1" width="9.140625" style="923"/>
    <col min="2" max="2" width="10" style="923" bestFit="1" customWidth="1"/>
    <col min="3" max="3" width="12" style="923" bestFit="1" customWidth="1"/>
    <col min="4" max="4" width="10.7109375" style="923" bestFit="1" customWidth="1"/>
    <col min="5" max="5" width="12.85546875" style="923" customWidth="1"/>
    <col min="6" max="6" width="10.42578125" style="923" bestFit="1" customWidth="1"/>
    <col min="7" max="7" width="12" style="923" hidden="1" customWidth="1"/>
    <col min="8" max="8" width="10.42578125" style="923" bestFit="1" customWidth="1"/>
    <col min="9" max="9" width="10.7109375" style="923" bestFit="1" customWidth="1"/>
    <col min="10" max="10" width="10.42578125" style="923" bestFit="1" customWidth="1"/>
    <col min="11" max="16384" width="9.140625" style="923"/>
  </cols>
  <sheetData>
    <row r="2" spans="2:10" ht="45" x14ac:dyDescent="0.2">
      <c r="C2" s="908" t="s">
        <v>1264</v>
      </c>
      <c r="D2" s="570" t="s">
        <v>1265</v>
      </c>
      <c r="E2" s="570" t="s">
        <v>1266</v>
      </c>
      <c r="F2" s="570" t="s">
        <v>1267</v>
      </c>
      <c r="G2" s="570" t="s">
        <v>1268</v>
      </c>
      <c r="H2" s="571" t="s">
        <v>1269</v>
      </c>
      <c r="I2" s="571" t="s">
        <v>1270</v>
      </c>
      <c r="J2" s="571" t="s">
        <v>1271</v>
      </c>
    </row>
    <row r="3" spans="2:10" ht="20.100000000000001" customHeight="1" x14ac:dyDescent="0.2">
      <c r="B3" s="884" t="s">
        <v>31</v>
      </c>
      <c r="C3" s="918">
        <v>17195455.309999995</v>
      </c>
      <c r="D3" s="892">
        <v>100000000</v>
      </c>
      <c r="E3" s="892">
        <v>58701100</v>
      </c>
      <c r="F3" s="892">
        <v>78000000</v>
      </c>
      <c r="G3" s="892">
        <v>19626786.665000003</v>
      </c>
      <c r="H3" s="892">
        <v>58372100</v>
      </c>
      <c r="I3" s="892">
        <v>100000000</v>
      </c>
      <c r="J3" s="892">
        <v>80000000</v>
      </c>
    </row>
    <row r="4" spans="2:10" ht="20.100000000000001" customHeight="1" x14ac:dyDescent="0.2">
      <c r="B4" s="884" t="s">
        <v>15</v>
      </c>
      <c r="C4" s="918">
        <v>12130932.02</v>
      </c>
      <c r="D4" s="892">
        <v>6652200</v>
      </c>
      <c r="E4" s="892">
        <v>8263900</v>
      </c>
      <c r="F4" s="892">
        <v>971400</v>
      </c>
      <c r="G4" s="892">
        <v>238951.13</v>
      </c>
      <c r="H4" s="892">
        <v>41867500</v>
      </c>
      <c r="I4" s="892">
        <v>30000000</v>
      </c>
      <c r="J4" s="892">
        <v>50000000</v>
      </c>
    </row>
    <row r="5" spans="2:10" ht="20.100000000000001" customHeight="1" x14ac:dyDescent="0.2">
      <c r="B5" s="884" t="s">
        <v>59</v>
      </c>
      <c r="C5" s="918">
        <v>36889831.93</v>
      </c>
      <c r="D5" s="892">
        <v>68824000</v>
      </c>
      <c r="E5" s="892">
        <v>68824000</v>
      </c>
      <c r="F5" s="892">
        <v>68824000</v>
      </c>
      <c r="G5" s="892">
        <v>31821907.580000002</v>
      </c>
      <c r="H5" s="892">
        <v>84018500</v>
      </c>
      <c r="I5" s="892">
        <v>88629900</v>
      </c>
      <c r="J5" s="892">
        <v>93754400</v>
      </c>
    </row>
    <row r="6" spans="2:10" ht="20.100000000000001" hidden="1" customHeight="1" x14ac:dyDescent="0.2">
      <c r="B6" s="884" t="s">
        <v>1466</v>
      </c>
      <c r="C6" s="918">
        <v>0</v>
      </c>
      <c r="D6" s="892">
        <v>0</v>
      </c>
      <c r="E6" s="892">
        <v>0</v>
      </c>
      <c r="F6" s="892">
        <v>0</v>
      </c>
      <c r="G6" s="892">
        <v>0</v>
      </c>
      <c r="H6" s="892">
        <v>0</v>
      </c>
      <c r="I6" s="892">
        <v>0</v>
      </c>
      <c r="J6" s="892">
        <v>0</v>
      </c>
    </row>
    <row r="7" spans="2:10" ht="20.100000000000001" customHeight="1" x14ac:dyDescent="0.2">
      <c r="B7" s="884" t="s">
        <v>27</v>
      </c>
      <c r="C7" s="918">
        <v>1964110.4300000002</v>
      </c>
      <c r="D7" s="892">
        <v>23758000</v>
      </c>
      <c r="E7" s="892">
        <v>20600000</v>
      </c>
      <c r="F7" s="892">
        <v>20600000</v>
      </c>
      <c r="G7" s="892">
        <v>0</v>
      </c>
      <c r="H7" s="892">
        <v>8925000</v>
      </c>
      <c r="I7" s="892">
        <v>15000000</v>
      </c>
      <c r="J7" s="892">
        <v>15000000</v>
      </c>
    </row>
    <row r="8" spans="2:10" ht="20.100000000000001" customHeight="1" x14ac:dyDescent="0.2">
      <c r="B8" s="884" t="s">
        <v>47</v>
      </c>
      <c r="C8" s="918">
        <v>3048933.29</v>
      </c>
      <c r="D8" s="892">
        <v>4000000</v>
      </c>
      <c r="E8" s="892">
        <v>182600</v>
      </c>
      <c r="F8" s="892">
        <v>182600</v>
      </c>
      <c r="G8" s="892">
        <v>17175</v>
      </c>
      <c r="H8" s="892">
        <v>8600000</v>
      </c>
      <c r="I8" s="892">
        <v>0</v>
      </c>
      <c r="J8" s="892">
        <v>0</v>
      </c>
    </row>
    <row r="9" spans="2:10" ht="20.100000000000001" customHeight="1" x14ac:dyDescent="0.2">
      <c r="B9" s="884" t="s">
        <v>1453</v>
      </c>
      <c r="C9" s="918">
        <v>3988416.78</v>
      </c>
      <c r="D9" s="892">
        <v>0</v>
      </c>
      <c r="E9" s="892">
        <v>0</v>
      </c>
      <c r="F9" s="892">
        <v>0</v>
      </c>
      <c r="G9" s="892">
        <v>0</v>
      </c>
      <c r="H9" s="892">
        <v>0</v>
      </c>
      <c r="I9" s="892">
        <v>0</v>
      </c>
      <c r="J9" s="892">
        <v>0</v>
      </c>
    </row>
    <row r="10" spans="2:10" ht="20.100000000000001" customHeight="1" x14ac:dyDescent="0.2">
      <c r="B10" s="884" t="s">
        <v>1308</v>
      </c>
      <c r="C10" s="918">
        <v>808369.07</v>
      </c>
      <c r="D10" s="892">
        <v>6000000</v>
      </c>
      <c r="E10" s="892">
        <v>0</v>
      </c>
      <c r="F10" s="892">
        <v>0</v>
      </c>
      <c r="G10" s="892">
        <v>0</v>
      </c>
      <c r="H10" s="892">
        <v>0</v>
      </c>
      <c r="I10" s="892">
        <v>0</v>
      </c>
      <c r="J10" s="892">
        <v>0</v>
      </c>
    </row>
    <row r="11" spans="2:10" ht="20.100000000000001" customHeight="1" x14ac:dyDescent="0.2">
      <c r="B11" s="884" t="s">
        <v>41</v>
      </c>
      <c r="C11" s="918">
        <v>5667880.5</v>
      </c>
      <c r="D11" s="892">
        <v>4000000</v>
      </c>
      <c r="E11" s="892">
        <v>4000000</v>
      </c>
      <c r="F11" s="892">
        <v>4000000</v>
      </c>
      <c r="G11" s="892">
        <v>3901303.11</v>
      </c>
      <c r="H11" s="892">
        <v>4700000</v>
      </c>
      <c r="I11" s="892">
        <v>0</v>
      </c>
      <c r="J11" s="892">
        <v>0</v>
      </c>
    </row>
    <row r="12" spans="2:10" ht="20.100000000000001" customHeight="1" thickBot="1" x14ac:dyDescent="0.25">
      <c r="B12" s="884" t="s">
        <v>1151</v>
      </c>
      <c r="C12" s="922">
        <v>4389825.8599999994</v>
      </c>
      <c r="D12" s="892">
        <v>7500000</v>
      </c>
      <c r="E12" s="892">
        <v>6199300</v>
      </c>
      <c r="F12" s="892">
        <v>6199300</v>
      </c>
      <c r="G12" s="892">
        <v>2805436.63</v>
      </c>
      <c r="H12" s="892">
        <v>0</v>
      </c>
      <c r="I12" s="892">
        <v>0</v>
      </c>
      <c r="J12" s="892">
        <v>0</v>
      </c>
    </row>
    <row r="13" spans="2:10" s="924" customFormat="1" ht="24.95" customHeight="1" thickBot="1" x14ac:dyDescent="0.3">
      <c r="C13" s="925">
        <f>SUM(C3:C12)</f>
        <v>86083755.189999998</v>
      </c>
      <c r="D13" s="925">
        <f t="shared" ref="D13:J13" si="0">SUM(D3:D12)</f>
        <v>220734200</v>
      </c>
      <c r="E13" s="925">
        <f t="shared" si="0"/>
        <v>166770900</v>
      </c>
      <c r="F13" s="925">
        <f t="shared" si="0"/>
        <v>178777300</v>
      </c>
      <c r="G13" s="925">
        <f t="shared" si="0"/>
        <v>58411560.115000002</v>
      </c>
      <c r="H13" s="925">
        <f t="shared" si="0"/>
        <v>206483100</v>
      </c>
      <c r="I13" s="925">
        <f t="shared" si="0"/>
        <v>233629900</v>
      </c>
      <c r="J13" s="925">
        <f t="shared" si="0"/>
        <v>238754400</v>
      </c>
    </row>
    <row r="20" spans="6:6" x14ac:dyDescent="0.2">
      <c r="F20" s="929"/>
    </row>
  </sheetData>
  <printOptions horizontalCentered="1" gridLines="1"/>
  <pageMargins left="0.70866141732283472" right="0.70866141732283472" top="0.74803149606299213" bottom="0.74803149606299213" header="0.31496062992125984" footer="0.31496062992125984"/>
  <pageSetup paperSize="8" scale="140" orientation="landscape" r:id="rId1"/>
  <headerFooter>
    <oddHeader>&amp;L&amp;P&amp;R&amp;"-,Bold"&amp;12ANNEXURE C</oddHeader>
    <oddFooter>&amp;L&amp;F&amp;C&amp;A&amp;R&amp;D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X424"/>
  <sheetViews>
    <sheetView tabSelected="1" zoomScale="110" zoomScaleNormal="110" workbookViewId="0">
      <pane xSplit="4" ySplit="1" topLeftCell="E579" activePane="bottomRight" state="frozen"/>
      <selection activeCell="C17" sqref="C17"/>
      <selection pane="topRight" activeCell="C17" sqref="C17"/>
      <selection pane="bottomLeft" activeCell="C17" sqref="C17"/>
      <selection pane="bottomRight" activeCell="C17" sqref="C17"/>
    </sheetView>
  </sheetViews>
  <sheetFormatPr defaultRowHeight="11.25" x14ac:dyDescent="0.25"/>
  <cols>
    <col min="1" max="1" width="3.7109375" style="888" bestFit="1" customWidth="1"/>
    <col min="2" max="2" width="5.140625" style="680" bestFit="1" customWidth="1"/>
    <col min="3" max="3" width="7.28515625" style="682" customWidth="1"/>
    <col min="4" max="4" width="5.5703125" style="682" customWidth="1"/>
    <col min="5" max="5" width="23.5703125" style="680" hidden="1" customWidth="1"/>
    <col min="6" max="6" width="46" style="683" bestFit="1" customWidth="1"/>
    <col min="7" max="7" width="10" style="685" bestFit="1" customWidth="1"/>
    <col min="8" max="8" width="12.140625" style="886" customWidth="1"/>
    <col min="9" max="9" width="10.85546875" style="689" customWidth="1"/>
    <col min="10" max="10" width="11.28515625" style="689" customWidth="1"/>
    <col min="11" max="11" width="10.85546875" style="689" customWidth="1"/>
    <col min="12" max="12" width="11" style="689" customWidth="1"/>
    <col min="13" max="13" width="12.85546875" style="690" customWidth="1"/>
    <col min="14" max="14" width="12.7109375" style="690" customWidth="1"/>
    <col min="15" max="15" width="13.140625" style="690" customWidth="1"/>
    <col min="16" max="16" width="10.5703125" style="904" customWidth="1"/>
    <col min="17" max="17" width="13.85546875" style="687" bestFit="1" customWidth="1"/>
    <col min="18" max="18" width="9.7109375" style="891" customWidth="1"/>
    <col min="19" max="16384" width="9.140625" style="594"/>
  </cols>
  <sheetData>
    <row r="1" spans="1:180" s="575" customFormat="1" ht="72" customHeight="1" x14ac:dyDescent="0.25">
      <c r="A1" s="566"/>
      <c r="B1" s="894" t="s">
        <v>75</v>
      </c>
      <c r="C1" s="894" t="s">
        <v>1262</v>
      </c>
      <c r="D1" s="894" t="s">
        <v>1263</v>
      </c>
      <c r="E1" s="928" t="s">
        <v>888</v>
      </c>
      <c r="F1" s="928" t="s">
        <v>889</v>
      </c>
      <c r="G1" s="928" t="s">
        <v>0</v>
      </c>
      <c r="H1" s="908" t="s">
        <v>1264</v>
      </c>
      <c r="I1" s="570" t="s">
        <v>1265</v>
      </c>
      <c r="J1" s="570" t="s">
        <v>1266</v>
      </c>
      <c r="K1" s="570" t="s">
        <v>1267</v>
      </c>
      <c r="L1" s="570" t="s">
        <v>1268</v>
      </c>
      <c r="M1" s="571" t="s">
        <v>1269</v>
      </c>
      <c r="N1" s="571" t="s">
        <v>1270</v>
      </c>
      <c r="O1" s="571" t="s">
        <v>1271</v>
      </c>
      <c r="P1" s="568" t="s">
        <v>1272</v>
      </c>
      <c r="Q1" s="837" t="s">
        <v>1273</v>
      </c>
      <c r="R1" s="839" t="s">
        <v>893</v>
      </c>
    </row>
    <row r="2" spans="1:180" s="845" customFormat="1" x14ac:dyDescent="0.2">
      <c r="A2" s="662">
        <v>1</v>
      </c>
      <c r="B2" s="580">
        <v>202</v>
      </c>
      <c r="C2" s="579">
        <v>532</v>
      </c>
      <c r="D2" s="581">
        <v>4</v>
      </c>
      <c r="E2" s="582" t="s">
        <v>14</v>
      </c>
      <c r="F2" s="583" t="s">
        <v>913</v>
      </c>
      <c r="G2" s="656" t="s">
        <v>15</v>
      </c>
      <c r="H2" s="909"/>
      <c r="I2" s="843"/>
      <c r="J2" s="843"/>
      <c r="K2" s="843"/>
      <c r="L2" s="843"/>
      <c r="M2" s="610">
        <v>600000</v>
      </c>
      <c r="N2" s="844">
        <v>0</v>
      </c>
      <c r="O2" s="844">
        <v>0</v>
      </c>
      <c r="P2" s="895">
        <v>2.5</v>
      </c>
      <c r="Q2" s="586" t="s">
        <v>22</v>
      </c>
      <c r="R2" s="842">
        <v>25</v>
      </c>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K2" s="594"/>
      <c r="FL2" s="594"/>
      <c r="FM2" s="594"/>
      <c r="FN2" s="594"/>
      <c r="FO2" s="594"/>
      <c r="FP2" s="594"/>
      <c r="FQ2" s="594"/>
      <c r="FR2" s="594"/>
      <c r="FS2" s="594"/>
      <c r="FT2" s="594"/>
      <c r="FU2" s="594"/>
      <c r="FV2" s="594"/>
      <c r="FW2" s="594"/>
      <c r="FX2" s="594"/>
    </row>
    <row r="3" spans="1:180" s="845" customFormat="1" ht="30" customHeight="1" x14ac:dyDescent="0.2">
      <c r="A3" s="662">
        <v>2</v>
      </c>
      <c r="B3" s="580">
        <v>202</v>
      </c>
      <c r="C3" s="579">
        <v>532</v>
      </c>
      <c r="D3" s="846">
        <v>5</v>
      </c>
      <c r="E3" s="582" t="s">
        <v>14</v>
      </c>
      <c r="F3" s="583" t="s">
        <v>912</v>
      </c>
      <c r="G3" s="656" t="s">
        <v>15</v>
      </c>
      <c r="H3" s="909"/>
      <c r="I3" s="843"/>
      <c r="J3" s="843"/>
      <c r="K3" s="843"/>
      <c r="L3" s="843"/>
      <c r="M3" s="610">
        <v>300000</v>
      </c>
      <c r="N3" s="844">
        <v>0</v>
      </c>
      <c r="O3" s="844">
        <v>0</v>
      </c>
      <c r="P3" s="895">
        <v>2.5</v>
      </c>
      <c r="Q3" s="586" t="s">
        <v>22</v>
      </c>
      <c r="R3" s="842">
        <v>25</v>
      </c>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4"/>
      <c r="ED3" s="594"/>
      <c r="EE3" s="594"/>
      <c r="EF3" s="594"/>
      <c r="EG3" s="594"/>
      <c r="EH3" s="594"/>
      <c r="EI3" s="594"/>
      <c r="EJ3" s="594"/>
      <c r="EK3" s="594"/>
      <c r="EL3" s="594"/>
      <c r="EM3" s="594"/>
      <c r="EN3" s="594"/>
      <c r="EO3" s="594"/>
      <c r="EP3" s="594"/>
      <c r="EQ3" s="594"/>
      <c r="ER3" s="594"/>
      <c r="ES3" s="594"/>
      <c r="ET3" s="594"/>
      <c r="EU3" s="594"/>
      <c r="EV3" s="594"/>
      <c r="EW3" s="594"/>
      <c r="EX3" s="594"/>
      <c r="EY3" s="594"/>
      <c r="EZ3" s="594"/>
      <c r="FA3" s="594"/>
      <c r="FB3" s="594"/>
      <c r="FC3" s="594"/>
      <c r="FD3" s="594"/>
      <c r="FE3" s="594"/>
      <c r="FF3" s="594"/>
      <c r="FG3" s="594"/>
      <c r="FH3" s="594"/>
      <c r="FI3" s="594"/>
      <c r="FJ3" s="594"/>
      <c r="FK3" s="594"/>
      <c r="FL3" s="594"/>
      <c r="FM3" s="594"/>
      <c r="FN3" s="594"/>
      <c r="FO3" s="594"/>
      <c r="FP3" s="594"/>
      <c r="FQ3" s="594"/>
      <c r="FR3" s="594"/>
      <c r="FS3" s="594"/>
      <c r="FT3" s="594"/>
      <c r="FU3" s="594"/>
      <c r="FV3" s="594"/>
      <c r="FW3" s="594"/>
      <c r="FX3" s="594"/>
    </row>
    <row r="4" spans="1:180" ht="30" customHeight="1" x14ac:dyDescent="0.2">
      <c r="A4" s="662">
        <v>3</v>
      </c>
      <c r="B4" s="580">
        <v>202</v>
      </c>
      <c r="C4" s="579">
        <v>536</v>
      </c>
      <c r="D4" s="581">
        <v>4</v>
      </c>
      <c r="E4" s="582" t="s">
        <v>907</v>
      </c>
      <c r="F4" s="583" t="s">
        <v>1274</v>
      </c>
      <c r="G4" s="656" t="s">
        <v>15</v>
      </c>
      <c r="H4" s="909"/>
      <c r="I4" s="843">
        <v>0</v>
      </c>
      <c r="J4" s="843">
        <v>6500</v>
      </c>
      <c r="K4" s="843">
        <v>0</v>
      </c>
      <c r="L4" s="843">
        <v>0</v>
      </c>
      <c r="M4" s="610">
        <v>0</v>
      </c>
      <c r="N4" s="844"/>
      <c r="O4" s="844"/>
      <c r="P4" s="895">
        <v>2.5</v>
      </c>
      <c r="Q4" s="586" t="s">
        <v>22</v>
      </c>
      <c r="R4" s="842">
        <v>5</v>
      </c>
    </row>
    <row r="5" spans="1:180" ht="30" customHeight="1" x14ac:dyDescent="0.2">
      <c r="A5" s="662">
        <v>4</v>
      </c>
      <c r="B5" s="580">
        <v>202</v>
      </c>
      <c r="C5" s="579">
        <v>632</v>
      </c>
      <c r="D5" s="581">
        <v>2</v>
      </c>
      <c r="E5" s="582" t="s">
        <v>14</v>
      </c>
      <c r="F5" s="583" t="s">
        <v>913</v>
      </c>
      <c r="G5" s="656" t="s">
        <v>31</v>
      </c>
      <c r="H5" s="909"/>
      <c r="I5" s="843"/>
      <c r="J5" s="843"/>
      <c r="K5" s="843"/>
      <c r="L5" s="843"/>
      <c r="M5" s="610">
        <v>0</v>
      </c>
      <c r="N5" s="844">
        <v>1000000</v>
      </c>
      <c r="O5" s="844">
        <v>1500000</v>
      </c>
      <c r="P5" s="895">
        <v>2.5</v>
      </c>
      <c r="Q5" s="586" t="s">
        <v>22</v>
      </c>
      <c r="R5" s="842">
        <v>25</v>
      </c>
    </row>
    <row r="6" spans="1:180" ht="30" customHeight="1" x14ac:dyDescent="0.2">
      <c r="A6" s="662">
        <v>5</v>
      </c>
      <c r="B6" s="580">
        <v>202</v>
      </c>
      <c r="C6" s="579">
        <v>632</v>
      </c>
      <c r="D6" s="581">
        <v>3</v>
      </c>
      <c r="E6" s="582" t="s">
        <v>14</v>
      </c>
      <c r="F6" s="583" t="s">
        <v>912</v>
      </c>
      <c r="G6" s="656" t="s">
        <v>31</v>
      </c>
      <c r="H6" s="909"/>
      <c r="I6" s="843"/>
      <c r="J6" s="843"/>
      <c r="K6" s="843"/>
      <c r="L6" s="843"/>
      <c r="M6" s="610">
        <v>0</v>
      </c>
      <c r="N6" s="844">
        <v>700000</v>
      </c>
      <c r="O6" s="844">
        <v>1000000</v>
      </c>
      <c r="P6" s="895">
        <v>2.5</v>
      </c>
      <c r="Q6" s="586" t="s">
        <v>22</v>
      </c>
      <c r="R6" s="842">
        <v>25</v>
      </c>
    </row>
    <row r="7" spans="1:180" ht="30" customHeight="1" x14ac:dyDescent="0.2">
      <c r="A7" s="662">
        <v>6</v>
      </c>
      <c r="B7" s="580">
        <v>202</v>
      </c>
      <c r="C7" s="579">
        <v>636</v>
      </c>
      <c r="D7" s="581">
        <v>3</v>
      </c>
      <c r="E7" s="582" t="s">
        <v>907</v>
      </c>
      <c r="F7" s="583" t="s">
        <v>908</v>
      </c>
      <c r="G7" s="656" t="s">
        <v>31</v>
      </c>
      <c r="H7" s="909"/>
      <c r="I7" s="843"/>
      <c r="J7" s="843">
        <v>0</v>
      </c>
      <c r="K7" s="843">
        <v>6500</v>
      </c>
      <c r="L7" s="843">
        <v>3450</v>
      </c>
      <c r="M7" s="610">
        <v>3000</v>
      </c>
      <c r="N7" s="844"/>
      <c r="O7" s="844"/>
      <c r="P7" s="895">
        <v>2.5</v>
      </c>
      <c r="Q7" s="586" t="s">
        <v>22</v>
      </c>
      <c r="R7" s="842">
        <v>5</v>
      </c>
    </row>
    <row r="8" spans="1:180" ht="30" customHeight="1" x14ac:dyDescent="0.2">
      <c r="A8" s="662">
        <v>7</v>
      </c>
      <c r="B8" s="580">
        <v>204</v>
      </c>
      <c r="C8" s="579">
        <v>532</v>
      </c>
      <c r="D8" s="581">
        <v>19</v>
      </c>
      <c r="E8" s="582" t="s">
        <v>14</v>
      </c>
      <c r="F8" s="583" t="s">
        <v>933</v>
      </c>
      <c r="G8" s="656" t="s">
        <v>15</v>
      </c>
      <c r="H8" s="909"/>
      <c r="I8" s="843"/>
      <c r="J8" s="843"/>
      <c r="K8" s="843"/>
      <c r="L8" s="843"/>
      <c r="M8" s="610">
        <v>40000</v>
      </c>
      <c r="N8" s="844"/>
      <c r="O8" s="844"/>
      <c r="P8" s="896">
        <v>2.11</v>
      </c>
      <c r="Q8" s="586" t="s">
        <v>22</v>
      </c>
      <c r="R8" s="842">
        <v>25</v>
      </c>
    </row>
    <row r="9" spans="1:180" ht="30" customHeight="1" x14ac:dyDescent="0.2">
      <c r="A9" s="662">
        <v>8</v>
      </c>
      <c r="B9" s="580">
        <v>204</v>
      </c>
      <c r="C9" s="579">
        <v>532</v>
      </c>
      <c r="D9" s="581">
        <v>20</v>
      </c>
      <c r="E9" s="582" t="s">
        <v>14</v>
      </c>
      <c r="F9" s="583" t="s">
        <v>936</v>
      </c>
      <c r="G9" s="656" t="s">
        <v>15</v>
      </c>
      <c r="H9" s="909"/>
      <c r="I9" s="843"/>
      <c r="J9" s="843"/>
      <c r="K9" s="843"/>
      <c r="L9" s="843"/>
      <c r="M9" s="610">
        <v>60000</v>
      </c>
      <c r="N9" s="844"/>
      <c r="O9" s="844"/>
      <c r="P9" s="896">
        <v>2.11</v>
      </c>
      <c r="Q9" s="586" t="s">
        <v>22</v>
      </c>
      <c r="R9" s="842">
        <v>3</v>
      </c>
    </row>
    <row r="10" spans="1:180" s="845" customFormat="1" ht="30" customHeight="1" x14ac:dyDescent="0.2">
      <c r="A10" s="662">
        <v>9</v>
      </c>
      <c r="B10" s="580">
        <v>204</v>
      </c>
      <c r="C10" s="580">
        <v>532</v>
      </c>
      <c r="D10" s="581">
        <v>21</v>
      </c>
      <c r="E10" s="582" t="s">
        <v>14</v>
      </c>
      <c r="F10" s="583" t="s">
        <v>924</v>
      </c>
      <c r="G10" s="656" t="s">
        <v>15</v>
      </c>
      <c r="H10" s="909"/>
      <c r="I10" s="843"/>
      <c r="J10" s="843"/>
      <c r="K10" s="843"/>
      <c r="L10" s="843"/>
      <c r="M10" s="610">
        <v>127500</v>
      </c>
      <c r="N10" s="844"/>
      <c r="O10" s="844"/>
      <c r="P10" s="896">
        <v>2.11</v>
      </c>
      <c r="Q10" s="586" t="s">
        <v>22</v>
      </c>
      <c r="R10" s="842">
        <v>3</v>
      </c>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594"/>
      <c r="FH10" s="594"/>
      <c r="FI10" s="594"/>
      <c r="FJ10" s="594"/>
      <c r="FK10" s="594"/>
      <c r="FL10" s="594"/>
      <c r="FM10" s="594"/>
      <c r="FN10" s="594"/>
      <c r="FO10" s="594"/>
      <c r="FP10" s="594"/>
      <c r="FQ10" s="594"/>
      <c r="FR10" s="594"/>
      <c r="FS10" s="594"/>
      <c r="FT10" s="594"/>
      <c r="FU10" s="594"/>
      <c r="FV10" s="594"/>
      <c r="FW10" s="594"/>
      <c r="FX10" s="594"/>
    </row>
    <row r="11" spans="1:180" ht="30" customHeight="1" x14ac:dyDescent="0.2">
      <c r="A11" s="662">
        <v>10</v>
      </c>
      <c r="B11" s="580">
        <v>204</v>
      </c>
      <c r="C11" s="580">
        <v>532</v>
      </c>
      <c r="D11" s="581">
        <v>22</v>
      </c>
      <c r="E11" s="582" t="s">
        <v>14</v>
      </c>
      <c r="F11" s="583" t="s">
        <v>921</v>
      </c>
      <c r="G11" s="656" t="s">
        <v>15</v>
      </c>
      <c r="H11" s="909"/>
      <c r="I11" s="843"/>
      <c r="J11" s="843"/>
      <c r="K11" s="843"/>
      <c r="L11" s="843"/>
      <c r="M11" s="610">
        <v>150000</v>
      </c>
      <c r="N11" s="844">
        <v>150000</v>
      </c>
      <c r="O11" s="844"/>
      <c r="P11" s="896">
        <v>2.11</v>
      </c>
      <c r="Q11" s="586" t="s">
        <v>22</v>
      </c>
      <c r="R11" s="842">
        <v>3</v>
      </c>
    </row>
    <row r="12" spans="1:180" ht="30" customHeight="1" x14ac:dyDescent="0.2">
      <c r="A12" s="662">
        <v>11</v>
      </c>
      <c r="B12" s="580">
        <v>204</v>
      </c>
      <c r="C12" s="579">
        <v>532</v>
      </c>
      <c r="D12" s="581">
        <v>23</v>
      </c>
      <c r="E12" s="582" t="s">
        <v>14</v>
      </c>
      <c r="F12" s="583" t="s">
        <v>923</v>
      </c>
      <c r="G12" s="656" t="s">
        <v>15</v>
      </c>
      <c r="H12" s="909"/>
      <c r="I12" s="843"/>
      <c r="J12" s="843"/>
      <c r="K12" s="843"/>
      <c r="L12" s="843"/>
      <c r="M12" s="610">
        <v>150000</v>
      </c>
      <c r="N12" s="844"/>
      <c r="O12" s="844">
        <v>200000</v>
      </c>
      <c r="P12" s="896">
        <v>2.11</v>
      </c>
      <c r="Q12" s="586" t="s">
        <v>22</v>
      </c>
      <c r="R12" s="842">
        <v>25</v>
      </c>
    </row>
    <row r="13" spans="1:180" ht="30" customHeight="1" x14ac:dyDescent="0.2">
      <c r="A13" s="662">
        <v>12</v>
      </c>
      <c r="B13" s="580">
        <v>204</v>
      </c>
      <c r="C13" s="580">
        <v>532</v>
      </c>
      <c r="D13" s="581">
        <v>24</v>
      </c>
      <c r="E13" s="582" t="s">
        <v>14</v>
      </c>
      <c r="F13" s="583" t="s">
        <v>935</v>
      </c>
      <c r="G13" s="656" t="s">
        <v>15</v>
      </c>
      <c r="H13" s="909"/>
      <c r="I13" s="843"/>
      <c r="J13" s="843"/>
      <c r="K13" s="843"/>
      <c r="L13" s="843"/>
      <c r="M13" s="610">
        <v>127500</v>
      </c>
      <c r="N13" s="844">
        <v>150000</v>
      </c>
      <c r="O13" s="844">
        <v>450000</v>
      </c>
      <c r="P13" s="896">
        <v>2.11</v>
      </c>
      <c r="Q13" s="586" t="s">
        <v>22</v>
      </c>
      <c r="R13" s="842">
        <v>25</v>
      </c>
    </row>
    <row r="14" spans="1:180" ht="30" customHeight="1" x14ac:dyDescent="0.2">
      <c r="A14" s="662">
        <v>13</v>
      </c>
      <c r="B14" s="580">
        <v>204</v>
      </c>
      <c r="C14" s="580">
        <v>532</v>
      </c>
      <c r="D14" s="581" t="s">
        <v>25</v>
      </c>
      <c r="E14" s="582" t="s">
        <v>14</v>
      </c>
      <c r="F14" s="583" t="s">
        <v>917</v>
      </c>
      <c r="G14" s="656" t="s">
        <v>15</v>
      </c>
      <c r="H14" s="909"/>
      <c r="I14" s="843"/>
      <c r="J14" s="843"/>
      <c r="K14" s="843"/>
      <c r="L14" s="843"/>
      <c r="M14" s="610">
        <v>0</v>
      </c>
      <c r="N14" s="844"/>
      <c r="O14" s="844">
        <v>656000</v>
      </c>
      <c r="P14" s="896">
        <v>2.11</v>
      </c>
      <c r="Q14" s="586" t="s">
        <v>22</v>
      </c>
      <c r="R14" s="842">
        <v>25</v>
      </c>
    </row>
    <row r="15" spans="1:180" ht="30" customHeight="1" x14ac:dyDescent="0.2">
      <c r="A15" s="662">
        <v>14</v>
      </c>
      <c r="B15" s="580">
        <v>204</v>
      </c>
      <c r="C15" s="580">
        <v>532</v>
      </c>
      <c r="D15" s="581" t="s">
        <v>25</v>
      </c>
      <c r="E15" s="582" t="s">
        <v>14</v>
      </c>
      <c r="F15" s="583" t="s">
        <v>919</v>
      </c>
      <c r="G15" s="656" t="s">
        <v>15</v>
      </c>
      <c r="H15" s="909"/>
      <c r="I15" s="843"/>
      <c r="J15" s="843"/>
      <c r="K15" s="843"/>
      <c r="L15" s="843"/>
      <c r="M15" s="610">
        <v>0</v>
      </c>
      <c r="N15" s="844"/>
      <c r="O15" s="844">
        <v>90000</v>
      </c>
      <c r="P15" s="896">
        <v>2.11</v>
      </c>
      <c r="Q15" s="586" t="s">
        <v>22</v>
      </c>
      <c r="R15" s="842">
        <v>3</v>
      </c>
    </row>
    <row r="16" spans="1:180" ht="30" customHeight="1" x14ac:dyDescent="0.2">
      <c r="A16" s="662">
        <v>15</v>
      </c>
      <c r="B16" s="580">
        <v>204</v>
      </c>
      <c r="C16" s="580">
        <v>532</v>
      </c>
      <c r="D16" s="581" t="s">
        <v>25</v>
      </c>
      <c r="E16" s="582" t="s">
        <v>14</v>
      </c>
      <c r="F16" s="583" t="s">
        <v>925</v>
      </c>
      <c r="G16" s="656" t="s">
        <v>15</v>
      </c>
      <c r="H16" s="909"/>
      <c r="I16" s="843"/>
      <c r="J16" s="843"/>
      <c r="K16" s="843"/>
      <c r="L16" s="843"/>
      <c r="M16" s="610">
        <v>0</v>
      </c>
      <c r="N16" s="844"/>
      <c r="O16" s="844">
        <v>120000</v>
      </c>
      <c r="P16" s="896">
        <v>2.11</v>
      </c>
      <c r="Q16" s="586" t="s">
        <v>22</v>
      </c>
      <c r="R16" s="842">
        <v>25</v>
      </c>
    </row>
    <row r="17" spans="1:180" ht="30" customHeight="1" x14ac:dyDescent="0.2">
      <c r="A17" s="662">
        <v>16</v>
      </c>
      <c r="B17" s="580">
        <v>204</v>
      </c>
      <c r="C17" s="580">
        <v>532</v>
      </c>
      <c r="D17" s="581" t="s">
        <v>25</v>
      </c>
      <c r="E17" s="582" t="s">
        <v>14</v>
      </c>
      <c r="F17" s="583" t="s">
        <v>928</v>
      </c>
      <c r="G17" s="656" t="s">
        <v>15</v>
      </c>
      <c r="H17" s="909"/>
      <c r="I17" s="843"/>
      <c r="J17" s="843"/>
      <c r="K17" s="843"/>
      <c r="L17" s="843"/>
      <c r="M17" s="610">
        <v>0</v>
      </c>
      <c r="N17" s="844"/>
      <c r="O17" s="844">
        <v>90000</v>
      </c>
      <c r="P17" s="896">
        <v>2.11</v>
      </c>
      <c r="Q17" s="586" t="s">
        <v>22</v>
      </c>
      <c r="R17" s="842">
        <v>3</v>
      </c>
    </row>
    <row r="18" spans="1:180" ht="30" customHeight="1" x14ac:dyDescent="0.2">
      <c r="A18" s="662">
        <v>17</v>
      </c>
      <c r="B18" s="580">
        <v>204</v>
      </c>
      <c r="C18" s="580">
        <v>532</v>
      </c>
      <c r="D18" s="581" t="s">
        <v>25</v>
      </c>
      <c r="E18" s="582" t="s">
        <v>14</v>
      </c>
      <c r="F18" s="583" t="s">
        <v>930</v>
      </c>
      <c r="G18" s="656" t="s">
        <v>15</v>
      </c>
      <c r="H18" s="909"/>
      <c r="I18" s="843"/>
      <c r="J18" s="843"/>
      <c r="K18" s="843"/>
      <c r="L18" s="843"/>
      <c r="M18" s="610">
        <v>0</v>
      </c>
      <c r="N18" s="844"/>
      <c r="O18" s="844">
        <v>230000</v>
      </c>
      <c r="P18" s="896">
        <v>2.11</v>
      </c>
      <c r="Q18" s="586" t="s">
        <v>22</v>
      </c>
      <c r="R18" s="842">
        <v>3</v>
      </c>
    </row>
    <row r="19" spans="1:180" ht="30" customHeight="1" x14ac:dyDescent="0.2">
      <c r="A19" s="662">
        <v>18</v>
      </c>
      <c r="B19" s="580">
        <v>204</v>
      </c>
      <c r="C19" s="580">
        <v>532</v>
      </c>
      <c r="D19" s="581" t="s">
        <v>25</v>
      </c>
      <c r="E19" s="582" t="s">
        <v>14</v>
      </c>
      <c r="F19" s="583" t="s">
        <v>931</v>
      </c>
      <c r="G19" s="656" t="s">
        <v>15</v>
      </c>
      <c r="H19" s="909"/>
      <c r="I19" s="843"/>
      <c r="J19" s="843"/>
      <c r="K19" s="843"/>
      <c r="L19" s="843"/>
      <c r="M19" s="610">
        <v>0</v>
      </c>
      <c r="N19" s="844"/>
      <c r="O19" s="844">
        <v>400000</v>
      </c>
      <c r="P19" s="896">
        <v>2.11</v>
      </c>
      <c r="Q19" s="586" t="s">
        <v>22</v>
      </c>
      <c r="R19" s="842">
        <v>3</v>
      </c>
    </row>
    <row r="20" spans="1:180" ht="30" customHeight="1" x14ac:dyDescent="0.2">
      <c r="A20" s="662">
        <v>19</v>
      </c>
      <c r="B20" s="580">
        <v>204</v>
      </c>
      <c r="C20" s="579">
        <v>536</v>
      </c>
      <c r="D20" s="581" t="s">
        <v>25</v>
      </c>
      <c r="E20" s="582" t="s">
        <v>14</v>
      </c>
      <c r="F20" s="583" t="s">
        <v>918</v>
      </c>
      <c r="G20" s="656" t="s">
        <v>15</v>
      </c>
      <c r="H20" s="909"/>
      <c r="I20" s="843"/>
      <c r="J20" s="843"/>
      <c r="K20" s="843"/>
      <c r="L20" s="843"/>
      <c r="M20" s="610">
        <v>0</v>
      </c>
      <c r="N20" s="844">
        <v>280000</v>
      </c>
      <c r="O20" s="844"/>
      <c r="P20" s="896">
        <v>2.11</v>
      </c>
      <c r="Q20" s="586" t="s">
        <v>22</v>
      </c>
      <c r="R20" s="842">
        <v>5</v>
      </c>
    </row>
    <row r="21" spans="1:180" ht="30" customHeight="1" x14ac:dyDescent="0.2">
      <c r="A21" s="662">
        <v>20</v>
      </c>
      <c r="B21" s="580">
        <v>204</v>
      </c>
      <c r="C21" s="580">
        <v>544</v>
      </c>
      <c r="D21" s="581">
        <v>5</v>
      </c>
      <c r="E21" s="582" t="s">
        <v>914</v>
      </c>
      <c r="F21" s="583" t="s">
        <v>927</v>
      </c>
      <c r="G21" s="656" t="s">
        <v>15</v>
      </c>
      <c r="H21" s="909"/>
      <c r="I21" s="843"/>
      <c r="J21" s="843"/>
      <c r="K21" s="843"/>
      <c r="L21" s="843"/>
      <c r="M21" s="610">
        <v>7500</v>
      </c>
      <c r="N21" s="844"/>
      <c r="O21" s="844">
        <v>17000</v>
      </c>
      <c r="P21" s="896">
        <v>2.11</v>
      </c>
      <c r="Q21" s="586" t="s">
        <v>22</v>
      </c>
      <c r="R21" s="842">
        <v>7</v>
      </c>
    </row>
    <row r="22" spans="1:180" ht="30" customHeight="1" x14ac:dyDescent="0.2">
      <c r="A22" s="662">
        <v>21</v>
      </c>
      <c r="B22" s="580">
        <v>204</v>
      </c>
      <c r="C22" s="580">
        <v>544</v>
      </c>
      <c r="D22" s="581">
        <v>6</v>
      </c>
      <c r="E22" s="582" t="s">
        <v>914</v>
      </c>
      <c r="F22" s="583" t="s">
        <v>934</v>
      </c>
      <c r="G22" s="656" t="s">
        <v>15</v>
      </c>
      <c r="H22" s="909"/>
      <c r="I22" s="843"/>
      <c r="J22" s="843"/>
      <c r="K22" s="843"/>
      <c r="L22" s="843"/>
      <c r="M22" s="610">
        <v>27000</v>
      </c>
      <c r="N22" s="844">
        <v>27000</v>
      </c>
      <c r="O22" s="844">
        <v>16000</v>
      </c>
      <c r="P22" s="896">
        <v>2.11</v>
      </c>
      <c r="Q22" s="586" t="s">
        <v>22</v>
      </c>
      <c r="R22" s="842">
        <v>7</v>
      </c>
    </row>
    <row r="23" spans="1:180" ht="30" customHeight="1" x14ac:dyDescent="0.2">
      <c r="A23" s="662">
        <v>22</v>
      </c>
      <c r="B23" s="580">
        <v>204</v>
      </c>
      <c r="C23" s="580">
        <v>544</v>
      </c>
      <c r="D23" s="581">
        <v>7</v>
      </c>
      <c r="E23" s="582" t="s">
        <v>914</v>
      </c>
      <c r="F23" s="583" t="s">
        <v>922</v>
      </c>
      <c r="G23" s="656" t="s">
        <v>15</v>
      </c>
      <c r="H23" s="909"/>
      <c r="I23" s="843"/>
      <c r="J23" s="843"/>
      <c r="K23" s="843"/>
      <c r="L23" s="843"/>
      <c r="M23" s="610">
        <v>310500</v>
      </c>
      <c r="N23" s="844"/>
      <c r="O23" s="844">
        <v>3000</v>
      </c>
      <c r="P23" s="896">
        <v>2.11</v>
      </c>
      <c r="Q23" s="586" t="s">
        <v>22</v>
      </c>
      <c r="R23" s="842">
        <v>7</v>
      </c>
    </row>
    <row r="24" spans="1:180" ht="30" customHeight="1" x14ac:dyDescent="0.2">
      <c r="A24" s="662">
        <v>23</v>
      </c>
      <c r="B24" s="580">
        <v>204</v>
      </c>
      <c r="C24" s="580">
        <v>544</v>
      </c>
      <c r="D24" s="581" t="s">
        <v>25</v>
      </c>
      <c r="E24" s="582" t="s">
        <v>914</v>
      </c>
      <c r="F24" s="583" t="s">
        <v>915</v>
      </c>
      <c r="G24" s="656" t="s">
        <v>15</v>
      </c>
      <c r="H24" s="909"/>
      <c r="I24" s="843"/>
      <c r="J24" s="843"/>
      <c r="K24" s="843"/>
      <c r="L24" s="843"/>
      <c r="M24" s="610">
        <v>0</v>
      </c>
      <c r="N24" s="844"/>
      <c r="O24" s="844">
        <v>60000</v>
      </c>
      <c r="P24" s="896">
        <v>2.11</v>
      </c>
      <c r="Q24" s="586" t="s">
        <v>22</v>
      </c>
      <c r="R24" s="842">
        <v>7</v>
      </c>
    </row>
    <row r="25" spans="1:180" ht="30" customHeight="1" x14ac:dyDescent="0.2">
      <c r="A25" s="662">
        <v>24</v>
      </c>
      <c r="B25" s="580">
        <v>204</v>
      </c>
      <c r="C25" s="580">
        <v>544</v>
      </c>
      <c r="D25" s="581" t="s">
        <v>25</v>
      </c>
      <c r="E25" s="582" t="s">
        <v>914</v>
      </c>
      <c r="F25" s="583" t="s">
        <v>920</v>
      </c>
      <c r="G25" s="656" t="s">
        <v>15</v>
      </c>
      <c r="H25" s="909"/>
      <c r="I25" s="843"/>
      <c r="J25" s="843"/>
      <c r="K25" s="843"/>
      <c r="L25" s="843"/>
      <c r="M25" s="610">
        <v>0</v>
      </c>
      <c r="N25" s="844"/>
      <c r="O25" s="844">
        <v>6000</v>
      </c>
      <c r="P25" s="896">
        <v>2.11</v>
      </c>
      <c r="Q25" s="586" t="s">
        <v>22</v>
      </c>
      <c r="R25" s="842">
        <v>7</v>
      </c>
    </row>
    <row r="26" spans="1:180" ht="30" customHeight="1" x14ac:dyDescent="0.2">
      <c r="A26" s="662">
        <v>25</v>
      </c>
      <c r="B26" s="580">
        <v>204</v>
      </c>
      <c r="C26" s="580">
        <v>632</v>
      </c>
      <c r="D26" s="581" t="s">
        <v>25</v>
      </c>
      <c r="E26" s="582" t="s">
        <v>14</v>
      </c>
      <c r="F26" s="583" t="s">
        <v>926</v>
      </c>
      <c r="G26" s="656" t="s">
        <v>31</v>
      </c>
      <c r="H26" s="909"/>
      <c r="I26" s="843"/>
      <c r="J26" s="843"/>
      <c r="K26" s="843"/>
      <c r="L26" s="843"/>
      <c r="M26" s="610">
        <v>0</v>
      </c>
      <c r="N26" s="844">
        <v>1100000</v>
      </c>
      <c r="O26" s="844"/>
      <c r="P26" s="896">
        <v>2.11</v>
      </c>
      <c r="Q26" s="586" t="s">
        <v>22</v>
      </c>
      <c r="R26" s="842">
        <v>25</v>
      </c>
    </row>
    <row r="27" spans="1:180" ht="30" customHeight="1" x14ac:dyDescent="0.2">
      <c r="A27" s="662">
        <v>26</v>
      </c>
      <c r="B27" s="580">
        <v>204</v>
      </c>
      <c r="C27" s="580">
        <v>632</v>
      </c>
      <c r="D27" s="581" t="s">
        <v>25</v>
      </c>
      <c r="E27" s="582" t="s">
        <v>14</v>
      </c>
      <c r="F27" s="583" t="s">
        <v>932</v>
      </c>
      <c r="G27" s="656" t="s">
        <v>31</v>
      </c>
      <c r="H27" s="909"/>
      <c r="I27" s="843"/>
      <c r="J27" s="843"/>
      <c r="K27" s="843"/>
      <c r="L27" s="843"/>
      <c r="M27" s="610">
        <v>0</v>
      </c>
      <c r="N27" s="844">
        <v>3000000</v>
      </c>
      <c r="O27" s="844"/>
      <c r="P27" s="896">
        <v>2.11</v>
      </c>
      <c r="Q27" s="586" t="s">
        <v>22</v>
      </c>
      <c r="R27" s="842">
        <v>25</v>
      </c>
    </row>
    <row r="28" spans="1:180" ht="30" customHeight="1" x14ac:dyDescent="0.2">
      <c r="A28" s="662">
        <v>27</v>
      </c>
      <c r="B28" s="580">
        <v>204</v>
      </c>
      <c r="C28" s="579">
        <v>636</v>
      </c>
      <c r="D28" s="581" t="s">
        <v>25</v>
      </c>
      <c r="E28" s="582" t="s">
        <v>907</v>
      </c>
      <c r="F28" s="583" t="s">
        <v>929</v>
      </c>
      <c r="G28" s="656" t="s">
        <v>31</v>
      </c>
      <c r="H28" s="909"/>
      <c r="I28" s="843"/>
      <c r="J28" s="843"/>
      <c r="K28" s="843"/>
      <c r="L28" s="843"/>
      <c r="M28" s="610">
        <v>0</v>
      </c>
      <c r="N28" s="844">
        <v>2000000</v>
      </c>
      <c r="O28" s="844"/>
      <c r="P28" s="896">
        <v>2.11</v>
      </c>
      <c r="Q28" s="586" t="s">
        <v>22</v>
      </c>
      <c r="R28" s="842">
        <v>7</v>
      </c>
    </row>
    <row r="29" spans="1:180" ht="30" customHeight="1" x14ac:dyDescent="0.2">
      <c r="A29" s="662">
        <v>28</v>
      </c>
      <c r="B29" s="596">
        <v>205</v>
      </c>
      <c r="C29" s="597">
        <v>536</v>
      </c>
      <c r="D29" s="581">
        <v>28</v>
      </c>
      <c r="E29" s="582" t="s">
        <v>907</v>
      </c>
      <c r="F29" s="598" t="s">
        <v>939</v>
      </c>
      <c r="G29" s="656" t="s">
        <v>15</v>
      </c>
      <c r="H29" s="910"/>
      <c r="I29" s="848"/>
      <c r="J29" s="848"/>
      <c r="K29" s="848"/>
      <c r="L29" s="848"/>
      <c r="M29" s="610">
        <v>1000500</v>
      </c>
      <c r="N29" s="600">
        <v>1000000</v>
      </c>
      <c r="O29" s="600">
        <v>2800000</v>
      </c>
      <c r="P29" s="897">
        <v>1.3</v>
      </c>
      <c r="Q29" s="586" t="s">
        <v>22</v>
      </c>
      <c r="R29" s="847">
        <v>10</v>
      </c>
    </row>
    <row r="30" spans="1:180" ht="30" customHeight="1" x14ac:dyDescent="0.2">
      <c r="A30" s="662">
        <v>29</v>
      </c>
      <c r="B30" s="580">
        <v>205</v>
      </c>
      <c r="C30" s="579">
        <v>544</v>
      </c>
      <c r="D30" s="595">
        <v>0</v>
      </c>
      <c r="E30" s="582" t="s">
        <v>914</v>
      </c>
      <c r="F30" s="583" t="s">
        <v>1274</v>
      </c>
      <c r="G30" s="656" t="s">
        <v>15</v>
      </c>
      <c r="H30" s="909"/>
      <c r="I30" s="843"/>
      <c r="J30" s="843">
        <v>4300</v>
      </c>
      <c r="K30" s="843">
        <v>0</v>
      </c>
      <c r="L30" s="843">
        <v>0</v>
      </c>
      <c r="M30" s="610">
        <v>0</v>
      </c>
      <c r="N30" s="844"/>
      <c r="O30" s="844"/>
      <c r="P30" s="897">
        <v>1.3</v>
      </c>
      <c r="Q30" s="586" t="s">
        <v>22</v>
      </c>
      <c r="R30" s="842">
        <v>7</v>
      </c>
    </row>
    <row r="31" spans="1:180" ht="30" customHeight="1" x14ac:dyDescent="0.2">
      <c r="A31" s="662">
        <v>30</v>
      </c>
      <c r="B31" s="580">
        <v>205</v>
      </c>
      <c r="C31" s="580">
        <v>636</v>
      </c>
      <c r="D31" s="581">
        <v>2</v>
      </c>
      <c r="E31" s="582" t="s">
        <v>907</v>
      </c>
      <c r="F31" s="583" t="s">
        <v>941</v>
      </c>
      <c r="G31" s="656" t="s">
        <v>31</v>
      </c>
      <c r="H31" s="909"/>
      <c r="I31" s="843"/>
      <c r="J31" s="843"/>
      <c r="K31" s="843">
        <v>110000</v>
      </c>
      <c r="L31" s="843">
        <v>82145</v>
      </c>
      <c r="M31" s="610">
        <v>27800</v>
      </c>
      <c r="N31" s="844"/>
      <c r="O31" s="844"/>
      <c r="P31" s="897">
        <v>1.3</v>
      </c>
      <c r="Q31" s="586" t="s">
        <v>22</v>
      </c>
      <c r="R31" s="842">
        <v>5</v>
      </c>
    </row>
    <row r="32" spans="1:180" s="845" customFormat="1" ht="30" customHeight="1" x14ac:dyDescent="0.2">
      <c r="A32" s="662">
        <v>31</v>
      </c>
      <c r="B32" s="580">
        <v>205</v>
      </c>
      <c r="C32" s="579">
        <v>644</v>
      </c>
      <c r="D32" s="581">
        <v>1</v>
      </c>
      <c r="E32" s="582" t="s">
        <v>914</v>
      </c>
      <c r="F32" s="583" t="s">
        <v>1274</v>
      </c>
      <c r="G32" s="656" t="s">
        <v>31</v>
      </c>
      <c r="H32" s="909"/>
      <c r="I32" s="843">
        <v>0</v>
      </c>
      <c r="J32" s="843">
        <v>0</v>
      </c>
      <c r="K32" s="843">
        <v>4300</v>
      </c>
      <c r="L32" s="843">
        <v>3500</v>
      </c>
      <c r="M32" s="610">
        <v>800</v>
      </c>
      <c r="N32" s="844"/>
      <c r="O32" s="844"/>
      <c r="P32" s="897">
        <v>1.3</v>
      </c>
      <c r="Q32" s="586" t="s">
        <v>22</v>
      </c>
      <c r="R32" s="842">
        <v>7</v>
      </c>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594"/>
      <c r="FH32" s="594"/>
      <c r="FI32" s="594"/>
      <c r="FJ32" s="594"/>
      <c r="FK32" s="594"/>
      <c r="FL32" s="594"/>
      <c r="FM32" s="594"/>
      <c r="FN32" s="594"/>
      <c r="FO32" s="594"/>
      <c r="FP32" s="594"/>
      <c r="FQ32" s="594"/>
      <c r="FR32" s="594"/>
      <c r="FS32" s="594"/>
      <c r="FT32" s="594"/>
      <c r="FU32" s="594"/>
      <c r="FV32" s="594"/>
      <c r="FW32" s="594"/>
      <c r="FX32" s="594"/>
    </row>
    <row r="33" spans="1:180" s="845" customFormat="1" ht="30" customHeight="1" x14ac:dyDescent="0.2">
      <c r="A33" s="662">
        <v>32</v>
      </c>
      <c r="B33" s="596">
        <v>206</v>
      </c>
      <c r="C33" s="597">
        <v>510</v>
      </c>
      <c r="D33" s="595">
        <v>0</v>
      </c>
      <c r="E33" s="582" t="s">
        <v>1275</v>
      </c>
      <c r="F33" s="598" t="s">
        <v>1274</v>
      </c>
      <c r="G33" s="656" t="s">
        <v>15</v>
      </c>
      <c r="H33" s="910"/>
      <c r="I33" s="848"/>
      <c r="J33" s="848">
        <v>0</v>
      </c>
      <c r="K33" s="843">
        <v>-6900</v>
      </c>
      <c r="L33" s="848"/>
      <c r="M33" s="610">
        <v>0</v>
      </c>
      <c r="N33" s="600"/>
      <c r="O33" s="600"/>
      <c r="P33" s="897">
        <v>1.3</v>
      </c>
      <c r="Q33" s="586" t="s">
        <v>22</v>
      </c>
      <c r="R33" s="847">
        <v>5</v>
      </c>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594"/>
      <c r="AU33" s="594"/>
      <c r="AV33" s="594"/>
      <c r="AW33" s="594"/>
      <c r="AX33" s="594"/>
      <c r="AY33" s="594"/>
      <c r="AZ33" s="594"/>
      <c r="BA33" s="594"/>
      <c r="BB33" s="594"/>
      <c r="BC33" s="594"/>
      <c r="BD33" s="594"/>
      <c r="BE33" s="594"/>
      <c r="BF33" s="594"/>
      <c r="BG33" s="594"/>
      <c r="BH33" s="594"/>
      <c r="BI33" s="594"/>
      <c r="BJ33" s="594"/>
      <c r="BK33" s="594"/>
      <c r="BL33" s="594"/>
      <c r="BM33" s="594"/>
      <c r="BN33" s="594"/>
      <c r="BO33" s="594"/>
      <c r="BP33" s="594"/>
      <c r="BQ33" s="594"/>
      <c r="BR33" s="594"/>
      <c r="BS33" s="594"/>
      <c r="BT33" s="594"/>
      <c r="BU33" s="594"/>
      <c r="BV33" s="594"/>
      <c r="BW33" s="594"/>
      <c r="BX33" s="594"/>
      <c r="BY33" s="594"/>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4"/>
      <c r="DY33" s="594"/>
      <c r="DZ33" s="594"/>
      <c r="EA33" s="594"/>
      <c r="EB33" s="594"/>
      <c r="EC33" s="594"/>
      <c r="ED33" s="594"/>
      <c r="EE33" s="594"/>
      <c r="EF33" s="594"/>
      <c r="EG33" s="594"/>
      <c r="EH33" s="594"/>
      <c r="EI33" s="594"/>
      <c r="EJ33" s="594"/>
      <c r="EK33" s="594"/>
      <c r="EL33" s="594"/>
      <c r="EM33" s="594"/>
      <c r="EN33" s="594"/>
      <c r="EO33" s="594"/>
      <c r="EP33" s="594"/>
      <c r="EQ33" s="594"/>
      <c r="ER33" s="594"/>
      <c r="ES33" s="594"/>
      <c r="ET33" s="594"/>
      <c r="EU33" s="594"/>
      <c r="EV33" s="594"/>
      <c r="EW33" s="594"/>
      <c r="EX33" s="594"/>
      <c r="EY33" s="594"/>
      <c r="EZ33" s="594"/>
      <c r="FA33" s="594"/>
      <c r="FB33" s="594"/>
      <c r="FC33" s="594"/>
      <c r="FD33" s="594"/>
      <c r="FE33" s="594"/>
      <c r="FF33" s="594"/>
      <c r="FG33" s="594"/>
      <c r="FH33" s="594"/>
      <c r="FI33" s="594"/>
      <c r="FJ33" s="594"/>
      <c r="FK33" s="594"/>
      <c r="FL33" s="602"/>
      <c r="FM33" s="602"/>
      <c r="FN33" s="602"/>
      <c r="FO33" s="602"/>
      <c r="FP33" s="602"/>
      <c r="FQ33" s="602"/>
      <c r="FR33" s="602"/>
      <c r="FS33" s="602"/>
      <c r="FT33" s="602"/>
      <c r="FU33" s="602"/>
      <c r="FV33" s="602"/>
      <c r="FW33" s="602"/>
      <c r="FX33" s="602"/>
    </row>
    <row r="34" spans="1:180" s="845" customFormat="1" ht="30" customHeight="1" x14ac:dyDescent="0.2">
      <c r="A34" s="662">
        <v>33</v>
      </c>
      <c r="B34" s="596">
        <v>206</v>
      </c>
      <c r="C34" s="597">
        <v>536</v>
      </c>
      <c r="D34" s="581">
        <v>15</v>
      </c>
      <c r="E34" s="582" t="s">
        <v>907</v>
      </c>
      <c r="F34" s="598" t="s">
        <v>942</v>
      </c>
      <c r="G34" s="656" t="s">
        <v>15</v>
      </c>
      <c r="H34" s="910"/>
      <c r="I34" s="848"/>
      <c r="J34" s="848">
        <v>0</v>
      </c>
      <c r="K34" s="843">
        <v>6900</v>
      </c>
      <c r="L34" s="848">
        <v>0</v>
      </c>
      <c r="M34" s="610">
        <v>136400</v>
      </c>
      <c r="N34" s="600">
        <v>613000</v>
      </c>
      <c r="O34" s="600">
        <v>1000000</v>
      </c>
      <c r="P34" s="897">
        <v>1.3</v>
      </c>
      <c r="Q34" s="586" t="s">
        <v>22</v>
      </c>
      <c r="R34" s="847">
        <v>5</v>
      </c>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4"/>
      <c r="DY34" s="594"/>
      <c r="DZ34" s="594"/>
      <c r="EA34" s="594"/>
      <c r="EB34" s="594"/>
      <c r="EC34" s="594"/>
      <c r="ED34" s="594"/>
      <c r="EE34" s="594"/>
      <c r="EF34" s="594"/>
      <c r="EG34" s="594"/>
      <c r="EH34" s="594"/>
      <c r="EI34" s="594"/>
      <c r="EJ34" s="594"/>
      <c r="EK34" s="594"/>
      <c r="EL34" s="594"/>
      <c r="EM34" s="594"/>
      <c r="EN34" s="594"/>
      <c r="EO34" s="594"/>
      <c r="EP34" s="594"/>
      <c r="EQ34" s="594"/>
      <c r="ER34" s="594"/>
      <c r="ES34" s="594"/>
      <c r="ET34" s="594"/>
      <c r="EU34" s="594"/>
      <c r="EV34" s="594"/>
      <c r="EW34" s="594"/>
      <c r="EX34" s="594"/>
      <c r="EY34" s="594"/>
      <c r="EZ34" s="594"/>
      <c r="FA34" s="594"/>
      <c r="FB34" s="594"/>
      <c r="FC34" s="594"/>
      <c r="FD34" s="594"/>
      <c r="FE34" s="594"/>
      <c r="FF34" s="594"/>
      <c r="FG34" s="594"/>
      <c r="FH34" s="594"/>
      <c r="FI34" s="594"/>
      <c r="FJ34" s="594"/>
      <c r="FK34" s="594"/>
      <c r="FL34" s="602"/>
      <c r="FM34" s="602"/>
      <c r="FN34" s="602"/>
      <c r="FO34" s="602"/>
      <c r="FP34" s="602"/>
      <c r="FQ34" s="602"/>
      <c r="FR34" s="602"/>
      <c r="FS34" s="602"/>
      <c r="FT34" s="602"/>
      <c r="FU34" s="602"/>
      <c r="FV34" s="602"/>
      <c r="FW34" s="602"/>
      <c r="FX34" s="602"/>
    </row>
    <row r="35" spans="1:180" ht="30" customHeight="1" x14ac:dyDescent="0.2">
      <c r="A35" s="662">
        <v>34</v>
      </c>
      <c r="B35" s="606">
        <v>208</v>
      </c>
      <c r="C35" s="607">
        <v>536</v>
      </c>
      <c r="D35" s="595">
        <v>0</v>
      </c>
      <c r="E35" s="582" t="s">
        <v>907</v>
      </c>
      <c r="F35" s="582" t="s">
        <v>946</v>
      </c>
      <c r="G35" s="656" t="s">
        <v>15</v>
      </c>
      <c r="H35" s="910"/>
      <c r="I35" s="848"/>
      <c r="J35" s="848"/>
      <c r="K35" s="848"/>
      <c r="L35" s="848"/>
      <c r="M35" s="610">
        <v>50000</v>
      </c>
      <c r="N35" s="609"/>
      <c r="O35" s="609"/>
      <c r="P35" s="898">
        <v>2.12</v>
      </c>
      <c r="Q35" s="586" t="s">
        <v>22</v>
      </c>
      <c r="R35" s="847">
        <v>5</v>
      </c>
      <c r="FL35" s="602"/>
      <c r="FM35" s="602"/>
      <c r="FN35" s="602"/>
      <c r="FO35" s="602"/>
      <c r="FP35" s="602"/>
      <c r="FQ35" s="602"/>
      <c r="FR35" s="602"/>
      <c r="FS35" s="602"/>
      <c r="FT35" s="602"/>
      <c r="FU35" s="602"/>
      <c r="FV35" s="602"/>
      <c r="FW35" s="602"/>
      <c r="FX35" s="602"/>
    </row>
    <row r="36" spans="1:180" ht="30" customHeight="1" x14ac:dyDescent="0.2">
      <c r="A36" s="662">
        <v>35</v>
      </c>
      <c r="B36" s="606">
        <v>208</v>
      </c>
      <c r="C36" s="607">
        <v>536</v>
      </c>
      <c r="D36" s="581" t="s">
        <v>25</v>
      </c>
      <c r="E36" s="582" t="s">
        <v>907</v>
      </c>
      <c r="F36" s="582" t="s">
        <v>944</v>
      </c>
      <c r="G36" s="656" t="s">
        <v>15</v>
      </c>
      <c r="H36" s="910"/>
      <c r="I36" s="848"/>
      <c r="J36" s="848"/>
      <c r="K36" s="848"/>
      <c r="L36" s="848"/>
      <c r="M36" s="610">
        <v>0</v>
      </c>
      <c r="N36" s="609">
        <v>50000</v>
      </c>
      <c r="O36" s="609">
        <v>50000</v>
      </c>
      <c r="P36" s="898">
        <v>2.12</v>
      </c>
      <c r="Q36" s="586" t="s">
        <v>22</v>
      </c>
      <c r="R36" s="847">
        <v>5</v>
      </c>
      <c r="FL36" s="602"/>
      <c r="FM36" s="602"/>
      <c r="FN36" s="602"/>
      <c r="FO36" s="602"/>
      <c r="FP36" s="602"/>
      <c r="FQ36" s="602"/>
      <c r="FR36" s="602"/>
      <c r="FS36" s="602"/>
      <c r="FT36" s="602"/>
      <c r="FU36" s="602"/>
      <c r="FV36" s="602"/>
      <c r="FW36" s="602"/>
      <c r="FX36" s="602"/>
    </row>
    <row r="37" spans="1:180" ht="30" customHeight="1" x14ac:dyDescent="0.2">
      <c r="A37" s="662">
        <v>36</v>
      </c>
      <c r="B37" s="606">
        <v>208</v>
      </c>
      <c r="C37" s="607">
        <v>544</v>
      </c>
      <c r="D37" s="595">
        <v>0</v>
      </c>
      <c r="E37" s="582" t="s">
        <v>914</v>
      </c>
      <c r="F37" s="582" t="s">
        <v>948</v>
      </c>
      <c r="G37" s="656" t="s">
        <v>15</v>
      </c>
      <c r="H37" s="910"/>
      <c r="I37" s="848"/>
      <c r="J37" s="848"/>
      <c r="K37" s="848"/>
      <c r="L37" s="848"/>
      <c r="M37" s="610">
        <v>20000</v>
      </c>
      <c r="N37" s="609"/>
      <c r="O37" s="609"/>
      <c r="P37" s="898">
        <v>2.12</v>
      </c>
      <c r="Q37" s="586" t="s">
        <v>22</v>
      </c>
      <c r="R37" s="847">
        <v>7</v>
      </c>
      <c r="FL37" s="602"/>
      <c r="FM37" s="602"/>
      <c r="FN37" s="602"/>
      <c r="FO37" s="602"/>
      <c r="FP37" s="602"/>
      <c r="FQ37" s="602"/>
      <c r="FR37" s="602"/>
      <c r="FS37" s="602"/>
      <c r="FT37" s="602"/>
      <c r="FU37" s="602"/>
      <c r="FV37" s="602"/>
      <c r="FW37" s="602"/>
      <c r="FX37" s="602"/>
    </row>
    <row r="38" spans="1:180" ht="30" customHeight="1" x14ac:dyDescent="0.2">
      <c r="A38" s="662">
        <v>37</v>
      </c>
      <c r="B38" s="606">
        <v>208</v>
      </c>
      <c r="C38" s="607">
        <v>544</v>
      </c>
      <c r="D38" s="581" t="s">
        <v>25</v>
      </c>
      <c r="E38" s="582" t="s">
        <v>914</v>
      </c>
      <c r="F38" s="582" t="s">
        <v>947</v>
      </c>
      <c r="G38" s="656" t="s">
        <v>15</v>
      </c>
      <c r="H38" s="910"/>
      <c r="I38" s="848"/>
      <c r="J38" s="848"/>
      <c r="K38" s="848"/>
      <c r="L38" s="848"/>
      <c r="M38" s="610">
        <v>0</v>
      </c>
      <c r="N38" s="609">
        <v>10000</v>
      </c>
      <c r="O38" s="609">
        <v>10000</v>
      </c>
      <c r="P38" s="898">
        <v>2.12</v>
      </c>
      <c r="Q38" s="586" t="s">
        <v>22</v>
      </c>
      <c r="R38" s="847">
        <v>7</v>
      </c>
      <c r="FL38" s="602"/>
      <c r="FM38" s="602"/>
      <c r="FN38" s="602"/>
      <c r="FO38" s="602"/>
      <c r="FP38" s="602"/>
      <c r="FQ38" s="602"/>
      <c r="FR38" s="602"/>
      <c r="FS38" s="602"/>
      <c r="FT38" s="602"/>
      <c r="FU38" s="602"/>
      <c r="FV38" s="602"/>
      <c r="FW38" s="602"/>
      <c r="FX38" s="602"/>
    </row>
    <row r="39" spans="1:180" s="602" customFormat="1" ht="30" customHeight="1" x14ac:dyDescent="0.2">
      <c r="A39" s="662">
        <v>38</v>
      </c>
      <c r="B39" s="606">
        <v>209</v>
      </c>
      <c r="C39" s="607">
        <v>536</v>
      </c>
      <c r="D39" s="595">
        <v>0</v>
      </c>
      <c r="E39" s="582" t="s">
        <v>907</v>
      </c>
      <c r="F39" s="582" t="s">
        <v>950</v>
      </c>
      <c r="G39" s="656" t="s">
        <v>15</v>
      </c>
      <c r="H39" s="910"/>
      <c r="I39" s="848"/>
      <c r="J39" s="848"/>
      <c r="K39" s="848"/>
      <c r="L39" s="848"/>
      <c r="M39" s="610">
        <v>210000</v>
      </c>
      <c r="N39" s="610"/>
      <c r="O39" s="610"/>
      <c r="P39" s="898">
        <v>2.12</v>
      </c>
      <c r="Q39" s="586" t="s">
        <v>22</v>
      </c>
      <c r="R39" s="847">
        <v>5</v>
      </c>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c r="BT39" s="594"/>
      <c r="BU39" s="594"/>
      <c r="BV39" s="594"/>
      <c r="BW39" s="594"/>
      <c r="BX39" s="594"/>
      <c r="BY39" s="594"/>
      <c r="BZ39" s="594"/>
      <c r="CA39" s="594"/>
      <c r="CB39" s="594"/>
      <c r="CC39" s="594"/>
      <c r="CD39" s="594"/>
      <c r="CE39" s="594"/>
      <c r="CF39" s="594"/>
      <c r="CG39" s="594"/>
      <c r="CH39" s="594"/>
      <c r="CI39" s="594"/>
      <c r="CJ39" s="594"/>
      <c r="CK39" s="594"/>
      <c r="CL39" s="594"/>
      <c r="CM39" s="594"/>
      <c r="CN39" s="594"/>
      <c r="CO39" s="594"/>
      <c r="CP39" s="594"/>
      <c r="CQ39" s="594"/>
      <c r="CR39" s="594"/>
      <c r="CS39" s="594"/>
      <c r="CT39" s="594"/>
      <c r="CU39" s="594"/>
      <c r="CV39" s="594"/>
      <c r="CW39" s="594"/>
      <c r="CX39" s="594"/>
      <c r="CY39" s="594"/>
      <c r="CZ39" s="594"/>
      <c r="DA39" s="594"/>
      <c r="DB39" s="594"/>
      <c r="DC39" s="594"/>
      <c r="DD39" s="594"/>
      <c r="DE39" s="594"/>
      <c r="DF39" s="594"/>
      <c r="DG39" s="594"/>
      <c r="DH39" s="594"/>
      <c r="DI39" s="594"/>
      <c r="DJ39" s="594"/>
      <c r="DK39" s="594"/>
      <c r="DL39" s="594"/>
      <c r="DM39" s="594"/>
      <c r="DN39" s="594"/>
      <c r="DO39" s="594"/>
      <c r="DP39" s="594"/>
      <c r="DQ39" s="594"/>
      <c r="DR39" s="594"/>
      <c r="DS39" s="594"/>
      <c r="DT39" s="594"/>
      <c r="DU39" s="594"/>
      <c r="DV39" s="594"/>
      <c r="DW39" s="594"/>
      <c r="DX39" s="594"/>
      <c r="DY39" s="594"/>
      <c r="DZ39" s="594"/>
      <c r="EA39" s="594"/>
      <c r="EB39" s="594"/>
      <c r="EC39" s="594"/>
      <c r="ED39" s="594"/>
      <c r="EE39" s="594"/>
      <c r="EF39" s="594"/>
      <c r="EG39" s="594"/>
      <c r="EH39" s="594"/>
      <c r="EI39" s="594"/>
      <c r="EJ39" s="594"/>
      <c r="EK39" s="594"/>
      <c r="EL39" s="594"/>
      <c r="EM39" s="594"/>
      <c r="EN39" s="594"/>
      <c r="EO39" s="594"/>
      <c r="EP39" s="594"/>
      <c r="EQ39" s="594"/>
      <c r="ER39" s="594"/>
      <c r="ES39" s="594"/>
      <c r="ET39" s="594"/>
      <c r="EU39" s="594"/>
      <c r="EV39" s="594"/>
      <c r="EW39" s="594"/>
      <c r="EX39" s="594"/>
      <c r="EY39" s="594"/>
      <c r="EZ39" s="594"/>
      <c r="FA39" s="594"/>
      <c r="FB39" s="594"/>
      <c r="FC39" s="594"/>
      <c r="FD39" s="594"/>
      <c r="FE39" s="594"/>
      <c r="FF39" s="594"/>
      <c r="FG39" s="594"/>
      <c r="FH39" s="594"/>
      <c r="FI39" s="594"/>
      <c r="FJ39" s="594"/>
      <c r="FK39" s="594"/>
      <c r="FL39" s="594"/>
      <c r="FM39" s="594"/>
      <c r="FN39" s="594"/>
      <c r="FO39" s="594"/>
      <c r="FP39" s="594"/>
      <c r="FQ39" s="594"/>
      <c r="FR39" s="594"/>
      <c r="FS39" s="594"/>
      <c r="FT39" s="594"/>
      <c r="FU39" s="594"/>
      <c r="FV39" s="594"/>
      <c r="FW39" s="594"/>
      <c r="FX39" s="594"/>
    </row>
    <row r="40" spans="1:180" s="602" customFormat="1" ht="30" customHeight="1" x14ac:dyDescent="0.2">
      <c r="A40" s="662">
        <v>39</v>
      </c>
      <c r="B40" s="606">
        <v>209</v>
      </c>
      <c r="C40" s="607">
        <v>544</v>
      </c>
      <c r="D40" s="581">
        <v>1</v>
      </c>
      <c r="E40" s="582" t="s">
        <v>914</v>
      </c>
      <c r="F40" s="582" t="s">
        <v>952</v>
      </c>
      <c r="G40" s="656" t="s">
        <v>15</v>
      </c>
      <c r="H40" s="910"/>
      <c r="I40" s="848"/>
      <c r="J40" s="848"/>
      <c r="K40" s="848"/>
      <c r="L40" s="848"/>
      <c r="M40" s="610">
        <v>20000</v>
      </c>
      <c r="N40" s="610"/>
      <c r="O40" s="610"/>
      <c r="P40" s="898">
        <v>2.12</v>
      </c>
      <c r="Q40" s="586" t="s">
        <v>22</v>
      </c>
      <c r="R40" s="847">
        <v>7</v>
      </c>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4"/>
      <c r="CE40" s="594"/>
      <c r="CF40" s="594"/>
      <c r="CG40" s="594"/>
      <c r="CH40" s="594"/>
      <c r="CI40" s="594"/>
      <c r="CJ40" s="594"/>
      <c r="CK40" s="594"/>
      <c r="CL40" s="594"/>
      <c r="CM40" s="594"/>
      <c r="CN40" s="594"/>
      <c r="CO40" s="594"/>
      <c r="CP40" s="594"/>
      <c r="CQ40" s="594"/>
      <c r="CR40" s="594"/>
      <c r="CS40" s="594"/>
      <c r="CT40" s="594"/>
      <c r="CU40" s="594"/>
      <c r="CV40" s="594"/>
      <c r="CW40" s="594"/>
      <c r="CX40" s="594"/>
      <c r="CY40" s="594"/>
      <c r="CZ40" s="594"/>
      <c r="DA40" s="594"/>
      <c r="DB40" s="594"/>
      <c r="DC40" s="594"/>
      <c r="DD40" s="594"/>
      <c r="DE40" s="594"/>
      <c r="DF40" s="594"/>
      <c r="DG40" s="594"/>
      <c r="DH40" s="594"/>
      <c r="DI40" s="594"/>
      <c r="DJ40" s="594"/>
      <c r="DK40" s="594"/>
      <c r="DL40" s="594"/>
      <c r="DM40" s="594"/>
      <c r="DN40" s="594"/>
      <c r="DO40" s="594"/>
      <c r="DP40" s="594"/>
      <c r="DQ40" s="594"/>
      <c r="DR40" s="594"/>
      <c r="DS40" s="594"/>
      <c r="DT40" s="594"/>
      <c r="DU40" s="594"/>
      <c r="DV40" s="594"/>
      <c r="DW40" s="594"/>
      <c r="DX40" s="594"/>
      <c r="DY40" s="594"/>
      <c r="DZ40" s="594"/>
      <c r="EA40" s="594"/>
      <c r="EB40" s="594"/>
      <c r="EC40" s="594"/>
      <c r="ED40" s="594"/>
      <c r="EE40" s="594"/>
      <c r="EF40" s="594"/>
      <c r="EG40" s="594"/>
      <c r="EH40" s="594"/>
      <c r="EI40" s="594"/>
      <c r="EJ40" s="594"/>
      <c r="EK40" s="594"/>
      <c r="EL40" s="594"/>
      <c r="EM40" s="594"/>
      <c r="EN40" s="594"/>
      <c r="EO40" s="594"/>
      <c r="EP40" s="594"/>
      <c r="EQ40" s="594"/>
      <c r="ER40" s="594"/>
      <c r="ES40" s="594"/>
      <c r="ET40" s="594"/>
      <c r="EU40" s="594"/>
      <c r="EV40" s="594"/>
      <c r="EW40" s="594"/>
      <c r="EX40" s="594"/>
      <c r="EY40" s="594"/>
      <c r="EZ40" s="594"/>
      <c r="FA40" s="594"/>
      <c r="FB40" s="594"/>
      <c r="FC40" s="594"/>
      <c r="FD40" s="594"/>
      <c r="FE40" s="594"/>
      <c r="FF40" s="594"/>
      <c r="FG40" s="594"/>
      <c r="FH40" s="594"/>
      <c r="FI40" s="594"/>
      <c r="FJ40" s="594"/>
      <c r="FK40" s="594"/>
      <c r="FL40" s="594"/>
      <c r="FM40" s="594"/>
      <c r="FN40" s="594"/>
      <c r="FO40" s="594"/>
      <c r="FP40" s="594"/>
      <c r="FQ40" s="594"/>
      <c r="FR40" s="594"/>
      <c r="FS40" s="594"/>
      <c r="FT40" s="594"/>
      <c r="FU40" s="594"/>
      <c r="FV40" s="594"/>
      <c r="FW40" s="594"/>
      <c r="FX40" s="594"/>
    </row>
    <row r="41" spans="1:180" s="602" customFormat="1" ht="30" customHeight="1" x14ac:dyDescent="0.2">
      <c r="A41" s="662">
        <v>40</v>
      </c>
      <c r="B41" s="606">
        <v>209</v>
      </c>
      <c r="C41" s="607">
        <v>544</v>
      </c>
      <c r="D41" s="581">
        <v>2</v>
      </c>
      <c r="E41" s="582" t="s">
        <v>914</v>
      </c>
      <c r="F41" s="582" t="s">
        <v>951</v>
      </c>
      <c r="G41" s="656" t="s">
        <v>15</v>
      </c>
      <c r="H41" s="910"/>
      <c r="I41" s="848"/>
      <c r="J41" s="848"/>
      <c r="K41" s="848"/>
      <c r="L41" s="848"/>
      <c r="M41" s="610">
        <v>20000</v>
      </c>
      <c r="N41" s="610"/>
      <c r="O41" s="610"/>
      <c r="P41" s="898">
        <v>2.12</v>
      </c>
      <c r="Q41" s="586" t="s">
        <v>22</v>
      </c>
      <c r="R41" s="847">
        <v>7</v>
      </c>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4"/>
      <c r="CM41" s="594"/>
      <c r="CN41" s="594"/>
      <c r="CO41" s="594"/>
      <c r="CP41" s="594"/>
      <c r="CQ41" s="594"/>
      <c r="CR41" s="594"/>
      <c r="CS41" s="594"/>
      <c r="CT41" s="594"/>
      <c r="CU41" s="594"/>
      <c r="CV41" s="594"/>
      <c r="CW41" s="594"/>
      <c r="CX41" s="594"/>
      <c r="CY41" s="594"/>
      <c r="CZ41" s="594"/>
      <c r="DA41" s="594"/>
      <c r="DB41" s="594"/>
      <c r="DC41" s="594"/>
      <c r="DD41" s="594"/>
      <c r="DE41" s="594"/>
      <c r="DF41" s="594"/>
      <c r="DG41" s="594"/>
      <c r="DH41" s="594"/>
      <c r="DI41" s="594"/>
      <c r="DJ41" s="594"/>
      <c r="DK41" s="594"/>
      <c r="DL41" s="594"/>
      <c r="DM41" s="594"/>
      <c r="DN41" s="594"/>
      <c r="DO41" s="594"/>
      <c r="DP41" s="594"/>
      <c r="DQ41" s="594"/>
      <c r="DR41" s="594"/>
      <c r="DS41" s="594"/>
      <c r="DT41" s="594"/>
      <c r="DU41" s="594"/>
      <c r="DV41" s="594"/>
      <c r="DW41" s="594"/>
      <c r="DX41" s="594"/>
      <c r="DY41" s="594"/>
      <c r="DZ41" s="594"/>
      <c r="EA41" s="594"/>
      <c r="EB41" s="594"/>
      <c r="EC41" s="594"/>
      <c r="ED41" s="594"/>
      <c r="EE41" s="594"/>
      <c r="EF41" s="594"/>
      <c r="EG41" s="594"/>
      <c r="EH41" s="594"/>
      <c r="EI41" s="594"/>
      <c r="EJ41" s="594"/>
      <c r="EK41" s="594"/>
      <c r="EL41" s="594"/>
      <c r="EM41" s="594"/>
      <c r="EN41" s="594"/>
      <c r="EO41" s="594"/>
      <c r="EP41" s="594"/>
      <c r="EQ41" s="594"/>
      <c r="ER41" s="594"/>
      <c r="ES41" s="594"/>
      <c r="ET41" s="594"/>
      <c r="EU41" s="594"/>
      <c r="EV41" s="594"/>
      <c r="EW41" s="594"/>
      <c r="EX41" s="594"/>
      <c r="EY41" s="594"/>
      <c r="EZ41" s="594"/>
      <c r="FA41" s="594"/>
      <c r="FB41" s="594"/>
      <c r="FC41" s="594"/>
      <c r="FD41" s="594"/>
      <c r="FE41" s="594"/>
      <c r="FF41" s="594"/>
      <c r="FG41" s="594"/>
      <c r="FH41" s="594"/>
      <c r="FI41" s="594"/>
      <c r="FJ41" s="594"/>
      <c r="FK41" s="594"/>
      <c r="FL41" s="594"/>
      <c r="FM41" s="594"/>
      <c r="FN41" s="594"/>
      <c r="FO41" s="594"/>
      <c r="FP41" s="594"/>
      <c r="FQ41" s="594"/>
      <c r="FR41" s="594"/>
      <c r="FS41" s="594"/>
      <c r="FT41" s="594"/>
      <c r="FU41" s="594"/>
      <c r="FV41" s="594"/>
      <c r="FW41" s="594"/>
      <c r="FX41" s="594"/>
    </row>
    <row r="42" spans="1:180" s="602" customFormat="1" ht="30" customHeight="1" x14ac:dyDescent="0.2">
      <c r="A42" s="662">
        <v>41</v>
      </c>
      <c r="B42" s="606">
        <v>211</v>
      </c>
      <c r="C42" s="607">
        <v>510</v>
      </c>
      <c r="D42" s="595">
        <v>0</v>
      </c>
      <c r="E42" s="582" t="s">
        <v>1275</v>
      </c>
      <c r="F42" s="582" t="s">
        <v>1274</v>
      </c>
      <c r="G42" s="656" t="s">
        <v>15</v>
      </c>
      <c r="H42" s="910"/>
      <c r="I42" s="848"/>
      <c r="J42" s="848">
        <v>0</v>
      </c>
      <c r="K42" s="843">
        <v>-20000</v>
      </c>
      <c r="L42" s="848"/>
      <c r="M42" s="610">
        <v>0</v>
      </c>
      <c r="N42" s="610"/>
      <c r="O42" s="610"/>
      <c r="P42" s="899">
        <v>1.1000000000000001</v>
      </c>
      <c r="Q42" s="586" t="s">
        <v>22</v>
      </c>
      <c r="R42" s="847">
        <v>5</v>
      </c>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4"/>
      <c r="CZ42" s="594"/>
      <c r="DA42" s="594"/>
      <c r="DB42" s="594"/>
      <c r="DC42" s="594"/>
      <c r="DD42" s="594"/>
      <c r="DE42" s="594"/>
      <c r="DF42" s="594"/>
      <c r="DG42" s="594"/>
      <c r="DH42" s="594"/>
      <c r="DI42" s="594"/>
      <c r="DJ42" s="594"/>
      <c r="DK42" s="594"/>
      <c r="DL42" s="594"/>
      <c r="DM42" s="594"/>
      <c r="DN42" s="594"/>
      <c r="DO42" s="594"/>
      <c r="DP42" s="594"/>
      <c r="DQ42" s="594"/>
      <c r="DR42" s="594"/>
      <c r="DS42" s="594"/>
      <c r="DT42" s="594"/>
      <c r="DU42" s="594"/>
      <c r="DV42" s="594"/>
      <c r="DW42" s="594"/>
      <c r="DX42" s="594"/>
      <c r="DY42" s="594"/>
      <c r="DZ42" s="594"/>
      <c r="EA42" s="594"/>
      <c r="EB42" s="594"/>
      <c r="EC42" s="594"/>
      <c r="ED42" s="594"/>
      <c r="EE42" s="594"/>
      <c r="EF42" s="594"/>
      <c r="EG42" s="594"/>
      <c r="EH42" s="594"/>
      <c r="EI42" s="594"/>
      <c r="EJ42" s="594"/>
      <c r="EK42" s="594"/>
      <c r="EL42" s="594"/>
      <c r="EM42" s="594"/>
      <c r="EN42" s="594"/>
      <c r="EO42" s="594"/>
      <c r="EP42" s="594"/>
      <c r="EQ42" s="594"/>
      <c r="ER42" s="594"/>
      <c r="ES42" s="594"/>
      <c r="ET42" s="594"/>
      <c r="EU42" s="594"/>
      <c r="EV42" s="594"/>
      <c r="EW42" s="594"/>
      <c r="EX42" s="594"/>
      <c r="EY42" s="594"/>
      <c r="EZ42" s="594"/>
      <c r="FA42" s="594"/>
      <c r="FB42" s="594"/>
      <c r="FC42" s="594"/>
      <c r="FD42" s="594"/>
      <c r="FE42" s="594"/>
      <c r="FF42" s="594"/>
      <c r="FG42" s="594"/>
      <c r="FH42" s="594"/>
      <c r="FI42" s="594"/>
      <c r="FJ42" s="594"/>
      <c r="FK42" s="594"/>
      <c r="FL42" s="594"/>
      <c r="FM42" s="594"/>
      <c r="FN42" s="594"/>
      <c r="FO42" s="594"/>
      <c r="FP42" s="594"/>
      <c r="FQ42" s="594"/>
      <c r="FR42" s="594"/>
      <c r="FS42" s="594"/>
      <c r="FT42" s="594"/>
      <c r="FU42" s="594"/>
      <c r="FV42" s="594"/>
      <c r="FW42" s="594"/>
      <c r="FX42" s="594"/>
    </row>
    <row r="43" spans="1:180" s="602" customFormat="1" ht="30" customHeight="1" x14ac:dyDescent="0.25">
      <c r="A43" s="662">
        <v>42</v>
      </c>
      <c r="B43" s="606">
        <v>211</v>
      </c>
      <c r="C43" s="607">
        <v>536</v>
      </c>
      <c r="D43" s="581">
        <v>5</v>
      </c>
      <c r="E43" s="582" t="s">
        <v>907</v>
      </c>
      <c r="F43" s="582" t="s">
        <v>959</v>
      </c>
      <c r="G43" s="654" t="s">
        <v>15</v>
      </c>
      <c r="H43" s="911"/>
      <c r="I43" s="613">
        <v>0</v>
      </c>
      <c r="J43" s="613">
        <v>100000</v>
      </c>
      <c r="K43" s="613">
        <v>0</v>
      </c>
      <c r="L43" s="613"/>
      <c r="M43" s="610">
        <v>0</v>
      </c>
      <c r="N43" s="613"/>
      <c r="O43" s="613"/>
      <c r="P43" s="899">
        <v>1.1000000000000001</v>
      </c>
      <c r="Q43" s="586" t="s">
        <v>22</v>
      </c>
      <c r="R43" s="849">
        <v>5</v>
      </c>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4"/>
      <c r="DS43" s="594"/>
      <c r="DT43" s="594"/>
      <c r="DU43" s="594"/>
      <c r="DV43" s="594"/>
      <c r="DW43" s="594"/>
      <c r="DX43" s="594"/>
      <c r="DY43" s="594"/>
      <c r="DZ43" s="594"/>
      <c r="EA43" s="594"/>
      <c r="EB43" s="594"/>
      <c r="EC43" s="594"/>
      <c r="ED43" s="594"/>
      <c r="EE43" s="594"/>
      <c r="EF43" s="594"/>
      <c r="EG43" s="594"/>
      <c r="EH43" s="594"/>
      <c r="EI43" s="594"/>
      <c r="EJ43" s="594"/>
      <c r="EK43" s="594"/>
      <c r="EL43" s="594"/>
      <c r="EM43" s="594"/>
      <c r="EN43" s="594"/>
      <c r="EO43" s="594"/>
      <c r="EP43" s="594"/>
      <c r="EQ43" s="594"/>
      <c r="ER43" s="594"/>
      <c r="ES43" s="594"/>
      <c r="ET43" s="594"/>
      <c r="EU43" s="594"/>
      <c r="EV43" s="594"/>
      <c r="EW43" s="594"/>
      <c r="EX43" s="594"/>
      <c r="EY43" s="594"/>
      <c r="EZ43" s="594"/>
      <c r="FA43" s="594"/>
      <c r="FB43" s="594"/>
      <c r="FC43" s="594"/>
      <c r="FD43" s="594"/>
      <c r="FE43" s="594"/>
      <c r="FF43" s="594"/>
      <c r="FG43" s="594"/>
      <c r="FH43" s="594"/>
      <c r="FI43" s="594"/>
      <c r="FJ43" s="594"/>
      <c r="FK43" s="594"/>
      <c r="FL43" s="594"/>
      <c r="FM43" s="594"/>
      <c r="FN43" s="594"/>
      <c r="FO43" s="594"/>
      <c r="FP43" s="594"/>
      <c r="FQ43" s="594"/>
      <c r="FR43" s="594"/>
      <c r="FS43" s="594"/>
      <c r="FT43" s="594"/>
      <c r="FU43" s="594"/>
      <c r="FV43" s="594"/>
      <c r="FW43" s="594"/>
      <c r="FX43" s="594"/>
    </row>
    <row r="44" spans="1:180" s="602" customFormat="1" ht="30" customHeight="1" x14ac:dyDescent="0.25">
      <c r="A44" s="662">
        <v>43</v>
      </c>
      <c r="B44" s="606">
        <v>211</v>
      </c>
      <c r="C44" s="607">
        <v>544</v>
      </c>
      <c r="D44" s="595">
        <v>0</v>
      </c>
      <c r="E44" s="606" t="s">
        <v>914</v>
      </c>
      <c r="F44" s="582" t="s">
        <v>958</v>
      </c>
      <c r="G44" s="654" t="s">
        <v>15</v>
      </c>
      <c r="H44" s="911"/>
      <c r="I44" s="613"/>
      <c r="J44" s="613">
        <v>0</v>
      </c>
      <c r="K44" s="613">
        <v>20000</v>
      </c>
      <c r="L44" s="613">
        <v>15920</v>
      </c>
      <c r="M44" s="610">
        <v>4000</v>
      </c>
      <c r="N44" s="613"/>
      <c r="O44" s="613"/>
      <c r="P44" s="899">
        <v>1.1000000000000001</v>
      </c>
      <c r="Q44" s="586" t="s">
        <v>22</v>
      </c>
      <c r="R44" s="849">
        <v>7</v>
      </c>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594"/>
      <c r="BW44" s="594"/>
      <c r="BX44" s="594"/>
      <c r="BY44" s="594"/>
      <c r="BZ44" s="594"/>
      <c r="CA44" s="594"/>
      <c r="CB44" s="594"/>
      <c r="CC44" s="594"/>
      <c r="CD44" s="594"/>
      <c r="CE44" s="594"/>
      <c r="CF44" s="594"/>
      <c r="CG44" s="594"/>
      <c r="CH44" s="594"/>
      <c r="CI44" s="594"/>
      <c r="CJ44" s="594"/>
      <c r="CK44" s="594"/>
      <c r="CL44" s="594"/>
      <c r="CM44" s="594"/>
      <c r="CN44" s="594"/>
      <c r="CO44" s="594"/>
      <c r="CP44" s="594"/>
      <c r="CQ44" s="594"/>
      <c r="CR44" s="594"/>
      <c r="CS44" s="594"/>
      <c r="CT44" s="594"/>
      <c r="CU44" s="594"/>
      <c r="CV44" s="594"/>
      <c r="CW44" s="594"/>
      <c r="CX44" s="594"/>
      <c r="CY44" s="594"/>
      <c r="CZ44" s="594"/>
      <c r="DA44" s="594"/>
      <c r="DB44" s="594"/>
      <c r="DC44" s="594"/>
      <c r="DD44" s="594"/>
      <c r="DE44" s="594"/>
      <c r="DF44" s="594"/>
      <c r="DG44" s="594"/>
      <c r="DH44" s="594"/>
      <c r="DI44" s="594"/>
      <c r="DJ44" s="594"/>
      <c r="DK44" s="594"/>
      <c r="DL44" s="594"/>
      <c r="DM44" s="594"/>
      <c r="DN44" s="594"/>
      <c r="DO44" s="594"/>
      <c r="DP44" s="594"/>
      <c r="DQ44" s="594"/>
      <c r="DR44" s="594"/>
      <c r="DS44" s="594"/>
      <c r="DT44" s="594"/>
      <c r="DU44" s="594"/>
      <c r="DV44" s="594"/>
      <c r="DW44" s="594"/>
      <c r="DX44" s="594"/>
      <c r="DY44" s="594"/>
      <c r="DZ44" s="594"/>
      <c r="EA44" s="594"/>
      <c r="EB44" s="594"/>
      <c r="EC44" s="594"/>
      <c r="ED44" s="594"/>
      <c r="EE44" s="594"/>
      <c r="EF44" s="594"/>
      <c r="EG44" s="594"/>
      <c r="EH44" s="594"/>
      <c r="EI44" s="594"/>
      <c r="EJ44" s="594"/>
      <c r="EK44" s="594"/>
      <c r="EL44" s="594"/>
      <c r="EM44" s="594"/>
      <c r="EN44" s="594"/>
      <c r="EO44" s="594"/>
      <c r="EP44" s="594"/>
      <c r="EQ44" s="594"/>
      <c r="ER44" s="594"/>
      <c r="ES44" s="594"/>
      <c r="ET44" s="594"/>
      <c r="EU44" s="594"/>
      <c r="EV44" s="594"/>
      <c r="EW44" s="594"/>
      <c r="EX44" s="594"/>
      <c r="EY44" s="594"/>
      <c r="EZ44" s="594"/>
      <c r="FA44" s="594"/>
      <c r="FB44" s="594"/>
      <c r="FC44" s="594"/>
      <c r="FD44" s="594"/>
      <c r="FE44" s="594"/>
      <c r="FF44" s="594"/>
      <c r="FG44" s="594"/>
      <c r="FH44" s="594"/>
      <c r="FI44" s="594"/>
      <c r="FJ44" s="594"/>
      <c r="FK44" s="594"/>
      <c r="FL44" s="594"/>
      <c r="FM44" s="594"/>
      <c r="FN44" s="594"/>
      <c r="FO44" s="594"/>
      <c r="FP44" s="594"/>
      <c r="FQ44" s="594"/>
      <c r="FR44" s="594"/>
      <c r="FS44" s="594"/>
      <c r="FT44" s="594"/>
      <c r="FU44" s="594"/>
      <c r="FV44" s="594"/>
      <c r="FW44" s="594"/>
      <c r="FX44" s="594"/>
    </row>
    <row r="45" spans="1:180" ht="30" customHeight="1" x14ac:dyDescent="0.2">
      <c r="A45" s="662">
        <v>44</v>
      </c>
      <c r="B45" s="606">
        <v>211</v>
      </c>
      <c r="C45" s="607">
        <v>636</v>
      </c>
      <c r="D45" s="581">
        <v>1</v>
      </c>
      <c r="E45" s="582" t="s">
        <v>907</v>
      </c>
      <c r="F45" s="582" t="s">
        <v>959</v>
      </c>
      <c r="G45" s="654" t="s">
        <v>31</v>
      </c>
      <c r="H45" s="911"/>
      <c r="I45" s="613"/>
      <c r="J45" s="613">
        <v>0</v>
      </c>
      <c r="K45" s="843">
        <v>100000</v>
      </c>
      <c r="L45" s="613">
        <v>48100</v>
      </c>
      <c r="M45" s="610">
        <v>51900</v>
      </c>
      <c r="N45" s="613"/>
      <c r="O45" s="613"/>
      <c r="P45" s="899">
        <v>1.1000000000000001</v>
      </c>
      <c r="Q45" s="586" t="s">
        <v>22</v>
      </c>
      <c r="R45" s="849">
        <v>5</v>
      </c>
    </row>
    <row r="46" spans="1:180" ht="30" customHeight="1" x14ac:dyDescent="0.25">
      <c r="A46" s="662">
        <v>45</v>
      </c>
      <c r="B46" s="606">
        <v>213</v>
      </c>
      <c r="C46" s="607">
        <v>532</v>
      </c>
      <c r="D46" s="581">
        <v>1</v>
      </c>
      <c r="E46" s="582" t="s">
        <v>14</v>
      </c>
      <c r="F46" s="582" t="s">
        <v>33</v>
      </c>
      <c r="G46" s="656" t="s">
        <v>15</v>
      </c>
      <c r="H46" s="911"/>
      <c r="I46" s="613"/>
      <c r="J46" s="613"/>
      <c r="K46" s="613"/>
      <c r="L46" s="613"/>
      <c r="M46" s="610">
        <v>40000</v>
      </c>
      <c r="N46" s="609"/>
      <c r="O46" s="609"/>
      <c r="P46" s="899">
        <v>4.2</v>
      </c>
      <c r="Q46" s="796" t="s">
        <v>961</v>
      </c>
      <c r="R46" s="849">
        <v>25</v>
      </c>
    </row>
    <row r="47" spans="1:180" ht="30" customHeight="1" x14ac:dyDescent="0.2">
      <c r="A47" s="662">
        <v>46</v>
      </c>
      <c r="B47" s="850">
        <v>213</v>
      </c>
      <c r="C47" s="851">
        <v>536</v>
      </c>
      <c r="D47" s="581">
        <v>1</v>
      </c>
      <c r="E47" s="582" t="s">
        <v>907</v>
      </c>
      <c r="F47" s="582" t="s">
        <v>965</v>
      </c>
      <c r="G47" s="656" t="s">
        <v>15</v>
      </c>
      <c r="H47" s="911"/>
      <c r="I47" s="613">
        <v>0</v>
      </c>
      <c r="J47" s="613">
        <v>2400</v>
      </c>
      <c r="K47" s="613">
        <v>0</v>
      </c>
      <c r="L47" s="613">
        <v>0</v>
      </c>
      <c r="M47" s="610">
        <v>0</v>
      </c>
      <c r="N47" s="852"/>
      <c r="O47" s="852"/>
      <c r="P47" s="875">
        <v>4.2</v>
      </c>
      <c r="Q47" s="586" t="s">
        <v>22</v>
      </c>
      <c r="R47" s="849">
        <v>5</v>
      </c>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3"/>
      <c r="BN47" s="853"/>
      <c r="BO47" s="853"/>
      <c r="BP47" s="853"/>
      <c r="BQ47" s="853"/>
      <c r="BR47" s="853"/>
      <c r="BS47" s="853"/>
      <c r="BT47" s="853"/>
      <c r="BU47" s="853"/>
      <c r="BV47" s="853"/>
      <c r="BW47" s="853"/>
      <c r="BX47" s="853"/>
      <c r="BY47" s="853"/>
      <c r="BZ47" s="853"/>
      <c r="CA47" s="853"/>
      <c r="CB47" s="853"/>
      <c r="CC47" s="853"/>
      <c r="CD47" s="853"/>
      <c r="CE47" s="853"/>
      <c r="CF47" s="853"/>
      <c r="CG47" s="853"/>
      <c r="CH47" s="853"/>
      <c r="CI47" s="853"/>
      <c r="CJ47" s="853"/>
      <c r="CK47" s="853"/>
      <c r="CL47" s="853"/>
      <c r="CM47" s="853"/>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3"/>
      <c r="EL47" s="853"/>
      <c r="EM47" s="853"/>
      <c r="EN47" s="853"/>
      <c r="EO47" s="853"/>
      <c r="EP47" s="853"/>
      <c r="EQ47" s="853"/>
      <c r="ER47" s="853"/>
      <c r="ES47" s="853"/>
      <c r="ET47" s="853"/>
      <c r="EU47" s="853"/>
      <c r="EV47" s="853"/>
      <c r="EW47" s="853"/>
      <c r="EX47" s="853"/>
      <c r="EY47" s="853"/>
      <c r="EZ47" s="853"/>
      <c r="FA47" s="853"/>
      <c r="FB47" s="853"/>
      <c r="FC47" s="853"/>
      <c r="FD47" s="853"/>
      <c r="FE47" s="853"/>
      <c r="FF47" s="853"/>
      <c r="FG47" s="853"/>
      <c r="FH47" s="853"/>
      <c r="FI47" s="853"/>
      <c r="FJ47" s="853"/>
      <c r="FK47" s="853"/>
    </row>
    <row r="48" spans="1:180" ht="30" customHeight="1" x14ac:dyDescent="0.2">
      <c r="A48" s="662">
        <v>47</v>
      </c>
      <c r="B48" s="850">
        <v>213</v>
      </c>
      <c r="C48" s="851">
        <v>636</v>
      </c>
      <c r="D48" s="581">
        <v>1</v>
      </c>
      <c r="E48" s="582" t="s">
        <v>907</v>
      </c>
      <c r="F48" s="582" t="s">
        <v>1276</v>
      </c>
      <c r="G48" s="656" t="s">
        <v>31</v>
      </c>
      <c r="H48" s="911"/>
      <c r="I48" s="613">
        <v>0</v>
      </c>
      <c r="J48" s="613">
        <v>0</v>
      </c>
      <c r="K48" s="613">
        <v>2400</v>
      </c>
      <c r="L48" s="613">
        <v>2398</v>
      </c>
      <c r="M48" s="610">
        <v>0</v>
      </c>
      <c r="N48" s="852"/>
      <c r="O48" s="852"/>
      <c r="P48" s="875">
        <v>4.2</v>
      </c>
      <c r="Q48" s="586" t="s">
        <v>22</v>
      </c>
      <c r="R48" s="849">
        <v>5</v>
      </c>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853"/>
      <c r="BP48" s="853"/>
      <c r="BQ48" s="853"/>
      <c r="BR48" s="853"/>
      <c r="BS48" s="853"/>
      <c r="BT48" s="853"/>
      <c r="BU48" s="853"/>
      <c r="BV48" s="853"/>
      <c r="BW48" s="853"/>
      <c r="BX48" s="853"/>
      <c r="BY48" s="853"/>
      <c r="BZ48" s="853"/>
      <c r="CA48" s="853"/>
      <c r="CB48" s="853"/>
      <c r="CC48" s="853"/>
      <c r="CD48" s="853"/>
      <c r="CE48" s="853"/>
      <c r="CF48" s="853"/>
      <c r="CG48" s="853"/>
      <c r="CH48" s="853"/>
      <c r="CI48" s="853"/>
      <c r="CJ48" s="853"/>
      <c r="CK48" s="853"/>
      <c r="CL48" s="853"/>
      <c r="CM48" s="853"/>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3"/>
      <c r="EL48" s="853"/>
      <c r="EM48" s="853"/>
      <c r="EN48" s="853"/>
      <c r="EO48" s="853"/>
      <c r="EP48" s="853"/>
      <c r="EQ48" s="853"/>
      <c r="ER48" s="853"/>
      <c r="ES48" s="853"/>
      <c r="ET48" s="853"/>
      <c r="EU48" s="853"/>
      <c r="EV48" s="853"/>
      <c r="EW48" s="853"/>
      <c r="EX48" s="853"/>
      <c r="EY48" s="853"/>
      <c r="EZ48" s="853"/>
      <c r="FA48" s="853"/>
      <c r="FB48" s="853"/>
      <c r="FC48" s="853"/>
      <c r="FD48" s="853"/>
      <c r="FE48" s="853"/>
      <c r="FF48" s="853"/>
      <c r="FG48" s="853"/>
      <c r="FH48" s="853"/>
      <c r="FI48" s="853"/>
      <c r="FJ48" s="853"/>
      <c r="FK48" s="853"/>
    </row>
    <row r="49" spans="1:180" ht="30" customHeight="1" x14ac:dyDescent="0.2">
      <c r="A49" s="662">
        <v>48</v>
      </c>
      <c r="B49" s="606">
        <v>213</v>
      </c>
      <c r="C49" s="607">
        <v>644</v>
      </c>
      <c r="D49" s="581">
        <v>1</v>
      </c>
      <c r="E49" s="582" t="s">
        <v>914</v>
      </c>
      <c r="F49" s="582" t="s">
        <v>965</v>
      </c>
      <c r="G49" s="656" t="s">
        <v>31</v>
      </c>
      <c r="H49" s="911"/>
      <c r="I49" s="613">
        <v>0</v>
      </c>
      <c r="J49" s="613">
        <v>0</v>
      </c>
      <c r="K49" s="613">
        <v>31900</v>
      </c>
      <c r="L49" s="613">
        <v>0</v>
      </c>
      <c r="M49" s="610">
        <v>31900</v>
      </c>
      <c r="N49" s="609"/>
      <c r="O49" s="609"/>
      <c r="P49" s="875">
        <v>4.2</v>
      </c>
      <c r="Q49" s="586" t="s">
        <v>22</v>
      </c>
      <c r="R49" s="849">
        <v>7</v>
      </c>
    </row>
    <row r="50" spans="1:180" ht="30" customHeight="1" x14ac:dyDescent="0.2">
      <c r="A50" s="662">
        <v>49</v>
      </c>
      <c r="B50" s="606">
        <v>216</v>
      </c>
      <c r="C50" s="607">
        <v>532</v>
      </c>
      <c r="D50" s="581">
        <v>28</v>
      </c>
      <c r="E50" s="582" t="s">
        <v>14</v>
      </c>
      <c r="F50" s="583" t="s">
        <v>977</v>
      </c>
      <c r="G50" s="621" t="s">
        <v>15</v>
      </c>
      <c r="H50" s="583"/>
      <c r="I50" s="843"/>
      <c r="J50" s="843"/>
      <c r="K50" s="843"/>
      <c r="L50" s="843"/>
      <c r="M50" s="610">
        <v>400000</v>
      </c>
      <c r="N50" s="844"/>
      <c r="O50" s="844"/>
      <c r="P50" s="896">
        <v>2.11</v>
      </c>
      <c r="Q50" s="854">
        <v>21</v>
      </c>
      <c r="R50" s="842">
        <v>25</v>
      </c>
    </row>
    <row r="51" spans="1:180" ht="30" customHeight="1" x14ac:dyDescent="0.2">
      <c r="A51" s="662">
        <v>50</v>
      </c>
      <c r="B51" s="606">
        <v>216</v>
      </c>
      <c r="C51" s="607">
        <v>532</v>
      </c>
      <c r="D51" s="581">
        <v>29</v>
      </c>
      <c r="E51" s="582" t="s">
        <v>14</v>
      </c>
      <c r="F51" s="583" t="s">
        <v>993</v>
      </c>
      <c r="G51" s="621" t="s">
        <v>15</v>
      </c>
      <c r="H51" s="909"/>
      <c r="I51" s="843"/>
      <c r="J51" s="843"/>
      <c r="K51" s="843"/>
      <c r="L51" s="843"/>
      <c r="M51" s="610">
        <v>500000</v>
      </c>
      <c r="N51" s="844"/>
      <c r="O51" s="844"/>
      <c r="P51" s="896">
        <v>2.11</v>
      </c>
      <c r="Q51" s="854">
        <v>11</v>
      </c>
      <c r="R51" s="842">
        <v>25</v>
      </c>
    </row>
    <row r="52" spans="1:180" ht="30" customHeight="1" x14ac:dyDescent="0.2">
      <c r="A52" s="662">
        <v>51</v>
      </c>
      <c r="B52" s="606">
        <v>216</v>
      </c>
      <c r="C52" s="607">
        <v>532</v>
      </c>
      <c r="D52" s="581">
        <v>30</v>
      </c>
      <c r="E52" s="582" t="s">
        <v>14</v>
      </c>
      <c r="F52" s="583" t="s">
        <v>971</v>
      </c>
      <c r="G52" s="621" t="s">
        <v>15</v>
      </c>
      <c r="H52" s="909"/>
      <c r="I52" s="843"/>
      <c r="J52" s="843"/>
      <c r="K52" s="843"/>
      <c r="L52" s="843"/>
      <c r="M52" s="610">
        <v>1200000</v>
      </c>
      <c r="N52" s="844"/>
      <c r="O52" s="844"/>
      <c r="P52" s="896">
        <v>2.11</v>
      </c>
      <c r="Q52" s="854">
        <v>9</v>
      </c>
      <c r="R52" s="842">
        <v>25</v>
      </c>
    </row>
    <row r="53" spans="1:180" ht="30" customHeight="1" x14ac:dyDescent="0.2">
      <c r="A53" s="662">
        <v>52</v>
      </c>
      <c r="B53" s="606">
        <v>216</v>
      </c>
      <c r="C53" s="607">
        <v>532</v>
      </c>
      <c r="D53" s="581" t="s">
        <v>25</v>
      </c>
      <c r="E53" s="582" t="s">
        <v>14</v>
      </c>
      <c r="F53" s="583" t="s">
        <v>974</v>
      </c>
      <c r="G53" s="621" t="s">
        <v>15</v>
      </c>
      <c r="H53" s="909"/>
      <c r="I53" s="843"/>
      <c r="J53" s="843"/>
      <c r="K53" s="843"/>
      <c r="L53" s="843"/>
      <c r="M53" s="610">
        <v>0</v>
      </c>
      <c r="N53" s="844"/>
      <c r="O53" s="844">
        <v>900000</v>
      </c>
      <c r="P53" s="896">
        <v>2.11</v>
      </c>
      <c r="Q53" s="854">
        <v>8</v>
      </c>
      <c r="R53" s="842">
        <v>25</v>
      </c>
      <c r="FL53" s="853"/>
    </row>
    <row r="54" spans="1:180" s="845" customFormat="1" ht="30" customHeight="1" x14ac:dyDescent="0.2">
      <c r="A54" s="662">
        <v>53</v>
      </c>
      <c r="B54" s="606">
        <v>216</v>
      </c>
      <c r="C54" s="607">
        <v>532</v>
      </c>
      <c r="D54" s="581" t="s">
        <v>25</v>
      </c>
      <c r="E54" s="582" t="s">
        <v>14</v>
      </c>
      <c r="F54" s="582" t="s">
        <v>980</v>
      </c>
      <c r="G54" s="656" t="s">
        <v>15</v>
      </c>
      <c r="H54" s="911"/>
      <c r="I54" s="613"/>
      <c r="J54" s="613"/>
      <c r="K54" s="613"/>
      <c r="L54" s="613"/>
      <c r="M54" s="610">
        <v>0</v>
      </c>
      <c r="N54" s="600"/>
      <c r="O54" s="600">
        <v>1400000</v>
      </c>
      <c r="P54" s="896">
        <v>2.11</v>
      </c>
      <c r="Q54" s="796" t="s">
        <v>981</v>
      </c>
      <c r="R54" s="849">
        <v>25</v>
      </c>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594"/>
      <c r="CC54" s="594"/>
      <c r="CD54" s="594"/>
      <c r="CE54" s="594"/>
      <c r="CF54" s="594"/>
      <c r="CG54" s="594"/>
      <c r="CH54" s="594"/>
      <c r="CI54" s="594"/>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594"/>
      <c r="DF54" s="594"/>
      <c r="DG54" s="594"/>
      <c r="DH54" s="594"/>
      <c r="DI54" s="594"/>
      <c r="DJ54" s="594"/>
      <c r="DK54" s="594"/>
      <c r="DL54" s="594"/>
      <c r="DM54" s="594"/>
      <c r="DN54" s="594"/>
      <c r="DO54" s="594"/>
      <c r="DP54" s="594"/>
      <c r="DQ54" s="594"/>
      <c r="DR54" s="594"/>
      <c r="DS54" s="594"/>
      <c r="DT54" s="594"/>
      <c r="DU54" s="594"/>
      <c r="DV54" s="594"/>
      <c r="DW54" s="594"/>
      <c r="DX54" s="594"/>
      <c r="DY54" s="594"/>
      <c r="DZ54" s="594"/>
      <c r="EA54" s="594"/>
      <c r="EB54" s="594"/>
      <c r="EC54" s="594"/>
      <c r="ED54" s="594"/>
      <c r="EE54" s="594"/>
      <c r="EF54" s="594"/>
      <c r="EG54" s="594"/>
      <c r="EH54" s="594"/>
      <c r="EI54" s="594"/>
      <c r="EJ54" s="594"/>
      <c r="EK54" s="594"/>
      <c r="EL54" s="594"/>
      <c r="EM54" s="594"/>
      <c r="EN54" s="594"/>
      <c r="EO54" s="594"/>
      <c r="EP54" s="594"/>
      <c r="EQ54" s="594"/>
      <c r="ER54" s="594"/>
      <c r="ES54" s="594"/>
      <c r="ET54" s="594"/>
      <c r="EU54" s="594"/>
      <c r="EV54" s="594"/>
      <c r="EW54" s="594"/>
      <c r="EX54" s="594"/>
      <c r="EY54" s="594"/>
      <c r="EZ54" s="594"/>
      <c r="FA54" s="594"/>
      <c r="FB54" s="594"/>
      <c r="FC54" s="594"/>
      <c r="FD54" s="594"/>
      <c r="FE54" s="594"/>
      <c r="FF54" s="594"/>
      <c r="FG54" s="594"/>
      <c r="FH54" s="594"/>
      <c r="FI54" s="594"/>
      <c r="FJ54" s="594"/>
      <c r="FK54" s="594"/>
      <c r="FL54" s="594"/>
      <c r="FM54" s="594"/>
      <c r="FN54" s="594"/>
      <c r="FO54" s="594"/>
      <c r="FP54" s="594"/>
      <c r="FQ54" s="594"/>
      <c r="FR54" s="594"/>
      <c r="FS54" s="594"/>
      <c r="FT54" s="594"/>
      <c r="FU54" s="594"/>
      <c r="FV54" s="594"/>
      <c r="FW54" s="594"/>
      <c r="FX54" s="594"/>
    </row>
    <row r="55" spans="1:180" ht="30" customHeight="1" x14ac:dyDescent="0.2">
      <c r="A55" s="662">
        <v>54</v>
      </c>
      <c r="B55" s="606">
        <v>216</v>
      </c>
      <c r="C55" s="607">
        <v>532</v>
      </c>
      <c r="D55" s="581" t="s">
        <v>25</v>
      </c>
      <c r="E55" s="582" t="s">
        <v>14</v>
      </c>
      <c r="F55" s="583" t="s">
        <v>984</v>
      </c>
      <c r="G55" s="621" t="s">
        <v>15</v>
      </c>
      <c r="H55" s="909"/>
      <c r="I55" s="843"/>
      <c r="J55" s="843"/>
      <c r="K55" s="843"/>
      <c r="L55" s="843"/>
      <c r="M55" s="610">
        <v>0</v>
      </c>
      <c r="N55" s="844">
        <v>600000</v>
      </c>
      <c r="O55" s="844">
        <v>500000</v>
      </c>
      <c r="P55" s="896">
        <v>2.11</v>
      </c>
      <c r="Q55" s="854">
        <v>4</v>
      </c>
      <c r="R55" s="842">
        <v>25</v>
      </c>
    </row>
    <row r="56" spans="1:180" ht="30" customHeight="1" x14ac:dyDescent="0.2">
      <c r="A56" s="662">
        <v>55</v>
      </c>
      <c r="B56" s="606">
        <v>216</v>
      </c>
      <c r="C56" s="607">
        <v>532</v>
      </c>
      <c r="D56" s="581" t="s">
        <v>25</v>
      </c>
      <c r="E56" s="582" t="s">
        <v>14</v>
      </c>
      <c r="F56" s="583" t="s">
        <v>987</v>
      </c>
      <c r="G56" s="621" t="s">
        <v>15</v>
      </c>
      <c r="H56" s="909"/>
      <c r="I56" s="843"/>
      <c r="J56" s="843"/>
      <c r="K56" s="843"/>
      <c r="L56" s="843"/>
      <c r="M56" s="610">
        <v>0</v>
      </c>
      <c r="N56" s="844">
        <v>400000</v>
      </c>
      <c r="O56" s="844">
        <v>1000000</v>
      </c>
      <c r="P56" s="896">
        <v>2.11</v>
      </c>
      <c r="Q56" s="854">
        <v>28</v>
      </c>
      <c r="R56" s="842">
        <v>25</v>
      </c>
    </row>
    <row r="57" spans="1:180" s="845" customFormat="1" ht="30" customHeight="1" x14ac:dyDescent="0.2">
      <c r="A57" s="662">
        <v>56</v>
      </c>
      <c r="B57" s="606">
        <v>216</v>
      </c>
      <c r="C57" s="607">
        <v>532</v>
      </c>
      <c r="D57" s="581" t="s">
        <v>25</v>
      </c>
      <c r="E57" s="582" t="s">
        <v>14</v>
      </c>
      <c r="F57" s="583" t="s">
        <v>998</v>
      </c>
      <c r="G57" s="621" t="s">
        <v>15</v>
      </c>
      <c r="H57" s="909"/>
      <c r="I57" s="843"/>
      <c r="J57" s="843"/>
      <c r="K57" s="843"/>
      <c r="L57" s="843"/>
      <c r="M57" s="610">
        <v>0</v>
      </c>
      <c r="N57" s="844"/>
      <c r="O57" s="844">
        <v>1000000</v>
      </c>
      <c r="P57" s="896">
        <v>2.11</v>
      </c>
      <c r="Q57" s="854">
        <v>30</v>
      </c>
      <c r="R57" s="842">
        <v>25</v>
      </c>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c r="BU57" s="594"/>
      <c r="BV57" s="594"/>
      <c r="BW57" s="594"/>
      <c r="BX57" s="594"/>
      <c r="BY57" s="594"/>
      <c r="BZ57" s="594"/>
      <c r="CA57" s="594"/>
      <c r="CB57" s="594"/>
      <c r="CC57" s="594"/>
      <c r="CD57" s="594"/>
      <c r="CE57" s="594"/>
      <c r="CF57" s="594"/>
      <c r="CG57" s="594"/>
      <c r="CH57" s="594"/>
      <c r="CI57" s="594"/>
      <c r="CJ57" s="594"/>
      <c r="CK57" s="594"/>
      <c r="CL57" s="594"/>
      <c r="CM57" s="594"/>
      <c r="CN57" s="594"/>
      <c r="CO57" s="594"/>
      <c r="CP57" s="594"/>
      <c r="CQ57" s="594"/>
      <c r="CR57" s="594"/>
      <c r="CS57" s="594"/>
      <c r="CT57" s="594"/>
      <c r="CU57" s="594"/>
      <c r="CV57" s="594"/>
      <c r="CW57" s="594"/>
      <c r="CX57" s="594"/>
      <c r="CY57" s="594"/>
      <c r="CZ57" s="594"/>
      <c r="DA57" s="594"/>
      <c r="DB57" s="594"/>
      <c r="DC57" s="594"/>
      <c r="DD57" s="594"/>
      <c r="DE57" s="594"/>
      <c r="DF57" s="594"/>
      <c r="DG57" s="594"/>
      <c r="DH57" s="594"/>
      <c r="DI57" s="594"/>
      <c r="DJ57" s="594"/>
      <c r="DK57" s="594"/>
      <c r="DL57" s="594"/>
      <c r="DM57" s="594"/>
      <c r="DN57" s="594"/>
      <c r="DO57" s="594"/>
      <c r="DP57" s="594"/>
      <c r="DQ57" s="594"/>
      <c r="DR57" s="594"/>
      <c r="DS57" s="594"/>
      <c r="DT57" s="594"/>
      <c r="DU57" s="594"/>
      <c r="DV57" s="594"/>
      <c r="DW57" s="594"/>
      <c r="DX57" s="594"/>
      <c r="DY57" s="594"/>
      <c r="DZ57" s="594"/>
      <c r="EA57" s="594"/>
      <c r="EB57" s="594"/>
      <c r="EC57" s="594"/>
      <c r="ED57" s="594"/>
      <c r="EE57" s="594"/>
      <c r="EF57" s="594"/>
      <c r="EG57" s="594"/>
      <c r="EH57" s="594"/>
      <c r="EI57" s="594"/>
      <c r="EJ57" s="594"/>
      <c r="EK57" s="594"/>
      <c r="EL57" s="594"/>
      <c r="EM57" s="594"/>
      <c r="EN57" s="594"/>
      <c r="EO57" s="594"/>
      <c r="EP57" s="594"/>
      <c r="EQ57" s="594"/>
      <c r="ER57" s="594"/>
      <c r="ES57" s="594"/>
      <c r="ET57" s="594"/>
      <c r="EU57" s="594"/>
      <c r="EV57" s="594"/>
      <c r="EW57" s="594"/>
      <c r="EX57" s="594"/>
      <c r="EY57" s="594"/>
      <c r="EZ57" s="594"/>
      <c r="FA57" s="594"/>
      <c r="FB57" s="594"/>
      <c r="FC57" s="594"/>
      <c r="FD57" s="594"/>
      <c r="FE57" s="594"/>
      <c r="FF57" s="594"/>
      <c r="FG57" s="594"/>
      <c r="FH57" s="594"/>
      <c r="FI57" s="594"/>
      <c r="FJ57" s="594"/>
      <c r="FK57" s="594"/>
      <c r="FL57" s="594"/>
      <c r="FM57" s="594"/>
      <c r="FN57" s="594"/>
      <c r="FO57" s="594"/>
      <c r="FP57" s="594"/>
      <c r="FQ57" s="594"/>
      <c r="FR57" s="594"/>
      <c r="FS57" s="594"/>
      <c r="FT57" s="594"/>
      <c r="FU57" s="594"/>
      <c r="FV57" s="594"/>
      <c r="FW57" s="594"/>
      <c r="FX57" s="594"/>
    </row>
    <row r="58" spans="1:180" s="845" customFormat="1" ht="30" customHeight="1" x14ac:dyDescent="0.2">
      <c r="A58" s="662">
        <v>57</v>
      </c>
      <c r="B58" s="606">
        <v>216</v>
      </c>
      <c r="C58" s="607">
        <v>632</v>
      </c>
      <c r="D58" s="581" t="s">
        <v>25</v>
      </c>
      <c r="E58" s="582" t="s">
        <v>14</v>
      </c>
      <c r="F58" s="583" t="s">
        <v>968</v>
      </c>
      <c r="G58" s="621" t="s">
        <v>31</v>
      </c>
      <c r="H58" s="909"/>
      <c r="I58" s="843"/>
      <c r="J58" s="843"/>
      <c r="K58" s="843"/>
      <c r="L58" s="843"/>
      <c r="M58" s="610">
        <v>0</v>
      </c>
      <c r="N58" s="844">
        <v>1000000</v>
      </c>
      <c r="O58" s="844"/>
      <c r="P58" s="896">
        <v>2.11</v>
      </c>
      <c r="Q58" s="854">
        <v>24</v>
      </c>
      <c r="R58" s="842">
        <v>25</v>
      </c>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c r="BU58" s="594"/>
      <c r="BV58" s="594"/>
      <c r="BW58" s="594"/>
      <c r="BX58" s="594"/>
      <c r="BY58" s="594"/>
      <c r="BZ58" s="594"/>
      <c r="CA58" s="594"/>
      <c r="CB58" s="594"/>
      <c r="CC58" s="594"/>
      <c r="CD58" s="594"/>
      <c r="CE58" s="594"/>
      <c r="CF58" s="594"/>
      <c r="CG58" s="594"/>
      <c r="CH58" s="594"/>
      <c r="CI58" s="594"/>
      <c r="CJ58" s="594"/>
      <c r="CK58" s="594"/>
      <c r="CL58" s="594"/>
      <c r="CM58" s="594"/>
      <c r="CN58" s="594"/>
      <c r="CO58" s="594"/>
      <c r="CP58" s="594"/>
      <c r="CQ58" s="594"/>
      <c r="CR58" s="594"/>
      <c r="CS58" s="594"/>
      <c r="CT58" s="594"/>
      <c r="CU58" s="594"/>
      <c r="CV58" s="594"/>
      <c r="CW58" s="594"/>
      <c r="CX58" s="594"/>
      <c r="CY58" s="594"/>
      <c r="CZ58" s="594"/>
      <c r="DA58" s="594"/>
      <c r="DB58" s="594"/>
      <c r="DC58" s="594"/>
      <c r="DD58" s="594"/>
      <c r="DE58" s="594"/>
      <c r="DF58" s="594"/>
      <c r="DG58" s="594"/>
      <c r="DH58" s="594"/>
      <c r="DI58" s="594"/>
      <c r="DJ58" s="594"/>
      <c r="DK58" s="594"/>
      <c r="DL58" s="594"/>
      <c r="DM58" s="594"/>
      <c r="DN58" s="594"/>
      <c r="DO58" s="594"/>
      <c r="DP58" s="594"/>
      <c r="DQ58" s="594"/>
      <c r="DR58" s="594"/>
      <c r="DS58" s="594"/>
      <c r="DT58" s="594"/>
      <c r="DU58" s="594"/>
      <c r="DV58" s="594"/>
      <c r="DW58" s="594"/>
      <c r="DX58" s="594"/>
      <c r="DY58" s="594"/>
      <c r="DZ58" s="594"/>
      <c r="EA58" s="594"/>
      <c r="EB58" s="594"/>
      <c r="EC58" s="594"/>
      <c r="ED58" s="594"/>
      <c r="EE58" s="594"/>
      <c r="EF58" s="594"/>
      <c r="EG58" s="594"/>
      <c r="EH58" s="594"/>
      <c r="EI58" s="594"/>
      <c r="EJ58" s="594"/>
      <c r="EK58" s="594"/>
      <c r="EL58" s="594"/>
      <c r="EM58" s="594"/>
      <c r="EN58" s="594"/>
      <c r="EO58" s="594"/>
      <c r="EP58" s="594"/>
      <c r="EQ58" s="594"/>
      <c r="ER58" s="594"/>
      <c r="ES58" s="594"/>
      <c r="ET58" s="594"/>
      <c r="EU58" s="594"/>
      <c r="EV58" s="594"/>
      <c r="EW58" s="594"/>
      <c r="EX58" s="594"/>
      <c r="EY58" s="594"/>
      <c r="EZ58" s="594"/>
      <c r="FA58" s="594"/>
      <c r="FB58" s="594"/>
      <c r="FC58" s="594"/>
      <c r="FD58" s="594"/>
      <c r="FE58" s="594"/>
      <c r="FF58" s="594"/>
      <c r="FG58" s="594"/>
      <c r="FH58" s="594"/>
      <c r="FI58" s="594"/>
      <c r="FJ58" s="594"/>
      <c r="FK58" s="594"/>
      <c r="FL58" s="594"/>
      <c r="FM58" s="853"/>
      <c r="FN58" s="853"/>
      <c r="FO58" s="853"/>
      <c r="FP58" s="853"/>
      <c r="FQ58" s="853"/>
      <c r="FR58" s="853"/>
      <c r="FS58" s="853"/>
      <c r="FT58" s="853"/>
      <c r="FU58" s="853"/>
      <c r="FV58" s="853"/>
      <c r="FW58" s="853"/>
      <c r="FX58" s="853"/>
    </row>
    <row r="59" spans="1:180" s="845" customFormat="1" ht="30" customHeight="1" x14ac:dyDescent="0.2">
      <c r="A59" s="662">
        <v>58</v>
      </c>
      <c r="B59" s="606">
        <v>216</v>
      </c>
      <c r="C59" s="607">
        <v>632</v>
      </c>
      <c r="D59" s="581" t="s">
        <v>25</v>
      </c>
      <c r="E59" s="582" t="s">
        <v>14</v>
      </c>
      <c r="F59" s="583" t="s">
        <v>982</v>
      </c>
      <c r="G59" s="656" t="s">
        <v>31</v>
      </c>
      <c r="H59" s="911"/>
      <c r="I59" s="613"/>
      <c r="J59" s="613"/>
      <c r="K59" s="613"/>
      <c r="L59" s="613"/>
      <c r="M59" s="610"/>
      <c r="N59" s="613">
        <v>800000</v>
      </c>
      <c r="O59" s="613"/>
      <c r="P59" s="896">
        <v>2.11</v>
      </c>
      <c r="Q59" s="827" t="s">
        <v>22</v>
      </c>
      <c r="R59" s="849">
        <v>25</v>
      </c>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c r="BU59" s="594"/>
      <c r="BV59" s="594"/>
      <c r="BW59" s="594"/>
      <c r="BX59" s="594"/>
      <c r="BY59" s="594"/>
      <c r="BZ59" s="594"/>
      <c r="CA59" s="594"/>
      <c r="CB59" s="594"/>
      <c r="CC59" s="594"/>
      <c r="CD59" s="594"/>
      <c r="CE59" s="594"/>
      <c r="CF59" s="594"/>
      <c r="CG59" s="594"/>
      <c r="CH59" s="594"/>
      <c r="CI59" s="594"/>
      <c r="CJ59" s="594"/>
      <c r="CK59" s="594"/>
      <c r="CL59" s="594"/>
      <c r="CM59" s="594"/>
      <c r="CN59" s="594"/>
      <c r="CO59" s="594"/>
      <c r="CP59" s="594"/>
      <c r="CQ59" s="594"/>
      <c r="CR59" s="594"/>
      <c r="CS59" s="594"/>
      <c r="CT59" s="594"/>
      <c r="CU59" s="594"/>
      <c r="CV59" s="594"/>
      <c r="CW59" s="594"/>
      <c r="CX59" s="594"/>
      <c r="CY59" s="594"/>
      <c r="CZ59" s="594"/>
      <c r="DA59" s="594"/>
      <c r="DB59" s="594"/>
      <c r="DC59" s="594"/>
      <c r="DD59" s="594"/>
      <c r="DE59" s="594"/>
      <c r="DF59" s="594"/>
      <c r="DG59" s="594"/>
      <c r="DH59" s="594"/>
      <c r="DI59" s="594"/>
      <c r="DJ59" s="594"/>
      <c r="DK59" s="594"/>
      <c r="DL59" s="594"/>
      <c r="DM59" s="594"/>
      <c r="DN59" s="594"/>
      <c r="DO59" s="594"/>
      <c r="DP59" s="594"/>
      <c r="DQ59" s="594"/>
      <c r="DR59" s="594"/>
      <c r="DS59" s="594"/>
      <c r="DT59" s="594"/>
      <c r="DU59" s="594"/>
      <c r="DV59" s="594"/>
      <c r="DW59" s="594"/>
      <c r="DX59" s="594"/>
      <c r="DY59" s="594"/>
      <c r="DZ59" s="594"/>
      <c r="EA59" s="594"/>
      <c r="EB59" s="594"/>
      <c r="EC59" s="594"/>
      <c r="ED59" s="594"/>
      <c r="EE59" s="594"/>
      <c r="EF59" s="594"/>
      <c r="EG59" s="594"/>
      <c r="EH59" s="594"/>
      <c r="EI59" s="594"/>
      <c r="EJ59" s="594"/>
      <c r="EK59" s="594"/>
      <c r="EL59" s="594"/>
      <c r="EM59" s="594"/>
      <c r="EN59" s="594"/>
      <c r="EO59" s="594"/>
      <c r="EP59" s="594"/>
      <c r="EQ59" s="594"/>
      <c r="ER59" s="594"/>
      <c r="ES59" s="594"/>
      <c r="ET59" s="594"/>
      <c r="EU59" s="594"/>
      <c r="EV59" s="594"/>
      <c r="EW59" s="594"/>
      <c r="EX59" s="594"/>
      <c r="EY59" s="594"/>
      <c r="EZ59" s="594"/>
      <c r="FA59" s="594"/>
      <c r="FB59" s="594"/>
      <c r="FC59" s="594"/>
      <c r="FD59" s="594"/>
      <c r="FE59" s="594"/>
      <c r="FF59" s="594"/>
      <c r="FG59" s="594"/>
      <c r="FH59" s="594"/>
      <c r="FI59" s="594"/>
      <c r="FJ59" s="594"/>
      <c r="FK59" s="594"/>
      <c r="FL59" s="594"/>
      <c r="FM59" s="594"/>
      <c r="FN59" s="594"/>
      <c r="FO59" s="594"/>
      <c r="FP59" s="594"/>
      <c r="FQ59" s="594"/>
      <c r="FR59" s="594"/>
      <c r="FS59" s="594"/>
      <c r="FT59" s="594"/>
      <c r="FU59" s="594"/>
      <c r="FV59" s="594"/>
      <c r="FW59" s="594"/>
      <c r="FX59" s="594"/>
    </row>
    <row r="60" spans="1:180" s="845" customFormat="1" ht="30" customHeight="1" x14ac:dyDescent="0.2">
      <c r="A60" s="662">
        <v>59</v>
      </c>
      <c r="B60" s="606">
        <v>216</v>
      </c>
      <c r="C60" s="607">
        <v>532</v>
      </c>
      <c r="D60" s="581" t="s">
        <v>25</v>
      </c>
      <c r="E60" s="582" t="s">
        <v>14</v>
      </c>
      <c r="F60" s="583" t="s">
        <v>982</v>
      </c>
      <c r="G60" s="656" t="s">
        <v>15</v>
      </c>
      <c r="H60" s="911"/>
      <c r="I60" s="613"/>
      <c r="J60" s="613"/>
      <c r="K60" s="613"/>
      <c r="L60" s="613"/>
      <c r="M60" s="610">
        <v>400000</v>
      </c>
      <c r="N60" s="613"/>
      <c r="O60" s="613"/>
      <c r="P60" s="896">
        <v>2.11</v>
      </c>
      <c r="Q60" s="827" t="s">
        <v>22</v>
      </c>
      <c r="R60" s="849">
        <v>25</v>
      </c>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c r="BU60" s="594"/>
      <c r="BV60" s="594"/>
      <c r="BW60" s="594"/>
      <c r="BX60" s="594"/>
      <c r="BY60" s="594"/>
      <c r="BZ60" s="594"/>
      <c r="CA60" s="594"/>
      <c r="CB60" s="594"/>
      <c r="CC60" s="594"/>
      <c r="CD60" s="594"/>
      <c r="CE60" s="594"/>
      <c r="CF60" s="594"/>
      <c r="CG60" s="594"/>
      <c r="CH60" s="594"/>
      <c r="CI60" s="594"/>
      <c r="CJ60" s="594"/>
      <c r="CK60" s="594"/>
      <c r="CL60" s="594"/>
      <c r="CM60" s="594"/>
      <c r="CN60" s="594"/>
      <c r="CO60" s="594"/>
      <c r="CP60" s="594"/>
      <c r="CQ60" s="594"/>
      <c r="CR60" s="594"/>
      <c r="CS60" s="594"/>
      <c r="CT60" s="594"/>
      <c r="CU60" s="594"/>
      <c r="CV60" s="594"/>
      <c r="CW60" s="594"/>
      <c r="CX60" s="594"/>
      <c r="CY60" s="594"/>
      <c r="CZ60" s="594"/>
      <c r="DA60" s="594"/>
      <c r="DB60" s="594"/>
      <c r="DC60" s="594"/>
      <c r="DD60" s="594"/>
      <c r="DE60" s="594"/>
      <c r="DF60" s="594"/>
      <c r="DG60" s="594"/>
      <c r="DH60" s="594"/>
      <c r="DI60" s="594"/>
      <c r="DJ60" s="594"/>
      <c r="DK60" s="594"/>
      <c r="DL60" s="594"/>
      <c r="DM60" s="594"/>
      <c r="DN60" s="594"/>
      <c r="DO60" s="594"/>
      <c r="DP60" s="594"/>
      <c r="DQ60" s="594"/>
      <c r="DR60" s="594"/>
      <c r="DS60" s="594"/>
      <c r="DT60" s="594"/>
      <c r="DU60" s="594"/>
      <c r="DV60" s="594"/>
      <c r="DW60" s="594"/>
      <c r="DX60" s="594"/>
      <c r="DY60" s="594"/>
      <c r="DZ60" s="594"/>
      <c r="EA60" s="594"/>
      <c r="EB60" s="594"/>
      <c r="EC60" s="594"/>
      <c r="ED60" s="594"/>
      <c r="EE60" s="594"/>
      <c r="EF60" s="594"/>
      <c r="EG60" s="594"/>
      <c r="EH60" s="594"/>
      <c r="EI60" s="594"/>
      <c r="EJ60" s="594"/>
      <c r="EK60" s="594"/>
      <c r="EL60" s="594"/>
      <c r="EM60" s="594"/>
      <c r="EN60" s="594"/>
      <c r="EO60" s="594"/>
      <c r="EP60" s="594"/>
      <c r="EQ60" s="594"/>
      <c r="ER60" s="594"/>
      <c r="ES60" s="594"/>
      <c r="ET60" s="594"/>
      <c r="EU60" s="594"/>
      <c r="EV60" s="594"/>
      <c r="EW60" s="594"/>
      <c r="EX60" s="594"/>
      <c r="EY60" s="594"/>
      <c r="EZ60" s="594"/>
      <c r="FA60" s="594"/>
      <c r="FB60" s="594"/>
      <c r="FC60" s="594"/>
      <c r="FD60" s="594"/>
      <c r="FE60" s="594"/>
      <c r="FF60" s="594"/>
      <c r="FG60" s="594"/>
      <c r="FH60" s="594"/>
      <c r="FI60" s="594"/>
      <c r="FJ60" s="594"/>
      <c r="FK60" s="594"/>
      <c r="FL60" s="594"/>
      <c r="FM60" s="594"/>
      <c r="FN60" s="594"/>
      <c r="FO60" s="594"/>
      <c r="FP60" s="594"/>
      <c r="FQ60" s="594"/>
      <c r="FR60" s="594"/>
      <c r="FS60" s="594"/>
      <c r="FT60" s="594"/>
      <c r="FU60" s="594"/>
      <c r="FV60" s="594"/>
      <c r="FW60" s="594"/>
      <c r="FX60" s="594"/>
    </row>
    <row r="61" spans="1:180" ht="30" customHeight="1" x14ac:dyDescent="0.2">
      <c r="A61" s="662">
        <v>60</v>
      </c>
      <c r="B61" s="606">
        <v>216</v>
      </c>
      <c r="C61" s="607">
        <v>632</v>
      </c>
      <c r="D61" s="581" t="s">
        <v>25</v>
      </c>
      <c r="E61" s="582" t="s">
        <v>14</v>
      </c>
      <c r="F61" s="583" t="s">
        <v>990</v>
      </c>
      <c r="G61" s="621" t="s">
        <v>31</v>
      </c>
      <c r="H61" s="909"/>
      <c r="I61" s="843"/>
      <c r="J61" s="843"/>
      <c r="K61" s="843"/>
      <c r="L61" s="843"/>
      <c r="M61" s="610">
        <v>0</v>
      </c>
      <c r="N61" s="844">
        <v>800000</v>
      </c>
      <c r="O61" s="844"/>
      <c r="P61" s="896">
        <v>2.11</v>
      </c>
      <c r="Q61" s="854">
        <v>11</v>
      </c>
      <c r="R61" s="842">
        <v>25</v>
      </c>
    </row>
    <row r="62" spans="1:180" ht="30" customHeight="1" x14ac:dyDescent="0.25">
      <c r="A62" s="662">
        <v>61</v>
      </c>
      <c r="B62" s="606">
        <v>216</v>
      </c>
      <c r="C62" s="607">
        <v>632</v>
      </c>
      <c r="D62" s="581" t="s">
        <v>25</v>
      </c>
      <c r="E62" s="582" t="s">
        <v>14</v>
      </c>
      <c r="F62" s="583" t="s">
        <v>994</v>
      </c>
      <c r="G62" s="621" t="s">
        <v>31</v>
      </c>
      <c r="H62" s="911"/>
      <c r="I62" s="613"/>
      <c r="J62" s="613"/>
      <c r="K62" s="613"/>
      <c r="L62" s="613"/>
      <c r="M62" s="610">
        <v>0</v>
      </c>
      <c r="N62" s="613">
        <v>2000000</v>
      </c>
      <c r="O62" s="613"/>
      <c r="P62" s="896">
        <v>2.11</v>
      </c>
      <c r="Q62" s="827" t="s">
        <v>22</v>
      </c>
      <c r="R62" s="849">
        <v>25</v>
      </c>
    </row>
    <row r="63" spans="1:180" ht="30" customHeight="1" x14ac:dyDescent="0.25">
      <c r="A63" s="662">
        <v>62</v>
      </c>
      <c r="B63" s="606">
        <v>216</v>
      </c>
      <c r="C63" s="607">
        <v>632</v>
      </c>
      <c r="D63" s="581" t="s">
        <v>25</v>
      </c>
      <c r="E63" s="582" t="s">
        <v>14</v>
      </c>
      <c r="F63" s="583" t="s">
        <v>995</v>
      </c>
      <c r="G63" s="621" t="s">
        <v>31</v>
      </c>
      <c r="H63" s="911"/>
      <c r="I63" s="613"/>
      <c r="J63" s="613"/>
      <c r="K63" s="613"/>
      <c r="L63" s="613"/>
      <c r="M63" s="610">
        <v>0</v>
      </c>
      <c r="N63" s="613">
        <v>400000</v>
      </c>
      <c r="O63" s="613"/>
      <c r="P63" s="896">
        <v>2.11</v>
      </c>
      <c r="Q63" s="827" t="s">
        <v>22</v>
      </c>
      <c r="R63" s="849">
        <v>25</v>
      </c>
    </row>
    <row r="64" spans="1:180" ht="30" customHeight="1" x14ac:dyDescent="0.25">
      <c r="A64" s="662">
        <v>63</v>
      </c>
      <c r="B64" s="606">
        <v>216</v>
      </c>
      <c r="C64" s="607">
        <v>632</v>
      </c>
      <c r="D64" s="581" t="s">
        <v>25</v>
      </c>
      <c r="E64" s="582" t="s">
        <v>14</v>
      </c>
      <c r="F64" s="583" t="s">
        <v>996</v>
      </c>
      <c r="G64" s="621" t="s">
        <v>31</v>
      </c>
      <c r="H64" s="911"/>
      <c r="I64" s="613"/>
      <c r="J64" s="613"/>
      <c r="K64" s="613"/>
      <c r="L64" s="613"/>
      <c r="M64" s="610">
        <v>0</v>
      </c>
      <c r="N64" s="613">
        <v>800000</v>
      </c>
      <c r="O64" s="613"/>
      <c r="P64" s="896">
        <v>2.11</v>
      </c>
      <c r="Q64" s="827" t="s">
        <v>22</v>
      </c>
      <c r="R64" s="849">
        <v>25</v>
      </c>
    </row>
    <row r="65" spans="1:180" ht="30" customHeight="1" x14ac:dyDescent="0.2">
      <c r="A65" s="662">
        <v>64</v>
      </c>
      <c r="B65" s="606">
        <v>219</v>
      </c>
      <c r="C65" s="607">
        <v>532</v>
      </c>
      <c r="D65" s="581">
        <v>50</v>
      </c>
      <c r="E65" s="582" t="s">
        <v>14</v>
      </c>
      <c r="F65" s="583" t="s">
        <v>1277</v>
      </c>
      <c r="G65" s="855" t="s">
        <v>15</v>
      </c>
      <c r="H65" s="909"/>
      <c r="I65" s="843"/>
      <c r="J65" s="843">
        <v>6600</v>
      </c>
      <c r="K65" s="843">
        <v>0</v>
      </c>
      <c r="L65" s="843"/>
      <c r="M65" s="610">
        <v>0</v>
      </c>
      <c r="N65" s="844"/>
      <c r="O65" s="844"/>
      <c r="P65" s="827">
        <v>4.5</v>
      </c>
      <c r="Q65" s="586" t="s">
        <v>22</v>
      </c>
      <c r="R65" s="842">
        <v>25</v>
      </c>
    </row>
    <row r="66" spans="1:180" ht="30" customHeight="1" x14ac:dyDescent="0.25">
      <c r="A66" s="662">
        <v>65</v>
      </c>
      <c r="B66" s="606">
        <v>219</v>
      </c>
      <c r="C66" s="607">
        <v>532</v>
      </c>
      <c r="D66" s="581">
        <v>51</v>
      </c>
      <c r="E66" s="582" t="s">
        <v>14</v>
      </c>
      <c r="F66" s="582" t="s">
        <v>1009</v>
      </c>
      <c r="G66" s="855" t="s">
        <v>15</v>
      </c>
      <c r="H66" s="911">
        <v>458500</v>
      </c>
      <c r="I66" s="613">
        <v>610800</v>
      </c>
      <c r="J66" s="613">
        <v>455400</v>
      </c>
      <c r="K66" s="613">
        <v>0</v>
      </c>
      <c r="L66" s="613"/>
      <c r="M66" s="610">
        <v>0</v>
      </c>
      <c r="N66" s="610"/>
      <c r="O66" s="610"/>
      <c r="P66" s="827">
        <v>3.1</v>
      </c>
      <c r="Q66" s="796" t="s">
        <v>961</v>
      </c>
      <c r="R66" s="849">
        <v>25</v>
      </c>
    </row>
    <row r="67" spans="1:180" ht="30" customHeight="1" x14ac:dyDescent="0.25">
      <c r="A67" s="662">
        <v>66</v>
      </c>
      <c r="B67" s="606">
        <v>219</v>
      </c>
      <c r="C67" s="607">
        <v>532</v>
      </c>
      <c r="D67" s="581">
        <v>72</v>
      </c>
      <c r="E67" s="582" t="s">
        <v>14</v>
      </c>
      <c r="F67" s="582" t="s">
        <v>1007</v>
      </c>
      <c r="G67" s="855" t="s">
        <v>15</v>
      </c>
      <c r="H67" s="911"/>
      <c r="I67" s="613">
        <v>0</v>
      </c>
      <c r="J67" s="613">
        <v>10000</v>
      </c>
      <c r="K67" s="613">
        <v>0</v>
      </c>
      <c r="L67" s="613"/>
      <c r="M67" s="610">
        <v>0</v>
      </c>
      <c r="N67" s="610"/>
      <c r="O67" s="610"/>
      <c r="P67" s="827">
        <v>4.5</v>
      </c>
      <c r="Q67" s="586" t="s">
        <v>22</v>
      </c>
      <c r="R67" s="849">
        <v>3</v>
      </c>
    </row>
    <row r="68" spans="1:180" ht="30" customHeight="1" x14ac:dyDescent="0.25">
      <c r="A68" s="662">
        <v>67</v>
      </c>
      <c r="B68" s="606">
        <v>219</v>
      </c>
      <c r="C68" s="607">
        <v>532</v>
      </c>
      <c r="D68" s="581">
        <v>73</v>
      </c>
      <c r="E68" s="582" t="s">
        <v>14</v>
      </c>
      <c r="F68" s="582" t="s">
        <v>1014</v>
      </c>
      <c r="G68" s="855" t="s">
        <v>15</v>
      </c>
      <c r="H68" s="911"/>
      <c r="I68" s="613">
        <v>0</v>
      </c>
      <c r="J68" s="613">
        <v>318100</v>
      </c>
      <c r="K68" s="613">
        <v>0</v>
      </c>
      <c r="L68" s="613"/>
      <c r="M68" s="610">
        <v>0</v>
      </c>
      <c r="N68" s="610"/>
      <c r="O68" s="610"/>
      <c r="P68" s="827">
        <v>5.0999999999999996</v>
      </c>
      <c r="Q68" s="586" t="s">
        <v>22</v>
      </c>
      <c r="R68" s="849">
        <v>25</v>
      </c>
    </row>
    <row r="69" spans="1:180" s="845" customFormat="1" ht="30" customHeight="1" x14ac:dyDescent="0.2">
      <c r="A69" s="662">
        <v>68</v>
      </c>
      <c r="B69" s="606">
        <v>219</v>
      </c>
      <c r="C69" s="607">
        <v>532</v>
      </c>
      <c r="D69" s="581">
        <v>76</v>
      </c>
      <c r="E69" s="582" t="s">
        <v>14</v>
      </c>
      <c r="F69" s="582" t="s">
        <v>1002</v>
      </c>
      <c r="G69" s="855" t="s">
        <v>15</v>
      </c>
      <c r="H69" s="911"/>
      <c r="I69" s="613"/>
      <c r="J69" s="613">
        <v>8000</v>
      </c>
      <c r="K69" s="613">
        <v>0</v>
      </c>
      <c r="L69" s="613"/>
      <c r="M69" s="610">
        <v>0</v>
      </c>
      <c r="N69" s="610"/>
      <c r="O69" s="610"/>
      <c r="P69" s="827">
        <v>5.0999999999999996</v>
      </c>
      <c r="Q69" s="586" t="s">
        <v>22</v>
      </c>
      <c r="R69" s="849">
        <v>3</v>
      </c>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c r="AX69" s="594"/>
      <c r="AY69" s="594"/>
      <c r="AZ69" s="594"/>
      <c r="BA69" s="594"/>
      <c r="BB69" s="594"/>
      <c r="BC69" s="594"/>
      <c r="BD69" s="594"/>
      <c r="BE69" s="594"/>
      <c r="BF69" s="594"/>
      <c r="BG69" s="594"/>
      <c r="BH69" s="594"/>
      <c r="BI69" s="594"/>
      <c r="BJ69" s="594"/>
      <c r="BK69" s="594"/>
      <c r="BL69" s="594"/>
      <c r="BM69" s="594"/>
      <c r="BN69" s="594"/>
      <c r="BO69" s="594"/>
      <c r="BP69" s="594"/>
      <c r="BQ69" s="594"/>
      <c r="BR69" s="594"/>
      <c r="BS69" s="594"/>
      <c r="BT69" s="594"/>
      <c r="BU69" s="594"/>
      <c r="BV69" s="594"/>
      <c r="BW69" s="594"/>
      <c r="BX69" s="594"/>
      <c r="BY69" s="594"/>
      <c r="BZ69" s="594"/>
      <c r="CA69" s="594"/>
      <c r="CB69" s="594"/>
      <c r="CC69" s="594"/>
      <c r="CD69" s="594"/>
      <c r="CE69" s="594"/>
      <c r="CF69" s="594"/>
      <c r="CG69" s="594"/>
      <c r="CH69" s="594"/>
      <c r="CI69" s="594"/>
      <c r="CJ69" s="594"/>
      <c r="CK69" s="594"/>
      <c r="CL69" s="594"/>
      <c r="CM69" s="594"/>
      <c r="CN69" s="594"/>
      <c r="CO69" s="594"/>
      <c r="CP69" s="594"/>
      <c r="CQ69" s="594"/>
      <c r="CR69" s="594"/>
      <c r="CS69" s="594"/>
      <c r="CT69" s="594"/>
      <c r="CU69" s="594"/>
      <c r="CV69" s="594"/>
      <c r="CW69" s="594"/>
      <c r="CX69" s="594"/>
      <c r="CY69" s="594"/>
      <c r="CZ69" s="594"/>
      <c r="DA69" s="594"/>
      <c r="DB69" s="594"/>
      <c r="DC69" s="594"/>
      <c r="DD69" s="594"/>
      <c r="DE69" s="594"/>
      <c r="DF69" s="594"/>
      <c r="DG69" s="594"/>
      <c r="DH69" s="594"/>
      <c r="DI69" s="594"/>
      <c r="DJ69" s="594"/>
      <c r="DK69" s="594"/>
      <c r="DL69" s="594"/>
      <c r="DM69" s="594"/>
      <c r="DN69" s="594"/>
      <c r="DO69" s="594"/>
      <c r="DP69" s="594"/>
      <c r="DQ69" s="594"/>
      <c r="DR69" s="594"/>
      <c r="DS69" s="594"/>
      <c r="DT69" s="594"/>
      <c r="DU69" s="594"/>
      <c r="DV69" s="594"/>
      <c r="DW69" s="594"/>
      <c r="DX69" s="594"/>
      <c r="DY69" s="594"/>
      <c r="DZ69" s="594"/>
      <c r="EA69" s="594"/>
      <c r="EB69" s="594"/>
      <c r="EC69" s="594"/>
      <c r="ED69" s="594"/>
      <c r="EE69" s="594"/>
      <c r="EF69" s="594"/>
      <c r="EG69" s="594"/>
      <c r="EH69" s="594"/>
      <c r="EI69" s="594"/>
      <c r="EJ69" s="594"/>
      <c r="EK69" s="594"/>
      <c r="EL69" s="594"/>
      <c r="EM69" s="594"/>
      <c r="EN69" s="594"/>
      <c r="EO69" s="594"/>
      <c r="EP69" s="594"/>
      <c r="EQ69" s="594"/>
      <c r="ER69" s="594"/>
      <c r="ES69" s="594"/>
      <c r="ET69" s="594"/>
      <c r="EU69" s="594"/>
      <c r="EV69" s="594"/>
      <c r="EW69" s="594"/>
      <c r="EX69" s="594"/>
      <c r="EY69" s="594"/>
      <c r="EZ69" s="594"/>
      <c r="FA69" s="594"/>
      <c r="FB69" s="594"/>
      <c r="FC69" s="594"/>
      <c r="FD69" s="594"/>
      <c r="FE69" s="594"/>
      <c r="FF69" s="594"/>
      <c r="FG69" s="594"/>
      <c r="FH69" s="594"/>
      <c r="FI69" s="594"/>
      <c r="FJ69" s="594"/>
      <c r="FK69" s="594"/>
      <c r="FL69" s="594"/>
      <c r="FM69" s="594"/>
      <c r="FN69" s="594"/>
      <c r="FO69" s="594"/>
      <c r="FP69" s="594"/>
      <c r="FQ69" s="594"/>
      <c r="FR69" s="594"/>
      <c r="FS69" s="594"/>
      <c r="FT69" s="594"/>
      <c r="FU69" s="594"/>
      <c r="FV69" s="594"/>
      <c r="FW69" s="594"/>
      <c r="FX69" s="594"/>
    </row>
    <row r="70" spans="1:180" ht="30" customHeight="1" x14ac:dyDescent="0.25">
      <c r="A70" s="662">
        <v>69</v>
      </c>
      <c r="B70" s="606">
        <v>219</v>
      </c>
      <c r="C70" s="607">
        <v>532</v>
      </c>
      <c r="D70" s="581">
        <v>79</v>
      </c>
      <c r="E70" s="632" t="s">
        <v>14</v>
      </c>
      <c r="F70" s="632" t="s">
        <v>1017</v>
      </c>
      <c r="G70" s="855" t="s">
        <v>15</v>
      </c>
      <c r="H70" s="911"/>
      <c r="I70" s="613"/>
      <c r="J70" s="613"/>
      <c r="K70" s="613"/>
      <c r="L70" s="613"/>
      <c r="M70" s="610">
        <v>280000</v>
      </c>
      <c r="N70" s="610"/>
      <c r="O70" s="610"/>
      <c r="P70" s="897">
        <v>4.5</v>
      </c>
      <c r="Q70" s="586" t="s">
        <v>22</v>
      </c>
      <c r="R70" s="849">
        <v>25</v>
      </c>
      <c r="FM70" s="593"/>
      <c r="FN70" s="593"/>
      <c r="FO70" s="593"/>
      <c r="FP70" s="593"/>
      <c r="FQ70" s="593"/>
      <c r="FR70" s="593"/>
      <c r="FS70" s="593"/>
      <c r="FT70" s="593"/>
      <c r="FU70" s="593"/>
      <c r="FV70" s="593"/>
      <c r="FW70" s="593"/>
      <c r="FX70" s="593"/>
    </row>
    <row r="71" spans="1:180" ht="30" customHeight="1" x14ac:dyDescent="0.2">
      <c r="A71" s="662">
        <v>70</v>
      </c>
      <c r="B71" s="596">
        <v>219</v>
      </c>
      <c r="C71" s="597">
        <v>532</v>
      </c>
      <c r="D71" s="581">
        <v>80</v>
      </c>
      <c r="E71" s="582" t="s">
        <v>14</v>
      </c>
      <c r="F71" s="598" t="s">
        <v>1005</v>
      </c>
      <c r="G71" s="856" t="s">
        <v>15</v>
      </c>
      <c r="H71" s="912"/>
      <c r="I71" s="857"/>
      <c r="J71" s="857"/>
      <c r="K71" s="857"/>
      <c r="L71" s="857"/>
      <c r="M71" s="610">
        <v>400000</v>
      </c>
      <c r="N71" s="857">
        <v>175000</v>
      </c>
      <c r="O71" s="857">
        <v>175000</v>
      </c>
      <c r="P71" s="868">
        <v>2.1</v>
      </c>
      <c r="Q71" s="586" t="s">
        <v>22</v>
      </c>
      <c r="R71" s="847">
        <v>25</v>
      </c>
      <c r="FM71" s="593"/>
      <c r="FN71" s="593"/>
      <c r="FO71" s="593"/>
      <c r="FP71" s="593"/>
      <c r="FQ71" s="593"/>
      <c r="FR71" s="593"/>
      <c r="FS71" s="593"/>
      <c r="FT71" s="593"/>
      <c r="FU71" s="593"/>
      <c r="FV71" s="593"/>
      <c r="FW71" s="593"/>
      <c r="FX71" s="593"/>
    </row>
    <row r="72" spans="1:180" ht="30" customHeight="1" x14ac:dyDescent="0.25">
      <c r="A72" s="662">
        <v>71</v>
      </c>
      <c r="B72" s="606">
        <v>219</v>
      </c>
      <c r="C72" s="607">
        <v>536</v>
      </c>
      <c r="D72" s="581">
        <v>4</v>
      </c>
      <c r="E72" s="582" t="s">
        <v>907</v>
      </c>
      <c r="F72" s="632" t="s">
        <v>1010</v>
      </c>
      <c r="G72" s="855" t="s">
        <v>15</v>
      </c>
      <c r="H72" s="911"/>
      <c r="I72" s="613">
        <v>0</v>
      </c>
      <c r="J72" s="613">
        <v>8200</v>
      </c>
      <c r="K72" s="613">
        <v>0</v>
      </c>
      <c r="L72" s="613"/>
      <c r="M72" s="610">
        <v>0</v>
      </c>
      <c r="N72" s="610"/>
      <c r="O72" s="610"/>
      <c r="P72" s="897">
        <v>4.5</v>
      </c>
      <c r="Q72" s="586" t="s">
        <v>22</v>
      </c>
      <c r="R72" s="849">
        <v>5</v>
      </c>
      <c r="FM72" s="593"/>
      <c r="FN72" s="593"/>
      <c r="FO72" s="593"/>
      <c r="FP72" s="593"/>
      <c r="FQ72" s="593"/>
      <c r="FR72" s="593"/>
      <c r="FS72" s="593"/>
      <c r="FT72" s="593"/>
      <c r="FU72" s="593"/>
      <c r="FV72" s="593"/>
      <c r="FW72" s="593"/>
      <c r="FX72" s="593"/>
    </row>
    <row r="73" spans="1:180" ht="30" customHeight="1" x14ac:dyDescent="0.25">
      <c r="A73" s="662">
        <v>72</v>
      </c>
      <c r="B73" s="606">
        <v>219</v>
      </c>
      <c r="C73" s="607">
        <v>536</v>
      </c>
      <c r="D73" s="581">
        <v>5</v>
      </c>
      <c r="E73" s="582" t="s">
        <v>907</v>
      </c>
      <c r="F73" s="632" t="s">
        <v>1011</v>
      </c>
      <c r="G73" s="855" t="s">
        <v>15</v>
      </c>
      <c r="H73" s="911"/>
      <c r="I73" s="613">
        <v>0</v>
      </c>
      <c r="J73" s="613">
        <v>7500</v>
      </c>
      <c r="K73" s="613">
        <v>0</v>
      </c>
      <c r="L73" s="613"/>
      <c r="M73" s="610">
        <v>0</v>
      </c>
      <c r="N73" s="610"/>
      <c r="O73" s="610"/>
      <c r="P73" s="897">
        <v>1.4</v>
      </c>
      <c r="Q73" s="586" t="s">
        <v>22</v>
      </c>
      <c r="R73" s="849">
        <v>5</v>
      </c>
      <c r="FM73" s="593"/>
      <c r="FN73" s="593"/>
      <c r="FO73" s="593"/>
      <c r="FP73" s="593"/>
      <c r="FQ73" s="593"/>
      <c r="FR73" s="593"/>
      <c r="FS73" s="593"/>
      <c r="FT73" s="593"/>
      <c r="FU73" s="593"/>
      <c r="FV73" s="593"/>
      <c r="FW73" s="593"/>
      <c r="FX73" s="593"/>
    </row>
    <row r="74" spans="1:180" s="853" customFormat="1" ht="30" customHeight="1" x14ac:dyDescent="0.2">
      <c r="A74" s="662">
        <v>73</v>
      </c>
      <c r="B74" s="606">
        <v>219</v>
      </c>
      <c r="C74" s="607">
        <v>536</v>
      </c>
      <c r="D74" s="581">
        <v>6</v>
      </c>
      <c r="E74" s="582" t="s">
        <v>14</v>
      </c>
      <c r="F74" s="632" t="s">
        <v>1012</v>
      </c>
      <c r="G74" s="855" t="s">
        <v>15</v>
      </c>
      <c r="H74" s="911"/>
      <c r="I74" s="613"/>
      <c r="J74" s="613">
        <v>130000</v>
      </c>
      <c r="K74" s="613">
        <v>0</v>
      </c>
      <c r="L74" s="613"/>
      <c r="M74" s="610">
        <v>0</v>
      </c>
      <c r="N74" s="610"/>
      <c r="O74" s="610"/>
      <c r="P74" s="897">
        <v>4.5</v>
      </c>
      <c r="Q74" s="586" t="s">
        <v>22</v>
      </c>
      <c r="R74" s="849">
        <v>5</v>
      </c>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c r="BE74" s="594"/>
      <c r="BF74" s="594"/>
      <c r="BG74" s="594"/>
      <c r="BH74" s="594"/>
      <c r="BI74" s="594"/>
      <c r="BJ74" s="594"/>
      <c r="BK74" s="594"/>
      <c r="BL74" s="594"/>
      <c r="BM74" s="594"/>
      <c r="BN74" s="594"/>
      <c r="BO74" s="594"/>
      <c r="BP74" s="594"/>
      <c r="BQ74" s="594"/>
      <c r="BR74" s="594"/>
      <c r="BS74" s="594"/>
      <c r="BT74" s="594"/>
      <c r="BU74" s="594"/>
      <c r="BV74" s="594"/>
      <c r="BW74" s="594"/>
      <c r="BX74" s="594"/>
      <c r="BY74" s="594"/>
      <c r="BZ74" s="594"/>
      <c r="CA74" s="594"/>
      <c r="CB74" s="594"/>
      <c r="CC74" s="594"/>
      <c r="CD74" s="594"/>
      <c r="CE74" s="594"/>
      <c r="CF74" s="594"/>
      <c r="CG74" s="594"/>
      <c r="CH74" s="594"/>
      <c r="CI74" s="594"/>
      <c r="CJ74" s="594"/>
      <c r="CK74" s="594"/>
      <c r="CL74" s="594"/>
      <c r="CM74" s="594"/>
      <c r="CN74" s="594"/>
      <c r="CO74" s="594"/>
      <c r="CP74" s="594"/>
      <c r="CQ74" s="594"/>
      <c r="CR74" s="594"/>
      <c r="CS74" s="594"/>
      <c r="CT74" s="594"/>
      <c r="CU74" s="594"/>
      <c r="CV74" s="594"/>
      <c r="CW74" s="594"/>
      <c r="CX74" s="594"/>
      <c r="CY74" s="594"/>
      <c r="CZ74" s="594"/>
      <c r="DA74" s="594"/>
      <c r="DB74" s="594"/>
      <c r="DC74" s="594"/>
      <c r="DD74" s="594"/>
      <c r="DE74" s="594"/>
      <c r="DF74" s="594"/>
      <c r="DG74" s="594"/>
      <c r="DH74" s="594"/>
      <c r="DI74" s="594"/>
      <c r="DJ74" s="594"/>
      <c r="DK74" s="594"/>
      <c r="DL74" s="594"/>
      <c r="DM74" s="594"/>
      <c r="DN74" s="594"/>
      <c r="DO74" s="594"/>
      <c r="DP74" s="594"/>
      <c r="DQ74" s="594"/>
      <c r="DR74" s="594"/>
      <c r="DS74" s="594"/>
      <c r="DT74" s="594"/>
      <c r="DU74" s="594"/>
      <c r="DV74" s="594"/>
      <c r="DW74" s="594"/>
      <c r="DX74" s="594"/>
      <c r="DY74" s="594"/>
      <c r="DZ74" s="594"/>
      <c r="EA74" s="594"/>
      <c r="EB74" s="594"/>
      <c r="EC74" s="594"/>
      <c r="ED74" s="594"/>
      <c r="EE74" s="594"/>
      <c r="EF74" s="594"/>
      <c r="EG74" s="594"/>
      <c r="EH74" s="594"/>
      <c r="EI74" s="594"/>
      <c r="EJ74" s="594"/>
      <c r="EK74" s="594"/>
      <c r="EL74" s="594"/>
      <c r="EM74" s="594"/>
      <c r="EN74" s="594"/>
      <c r="EO74" s="594"/>
      <c r="EP74" s="594"/>
      <c r="EQ74" s="594"/>
      <c r="ER74" s="594"/>
      <c r="ES74" s="594"/>
      <c r="ET74" s="594"/>
      <c r="EU74" s="594"/>
      <c r="EV74" s="594"/>
      <c r="EW74" s="594"/>
      <c r="EX74" s="594"/>
      <c r="EY74" s="594"/>
      <c r="EZ74" s="594"/>
      <c r="FA74" s="594"/>
      <c r="FB74" s="594"/>
      <c r="FC74" s="594"/>
      <c r="FD74" s="594"/>
      <c r="FE74" s="594"/>
      <c r="FF74" s="594"/>
      <c r="FG74" s="594"/>
      <c r="FH74" s="594"/>
      <c r="FI74" s="594"/>
      <c r="FJ74" s="594"/>
      <c r="FK74" s="594"/>
      <c r="FL74" s="594"/>
      <c r="FM74" s="593"/>
      <c r="FN74" s="593"/>
      <c r="FO74" s="593"/>
      <c r="FP74" s="593"/>
      <c r="FQ74" s="593"/>
      <c r="FR74" s="593"/>
      <c r="FS74" s="593"/>
      <c r="FT74" s="593"/>
      <c r="FU74" s="593"/>
      <c r="FV74" s="593"/>
      <c r="FW74" s="593"/>
      <c r="FX74" s="593"/>
    </row>
    <row r="75" spans="1:180" ht="30" customHeight="1" x14ac:dyDescent="0.25">
      <c r="A75" s="662">
        <v>74</v>
      </c>
      <c r="B75" s="606">
        <v>219</v>
      </c>
      <c r="C75" s="607">
        <v>632</v>
      </c>
      <c r="D75" s="581">
        <v>32</v>
      </c>
      <c r="E75" s="632" t="s">
        <v>14</v>
      </c>
      <c r="F75" s="632" t="s">
        <v>1017</v>
      </c>
      <c r="G75" s="855" t="s">
        <v>31</v>
      </c>
      <c r="H75" s="911"/>
      <c r="I75" s="613">
        <v>8400</v>
      </c>
      <c r="J75" s="613">
        <v>0</v>
      </c>
      <c r="K75" s="613">
        <v>0</v>
      </c>
      <c r="L75" s="613"/>
      <c r="M75" s="610">
        <v>0</v>
      </c>
      <c r="N75" s="610"/>
      <c r="O75" s="610"/>
      <c r="P75" s="897">
        <v>4.5</v>
      </c>
      <c r="Q75" s="586" t="s">
        <v>22</v>
      </c>
      <c r="R75" s="849">
        <v>25</v>
      </c>
      <c r="FM75" s="593"/>
      <c r="FN75" s="593"/>
      <c r="FO75" s="593"/>
      <c r="FP75" s="593"/>
      <c r="FQ75" s="593"/>
      <c r="FR75" s="593"/>
      <c r="FS75" s="593"/>
      <c r="FT75" s="593"/>
      <c r="FU75" s="593"/>
      <c r="FV75" s="593"/>
      <c r="FW75" s="593"/>
      <c r="FX75" s="593"/>
    </row>
    <row r="76" spans="1:180" ht="30" customHeight="1" x14ac:dyDescent="0.25">
      <c r="A76" s="662">
        <v>75</v>
      </c>
      <c r="B76" s="633">
        <v>219</v>
      </c>
      <c r="C76" s="633">
        <v>632</v>
      </c>
      <c r="D76" s="634">
        <v>33</v>
      </c>
      <c r="E76" s="635" t="s">
        <v>14</v>
      </c>
      <c r="F76" s="636" t="s">
        <v>1278</v>
      </c>
      <c r="G76" s="855" t="s">
        <v>31</v>
      </c>
      <c r="H76" s="911"/>
      <c r="I76" s="613">
        <v>550000</v>
      </c>
      <c r="J76" s="613">
        <v>0</v>
      </c>
      <c r="K76" s="613">
        <v>0</v>
      </c>
      <c r="L76" s="613"/>
      <c r="M76" s="610">
        <v>0</v>
      </c>
      <c r="N76" s="610"/>
      <c r="O76" s="610"/>
      <c r="P76" s="897">
        <v>4.5</v>
      </c>
      <c r="Q76" s="586" t="s">
        <v>22</v>
      </c>
      <c r="R76" s="849">
        <v>25</v>
      </c>
      <c r="FM76" s="593"/>
      <c r="FN76" s="593"/>
      <c r="FO76" s="593"/>
      <c r="FP76" s="593"/>
      <c r="FQ76" s="593"/>
      <c r="FR76" s="593"/>
      <c r="FS76" s="593"/>
      <c r="FT76" s="593"/>
      <c r="FU76" s="593"/>
      <c r="FV76" s="593"/>
      <c r="FW76" s="593"/>
      <c r="FX76" s="593"/>
    </row>
    <row r="77" spans="1:180" ht="30" customHeight="1" x14ac:dyDescent="0.25">
      <c r="A77" s="662">
        <v>76</v>
      </c>
      <c r="B77" s="633">
        <v>219</v>
      </c>
      <c r="C77" s="633">
        <v>632</v>
      </c>
      <c r="D77" s="634">
        <v>34</v>
      </c>
      <c r="E77" s="635" t="s">
        <v>14</v>
      </c>
      <c r="F77" s="636" t="s">
        <v>1016</v>
      </c>
      <c r="G77" s="855" t="s">
        <v>31</v>
      </c>
      <c r="H77" s="911"/>
      <c r="I77" s="613">
        <v>0</v>
      </c>
      <c r="J77" s="613">
        <v>12000</v>
      </c>
      <c r="K77" s="613">
        <v>12000</v>
      </c>
      <c r="L77" s="613">
        <v>0</v>
      </c>
      <c r="M77" s="610">
        <v>12000</v>
      </c>
      <c r="N77" s="610"/>
      <c r="O77" s="610"/>
      <c r="P77" s="897">
        <v>4.5</v>
      </c>
      <c r="Q77" s="586" t="s">
        <v>22</v>
      </c>
      <c r="R77" s="849">
        <v>25</v>
      </c>
      <c r="FM77" s="593"/>
      <c r="FN77" s="593"/>
      <c r="FO77" s="593"/>
      <c r="FP77" s="593"/>
      <c r="FQ77" s="593"/>
      <c r="FR77" s="593"/>
      <c r="FS77" s="593"/>
      <c r="FT77" s="593"/>
      <c r="FU77" s="593"/>
      <c r="FV77" s="593"/>
      <c r="FW77" s="593"/>
      <c r="FX77" s="593"/>
    </row>
    <row r="78" spans="1:180" s="845" customFormat="1" ht="30" customHeight="1" x14ac:dyDescent="0.2">
      <c r="A78" s="662">
        <v>77</v>
      </c>
      <c r="B78" s="606">
        <v>219</v>
      </c>
      <c r="C78" s="607">
        <v>632</v>
      </c>
      <c r="D78" s="581">
        <v>35</v>
      </c>
      <c r="E78" s="582" t="s">
        <v>14</v>
      </c>
      <c r="F78" s="582" t="s">
        <v>1009</v>
      </c>
      <c r="G78" s="855" t="s">
        <v>31</v>
      </c>
      <c r="H78" s="911"/>
      <c r="I78" s="613">
        <v>0</v>
      </c>
      <c r="J78" s="613">
        <v>0</v>
      </c>
      <c r="K78" s="613">
        <v>455400</v>
      </c>
      <c r="L78" s="613">
        <v>0</v>
      </c>
      <c r="M78" s="610">
        <v>455400</v>
      </c>
      <c r="N78" s="610"/>
      <c r="O78" s="610"/>
      <c r="P78" s="827">
        <v>3.1</v>
      </c>
      <c r="Q78" s="586" t="s">
        <v>22</v>
      </c>
      <c r="R78" s="849">
        <v>25</v>
      </c>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4"/>
      <c r="AY78" s="594"/>
      <c r="AZ78" s="594"/>
      <c r="BA78" s="594"/>
      <c r="BB78" s="594"/>
      <c r="BC78" s="594"/>
      <c r="BD78" s="594"/>
      <c r="BE78" s="594"/>
      <c r="BF78" s="594"/>
      <c r="BG78" s="594"/>
      <c r="BH78" s="594"/>
      <c r="BI78" s="594"/>
      <c r="BJ78" s="594"/>
      <c r="BK78" s="594"/>
      <c r="BL78" s="594"/>
      <c r="BM78" s="594"/>
      <c r="BN78" s="594"/>
      <c r="BO78" s="594"/>
      <c r="BP78" s="594"/>
      <c r="BQ78" s="594"/>
      <c r="BR78" s="594"/>
      <c r="BS78" s="594"/>
      <c r="BT78" s="594"/>
      <c r="BU78" s="594"/>
      <c r="BV78" s="594"/>
      <c r="BW78" s="594"/>
      <c r="BX78" s="594"/>
      <c r="BY78" s="594"/>
      <c r="BZ78" s="594"/>
      <c r="CA78" s="594"/>
      <c r="CB78" s="594"/>
      <c r="CC78" s="594"/>
      <c r="CD78" s="594"/>
      <c r="CE78" s="594"/>
      <c r="CF78" s="594"/>
      <c r="CG78" s="594"/>
      <c r="CH78" s="594"/>
      <c r="CI78" s="594"/>
      <c r="CJ78" s="594"/>
      <c r="CK78" s="594"/>
      <c r="CL78" s="594"/>
      <c r="CM78" s="594"/>
      <c r="CN78" s="594"/>
      <c r="CO78" s="594"/>
      <c r="CP78" s="594"/>
      <c r="CQ78" s="594"/>
      <c r="CR78" s="594"/>
      <c r="CS78" s="594"/>
      <c r="CT78" s="594"/>
      <c r="CU78" s="594"/>
      <c r="CV78" s="594"/>
      <c r="CW78" s="594"/>
      <c r="CX78" s="594"/>
      <c r="CY78" s="594"/>
      <c r="CZ78" s="594"/>
      <c r="DA78" s="594"/>
      <c r="DB78" s="594"/>
      <c r="DC78" s="594"/>
      <c r="DD78" s="594"/>
      <c r="DE78" s="594"/>
      <c r="DF78" s="594"/>
      <c r="DG78" s="594"/>
      <c r="DH78" s="594"/>
      <c r="DI78" s="594"/>
      <c r="DJ78" s="594"/>
      <c r="DK78" s="594"/>
      <c r="DL78" s="594"/>
      <c r="DM78" s="594"/>
      <c r="DN78" s="594"/>
      <c r="DO78" s="594"/>
      <c r="DP78" s="594"/>
      <c r="DQ78" s="594"/>
      <c r="DR78" s="594"/>
      <c r="DS78" s="594"/>
      <c r="DT78" s="594"/>
      <c r="DU78" s="594"/>
      <c r="DV78" s="594"/>
      <c r="DW78" s="594"/>
      <c r="DX78" s="594"/>
      <c r="DY78" s="594"/>
      <c r="DZ78" s="594"/>
      <c r="EA78" s="594"/>
      <c r="EB78" s="594"/>
      <c r="EC78" s="594"/>
      <c r="ED78" s="594"/>
      <c r="EE78" s="594"/>
      <c r="EF78" s="594"/>
      <c r="EG78" s="594"/>
      <c r="EH78" s="594"/>
      <c r="EI78" s="594"/>
      <c r="EJ78" s="594"/>
      <c r="EK78" s="594"/>
      <c r="EL78" s="594"/>
      <c r="EM78" s="594"/>
      <c r="EN78" s="594"/>
      <c r="EO78" s="594"/>
      <c r="EP78" s="594"/>
      <c r="EQ78" s="594"/>
      <c r="ER78" s="594"/>
      <c r="ES78" s="594"/>
      <c r="ET78" s="594"/>
      <c r="EU78" s="594"/>
      <c r="EV78" s="594"/>
      <c r="EW78" s="594"/>
      <c r="EX78" s="594"/>
      <c r="EY78" s="594"/>
      <c r="EZ78" s="594"/>
      <c r="FA78" s="594"/>
      <c r="FB78" s="594"/>
      <c r="FC78" s="594"/>
      <c r="FD78" s="594"/>
      <c r="FE78" s="594"/>
      <c r="FF78" s="594"/>
      <c r="FG78" s="594"/>
      <c r="FH78" s="594"/>
      <c r="FI78" s="594"/>
      <c r="FJ78" s="594"/>
      <c r="FK78" s="594"/>
      <c r="FL78" s="594"/>
      <c r="FM78" s="594"/>
      <c r="FN78" s="594"/>
      <c r="FO78" s="594"/>
      <c r="FP78" s="594"/>
      <c r="FQ78" s="594"/>
      <c r="FR78" s="594"/>
      <c r="FS78" s="594"/>
      <c r="FT78" s="594"/>
      <c r="FU78" s="594"/>
      <c r="FV78" s="594"/>
      <c r="FW78" s="594"/>
      <c r="FX78" s="594"/>
    </row>
    <row r="79" spans="1:180" s="845" customFormat="1" ht="30" customHeight="1" x14ac:dyDescent="0.2">
      <c r="A79" s="662">
        <v>78</v>
      </c>
      <c r="B79" s="606">
        <v>219</v>
      </c>
      <c r="C79" s="607">
        <v>632</v>
      </c>
      <c r="D79" s="581">
        <v>36</v>
      </c>
      <c r="E79" s="582" t="s">
        <v>14</v>
      </c>
      <c r="F79" s="582" t="s">
        <v>1007</v>
      </c>
      <c r="G79" s="855" t="s">
        <v>31</v>
      </c>
      <c r="H79" s="911"/>
      <c r="I79" s="613">
        <v>0</v>
      </c>
      <c r="J79" s="613">
        <v>0</v>
      </c>
      <c r="K79" s="613">
        <v>10000</v>
      </c>
      <c r="L79" s="613">
        <v>0</v>
      </c>
      <c r="M79" s="610">
        <v>10000</v>
      </c>
      <c r="N79" s="610"/>
      <c r="O79" s="610"/>
      <c r="P79" s="827">
        <v>4.5</v>
      </c>
      <c r="Q79" s="586" t="s">
        <v>22</v>
      </c>
      <c r="R79" s="849">
        <v>3</v>
      </c>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M79" s="594"/>
      <c r="BN79" s="594"/>
      <c r="BO79" s="594"/>
      <c r="BP79" s="594"/>
      <c r="BQ79" s="594"/>
      <c r="BR79" s="594"/>
      <c r="BS79" s="594"/>
      <c r="BT79" s="594"/>
      <c r="BU79" s="594"/>
      <c r="BV79" s="594"/>
      <c r="BW79" s="594"/>
      <c r="BX79" s="594"/>
      <c r="BY79" s="594"/>
      <c r="BZ79" s="594"/>
      <c r="CA79" s="594"/>
      <c r="CB79" s="594"/>
      <c r="CC79" s="594"/>
      <c r="CD79" s="594"/>
      <c r="CE79" s="594"/>
      <c r="CF79" s="594"/>
      <c r="CG79" s="594"/>
      <c r="CH79" s="594"/>
      <c r="CI79" s="594"/>
      <c r="CJ79" s="594"/>
      <c r="CK79" s="594"/>
      <c r="CL79" s="594"/>
      <c r="CM79" s="594"/>
      <c r="CN79" s="594"/>
      <c r="CO79" s="594"/>
      <c r="CP79" s="594"/>
      <c r="CQ79" s="594"/>
      <c r="CR79" s="594"/>
      <c r="CS79" s="594"/>
      <c r="CT79" s="594"/>
      <c r="CU79" s="594"/>
      <c r="CV79" s="594"/>
      <c r="CW79" s="594"/>
      <c r="CX79" s="594"/>
      <c r="CY79" s="594"/>
      <c r="CZ79" s="594"/>
      <c r="DA79" s="594"/>
      <c r="DB79" s="594"/>
      <c r="DC79" s="594"/>
      <c r="DD79" s="594"/>
      <c r="DE79" s="594"/>
      <c r="DF79" s="594"/>
      <c r="DG79" s="594"/>
      <c r="DH79" s="594"/>
      <c r="DI79" s="594"/>
      <c r="DJ79" s="594"/>
      <c r="DK79" s="594"/>
      <c r="DL79" s="594"/>
      <c r="DM79" s="594"/>
      <c r="DN79" s="594"/>
      <c r="DO79" s="594"/>
      <c r="DP79" s="594"/>
      <c r="DQ79" s="594"/>
      <c r="DR79" s="594"/>
      <c r="DS79" s="594"/>
      <c r="DT79" s="594"/>
      <c r="DU79" s="594"/>
      <c r="DV79" s="594"/>
      <c r="DW79" s="594"/>
      <c r="DX79" s="594"/>
      <c r="DY79" s="594"/>
      <c r="DZ79" s="594"/>
      <c r="EA79" s="594"/>
      <c r="EB79" s="594"/>
      <c r="EC79" s="594"/>
      <c r="ED79" s="594"/>
      <c r="EE79" s="594"/>
      <c r="EF79" s="594"/>
      <c r="EG79" s="594"/>
      <c r="EH79" s="594"/>
      <c r="EI79" s="594"/>
      <c r="EJ79" s="594"/>
      <c r="EK79" s="594"/>
      <c r="EL79" s="594"/>
      <c r="EM79" s="594"/>
      <c r="EN79" s="594"/>
      <c r="EO79" s="594"/>
      <c r="EP79" s="594"/>
      <c r="EQ79" s="594"/>
      <c r="ER79" s="594"/>
      <c r="ES79" s="594"/>
      <c r="ET79" s="594"/>
      <c r="EU79" s="594"/>
      <c r="EV79" s="594"/>
      <c r="EW79" s="594"/>
      <c r="EX79" s="594"/>
      <c r="EY79" s="594"/>
      <c r="EZ79" s="594"/>
      <c r="FA79" s="594"/>
      <c r="FB79" s="594"/>
      <c r="FC79" s="594"/>
      <c r="FD79" s="594"/>
      <c r="FE79" s="594"/>
      <c r="FF79" s="594"/>
      <c r="FG79" s="594"/>
      <c r="FH79" s="594"/>
      <c r="FI79" s="594"/>
      <c r="FJ79" s="594"/>
      <c r="FK79" s="594"/>
      <c r="FL79" s="594"/>
      <c r="FM79" s="594"/>
      <c r="FN79" s="594"/>
      <c r="FO79" s="594"/>
      <c r="FP79" s="594"/>
      <c r="FQ79" s="594"/>
      <c r="FR79" s="594"/>
      <c r="FS79" s="594"/>
      <c r="FT79" s="594"/>
      <c r="FU79" s="594"/>
      <c r="FV79" s="594"/>
      <c r="FW79" s="594"/>
      <c r="FX79" s="594"/>
    </row>
    <row r="80" spans="1:180" s="845" customFormat="1" ht="30" customHeight="1" x14ac:dyDescent="0.2">
      <c r="A80" s="662">
        <v>79</v>
      </c>
      <c r="B80" s="606">
        <v>219</v>
      </c>
      <c r="C80" s="607">
        <v>632</v>
      </c>
      <c r="D80" s="581">
        <v>37</v>
      </c>
      <c r="E80" s="582" t="s">
        <v>14</v>
      </c>
      <c r="F80" s="582" t="s">
        <v>1014</v>
      </c>
      <c r="G80" s="855" t="s">
        <v>31</v>
      </c>
      <c r="H80" s="911"/>
      <c r="I80" s="613">
        <v>0</v>
      </c>
      <c r="J80" s="613">
        <v>0</v>
      </c>
      <c r="K80" s="613">
        <v>318100</v>
      </c>
      <c r="L80" s="613">
        <v>304289.3</v>
      </c>
      <c r="M80" s="610">
        <v>13800</v>
      </c>
      <c r="N80" s="610"/>
      <c r="O80" s="610"/>
      <c r="P80" s="827">
        <v>5.0999999999999996</v>
      </c>
      <c r="Q80" s="586" t="s">
        <v>22</v>
      </c>
      <c r="R80" s="849">
        <v>25</v>
      </c>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594"/>
      <c r="BV80" s="594"/>
      <c r="BW80" s="594"/>
      <c r="BX80" s="594"/>
      <c r="BY80" s="594"/>
      <c r="BZ80" s="594"/>
      <c r="CA80" s="594"/>
      <c r="CB80" s="594"/>
      <c r="CC80" s="594"/>
      <c r="CD80" s="594"/>
      <c r="CE80" s="594"/>
      <c r="CF80" s="594"/>
      <c r="CG80" s="594"/>
      <c r="CH80" s="594"/>
      <c r="CI80" s="594"/>
      <c r="CJ80" s="594"/>
      <c r="CK80" s="594"/>
      <c r="CL80" s="594"/>
      <c r="CM80" s="594"/>
      <c r="CN80" s="594"/>
      <c r="CO80" s="594"/>
      <c r="CP80" s="594"/>
      <c r="CQ80" s="594"/>
      <c r="CR80" s="594"/>
      <c r="CS80" s="594"/>
      <c r="CT80" s="594"/>
      <c r="CU80" s="594"/>
      <c r="CV80" s="594"/>
      <c r="CW80" s="594"/>
      <c r="CX80" s="594"/>
      <c r="CY80" s="594"/>
      <c r="CZ80" s="594"/>
      <c r="DA80" s="594"/>
      <c r="DB80" s="594"/>
      <c r="DC80" s="594"/>
      <c r="DD80" s="594"/>
      <c r="DE80" s="594"/>
      <c r="DF80" s="594"/>
      <c r="DG80" s="594"/>
      <c r="DH80" s="594"/>
      <c r="DI80" s="594"/>
      <c r="DJ80" s="594"/>
      <c r="DK80" s="594"/>
      <c r="DL80" s="594"/>
      <c r="DM80" s="594"/>
      <c r="DN80" s="594"/>
      <c r="DO80" s="594"/>
      <c r="DP80" s="594"/>
      <c r="DQ80" s="594"/>
      <c r="DR80" s="594"/>
      <c r="DS80" s="594"/>
      <c r="DT80" s="594"/>
      <c r="DU80" s="594"/>
      <c r="DV80" s="594"/>
      <c r="DW80" s="594"/>
      <c r="DX80" s="594"/>
      <c r="DY80" s="594"/>
      <c r="DZ80" s="594"/>
      <c r="EA80" s="594"/>
      <c r="EB80" s="594"/>
      <c r="EC80" s="594"/>
      <c r="ED80" s="594"/>
      <c r="EE80" s="594"/>
      <c r="EF80" s="594"/>
      <c r="EG80" s="594"/>
      <c r="EH80" s="594"/>
      <c r="EI80" s="594"/>
      <c r="EJ80" s="594"/>
      <c r="EK80" s="594"/>
      <c r="EL80" s="594"/>
      <c r="EM80" s="594"/>
      <c r="EN80" s="594"/>
      <c r="EO80" s="594"/>
      <c r="EP80" s="594"/>
      <c r="EQ80" s="594"/>
      <c r="ER80" s="594"/>
      <c r="ES80" s="594"/>
      <c r="ET80" s="594"/>
      <c r="EU80" s="594"/>
      <c r="EV80" s="594"/>
      <c r="EW80" s="594"/>
      <c r="EX80" s="594"/>
      <c r="EY80" s="594"/>
      <c r="EZ80" s="594"/>
      <c r="FA80" s="594"/>
      <c r="FB80" s="594"/>
      <c r="FC80" s="594"/>
      <c r="FD80" s="594"/>
      <c r="FE80" s="594"/>
      <c r="FF80" s="594"/>
      <c r="FG80" s="594"/>
      <c r="FH80" s="594"/>
      <c r="FI80" s="594"/>
      <c r="FJ80" s="594"/>
      <c r="FK80" s="594"/>
      <c r="FL80" s="594"/>
      <c r="FM80" s="594"/>
      <c r="FN80" s="594"/>
      <c r="FO80" s="594"/>
      <c r="FP80" s="594"/>
      <c r="FQ80" s="594"/>
      <c r="FR80" s="594"/>
      <c r="FS80" s="594"/>
      <c r="FT80" s="594"/>
      <c r="FU80" s="594"/>
      <c r="FV80" s="594"/>
      <c r="FW80" s="594"/>
      <c r="FX80" s="594"/>
    </row>
    <row r="81" spans="1:180" ht="30" customHeight="1" x14ac:dyDescent="0.25">
      <c r="A81" s="662">
        <v>80</v>
      </c>
      <c r="B81" s="606">
        <v>219</v>
      </c>
      <c r="C81" s="607">
        <v>632</v>
      </c>
      <c r="D81" s="581">
        <v>38</v>
      </c>
      <c r="E81" s="582" t="s">
        <v>14</v>
      </c>
      <c r="F81" s="582" t="s">
        <v>1000</v>
      </c>
      <c r="G81" s="855" t="s">
        <v>31</v>
      </c>
      <c r="H81" s="911"/>
      <c r="I81" s="613">
        <v>0</v>
      </c>
      <c r="J81" s="613">
        <v>0</v>
      </c>
      <c r="K81" s="613">
        <v>19000</v>
      </c>
      <c r="L81" s="613">
        <v>16714.04</v>
      </c>
      <c r="M81" s="610">
        <v>2200</v>
      </c>
      <c r="N81" s="610"/>
      <c r="O81" s="610"/>
      <c r="P81" s="827">
        <v>4.5</v>
      </c>
      <c r="Q81" s="586" t="s">
        <v>22</v>
      </c>
      <c r="R81" s="849">
        <v>3</v>
      </c>
    </row>
    <row r="82" spans="1:180" ht="30" customHeight="1" x14ac:dyDescent="0.25">
      <c r="A82" s="662">
        <v>81</v>
      </c>
      <c r="B82" s="606">
        <v>219</v>
      </c>
      <c r="C82" s="607">
        <v>632</v>
      </c>
      <c r="D82" s="581">
        <v>39</v>
      </c>
      <c r="E82" s="582" t="s">
        <v>14</v>
      </c>
      <c r="F82" s="582" t="s">
        <v>1002</v>
      </c>
      <c r="G82" s="855" t="s">
        <v>31</v>
      </c>
      <c r="H82" s="911"/>
      <c r="I82" s="613">
        <v>0</v>
      </c>
      <c r="J82" s="613">
        <v>0</v>
      </c>
      <c r="K82" s="613">
        <v>8000</v>
      </c>
      <c r="L82" s="613">
        <v>7690</v>
      </c>
      <c r="M82" s="610">
        <v>300</v>
      </c>
      <c r="N82" s="610"/>
      <c r="O82" s="610"/>
      <c r="P82" s="827">
        <v>5.0999999999999996</v>
      </c>
      <c r="Q82" s="586" t="s">
        <v>22</v>
      </c>
      <c r="R82" s="849">
        <v>3</v>
      </c>
    </row>
    <row r="83" spans="1:180" ht="30" customHeight="1" x14ac:dyDescent="0.25">
      <c r="A83" s="662">
        <v>82</v>
      </c>
      <c r="B83" s="606">
        <v>219</v>
      </c>
      <c r="C83" s="607">
        <v>632</v>
      </c>
      <c r="D83" s="581">
        <v>40</v>
      </c>
      <c r="E83" s="582" t="s">
        <v>14</v>
      </c>
      <c r="F83" s="582" t="s">
        <v>1013</v>
      </c>
      <c r="G83" s="855" t="s">
        <v>31</v>
      </c>
      <c r="H83" s="911"/>
      <c r="I83" s="613">
        <v>0</v>
      </c>
      <c r="J83" s="613">
        <v>0</v>
      </c>
      <c r="K83" s="613">
        <v>800000</v>
      </c>
      <c r="L83" s="613">
        <v>0</v>
      </c>
      <c r="M83" s="610">
        <v>800000</v>
      </c>
      <c r="N83" s="610"/>
      <c r="O83" s="610"/>
      <c r="P83" s="827">
        <v>5.0999999999999996</v>
      </c>
      <c r="Q83" s="586" t="s">
        <v>22</v>
      </c>
      <c r="R83" s="849">
        <v>25</v>
      </c>
    </row>
    <row r="84" spans="1:180" s="593" customFormat="1" ht="30" customHeight="1" x14ac:dyDescent="0.25">
      <c r="A84" s="662">
        <v>83</v>
      </c>
      <c r="B84" s="606">
        <v>219</v>
      </c>
      <c r="C84" s="607">
        <v>632</v>
      </c>
      <c r="D84" s="581">
        <v>41</v>
      </c>
      <c r="E84" s="582" t="s">
        <v>14</v>
      </c>
      <c r="F84" s="582" t="s">
        <v>1006</v>
      </c>
      <c r="G84" s="855" t="s">
        <v>31</v>
      </c>
      <c r="H84" s="911"/>
      <c r="I84" s="613">
        <v>0</v>
      </c>
      <c r="J84" s="613">
        <v>0</v>
      </c>
      <c r="K84" s="613">
        <v>12000</v>
      </c>
      <c r="L84" s="613">
        <v>0</v>
      </c>
      <c r="M84" s="610">
        <v>12000</v>
      </c>
      <c r="N84" s="610"/>
      <c r="O84" s="610"/>
      <c r="P84" s="827">
        <v>4.5</v>
      </c>
      <c r="Q84" s="586" t="s">
        <v>22</v>
      </c>
      <c r="R84" s="849">
        <v>25</v>
      </c>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BL84" s="594"/>
      <c r="BM84" s="594"/>
      <c r="BN84" s="594"/>
      <c r="BO84" s="594"/>
      <c r="BP84" s="594"/>
      <c r="BQ84" s="594"/>
      <c r="BR84" s="594"/>
      <c r="BS84" s="594"/>
      <c r="BT84" s="594"/>
      <c r="BU84" s="594"/>
      <c r="BV84" s="594"/>
      <c r="BW84" s="594"/>
      <c r="BX84" s="594"/>
      <c r="BY84" s="594"/>
      <c r="BZ84" s="594"/>
      <c r="CA84" s="594"/>
      <c r="CB84" s="594"/>
      <c r="CC84" s="594"/>
      <c r="CD84" s="594"/>
      <c r="CE84" s="594"/>
      <c r="CF84" s="594"/>
      <c r="CG84" s="594"/>
      <c r="CH84" s="594"/>
      <c r="CI84" s="594"/>
      <c r="CJ84" s="594"/>
      <c r="CK84" s="594"/>
      <c r="CL84" s="594"/>
      <c r="CM84" s="594"/>
      <c r="CN84" s="594"/>
      <c r="CO84" s="594"/>
      <c r="CP84" s="594"/>
      <c r="CQ84" s="594"/>
      <c r="CR84" s="594"/>
      <c r="CS84" s="594"/>
      <c r="CT84" s="594"/>
      <c r="CU84" s="594"/>
      <c r="CV84" s="594"/>
      <c r="CW84" s="594"/>
      <c r="CX84" s="594"/>
      <c r="CY84" s="594"/>
      <c r="CZ84" s="594"/>
      <c r="DA84" s="594"/>
      <c r="DB84" s="594"/>
      <c r="DC84" s="594"/>
      <c r="DD84" s="594"/>
      <c r="DE84" s="594"/>
      <c r="DF84" s="594"/>
      <c r="DG84" s="594"/>
      <c r="DH84" s="594"/>
      <c r="DI84" s="594"/>
      <c r="DJ84" s="594"/>
      <c r="DK84" s="594"/>
      <c r="DL84" s="594"/>
      <c r="DM84" s="594"/>
      <c r="DN84" s="594"/>
      <c r="DO84" s="594"/>
      <c r="DP84" s="594"/>
      <c r="DQ84" s="594"/>
      <c r="DR84" s="594"/>
      <c r="DS84" s="594"/>
      <c r="DT84" s="594"/>
      <c r="DU84" s="594"/>
      <c r="DV84" s="594"/>
      <c r="DW84" s="594"/>
      <c r="DX84" s="594"/>
      <c r="DY84" s="594"/>
      <c r="DZ84" s="594"/>
      <c r="EA84" s="594"/>
      <c r="EB84" s="594"/>
      <c r="EC84" s="594"/>
      <c r="ED84" s="594"/>
      <c r="EE84" s="594"/>
      <c r="EF84" s="594"/>
      <c r="EG84" s="594"/>
      <c r="EH84" s="594"/>
      <c r="EI84" s="594"/>
      <c r="EJ84" s="594"/>
      <c r="EK84" s="594"/>
      <c r="EL84" s="594"/>
      <c r="EM84" s="594"/>
      <c r="EN84" s="594"/>
      <c r="EO84" s="594"/>
      <c r="EP84" s="594"/>
      <c r="EQ84" s="594"/>
      <c r="ER84" s="594"/>
      <c r="ES84" s="594"/>
      <c r="ET84" s="594"/>
      <c r="EU84" s="594"/>
      <c r="EV84" s="594"/>
      <c r="EW84" s="594"/>
      <c r="EX84" s="594"/>
      <c r="EY84" s="594"/>
      <c r="EZ84" s="594"/>
      <c r="FA84" s="594"/>
      <c r="FB84" s="594"/>
      <c r="FC84" s="594"/>
      <c r="FD84" s="594"/>
      <c r="FE84" s="594"/>
      <c r="FF84" s="594"/>
      <c r="FG84" s="594"/>
      <c r="FH84" s="594"/>
      <c r="FI84" s="594"/>
      <c r="FJ84" s="594"/>
      <c r="FK84" s="594"/>
      <c r="FL84" s="594"/>
      <c r="FM84" s="594"/>
      <c r="FN84" s="594"/>
      <c r="FO84" s="594"/>
      <c r="FP84" s="594"/>
      <c r="FQ84" s="594"/>
      <c r="FR84" s="594"/>
      <c r="FS84" s="594"/>
      <c r="FT84" s="594"/>
      <c r="FU84" s="594"/>
      <c r="FV84" s="594"/>
      <c r="FW84" s="594"/>
      <c r="FX84" s="594"/>
    </row>
    <row r="85" spans="1:180" s="593" customFormat="1" ht="30" customHeight="1" x14ac:dyDescent="0.2">
      <c r="A85" s="662">
        <v>84</v>
      </c>
      <c r="B85" s="606">
        <v>219</v>
      </c>
      <c r="C85" s="607">
        <v>632</v>
      </c>
      <c r="D85" s="581">
        <v>45</v>
      </c>
      <c r="E85" s="582" t="s">
        <v>14</v>
      </c>
      <c r="F85" s="583" t="s">
        <v>1277</v>
      </c>
      <c r="G85" s="855" t="s">
        <v>31</v>
      </c>
      <c r="H85" s="909"/>
      <c r="I85" s="843">
        <v>0</v>
      </c>
      <c r="J85" s="843">
        <v>0</v>
      </c>
      <c r="K85" s="843">
        <v>6600</v>
      </c>
      <c r="L85" s="843">
        <v>6580.33</v>
      </c>
      <c r="M85" s="610">
        <v>0</v>
      </c>
      <c r="N85" s="844"/>
      <c r="O85" s="844"/>
      <c r="P85" s="827">
        <v>4.5</v>
      </c>
      <c r="Q85" s="586" t="s">
        <v>22</v>
      </c>
      <c r="R85" s="842">
        <v>25</v>
      </c>
      <c r="S85" s="594"/>
      <c r="T85" s="594"/>
      <c r="U85" s="594"/>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4"/>
      <c r="BG85" s="594"/>
      <c r="BH85" s="594"/>
      <c r="BI85" s="594"/>
      <c r="BJ85" s="594"/>
      <c r="BK85" s="594"/>
      <c r="BL85" s="594"/>
      <c r="BM85" s="594"/>
      <c r="BN85" s="594"/>
      <c r="BO85" s="594"/>
      <c r="BP85" s="594"/>
      <c r="BQ85" s="594"/>
      <c r="BR85" s="594"/>
      <c r="BS85" s="594"/>
      <c r="BT85" s="594"/>
      <c r="BU85" s="594"/>
      <c r="BV85" s="594"/>
      <c r="BW85" s="594"/>
      <c r="BX85" s="594"/>
      <c r="BY85" s="594"/>
      <c r="BZ85" s="594"/>
      <c r="CA85" s="594"/>
      <c r="CB85" s="594"/>
      <c r="CC85" s="594"/>
      <c r="CD85" s="594"/>
      <c r="CE85" s="594"/>
      <c r="CF85" s="594"/>
      <c r="CG85" s="594"/>
      <c r="CH85" s="594"/>
      <c r="CI85" s="594"/>
      <c r="CJ85" s="594"/>
      <c r="CK85" s="594"/>
      <c r="CL85" s="594"/>
      <c r="CM85" s="594"/>
      <c r="CN85" s="594"/>
      <c r="CO85" s="594"/>
      <c r="CP85" s="594"/>
      <c r="CQ85" s="594"/>
      <c r="CR85" s="594"/>
      <c r="CS85" s="594"/>
      <c r="CT85" s="594"/>
      <c r="CU85" s="594"/>
      <c r="CV85" s="594"/>
      <c r="CW85" s="594"/>
      <c r="CX85" s="594"/>
      <c r="CY85" s="594"/>
      <c r="CZ85" s="594"/>
      <c r="DA85" s="594"/>
      <c r="DB85" s="594"/>
      <c r="DC85" s="594"/>
      <c r="DD85" s="594"/>
      <c r="DE85" s="594"/>
      <c r="DF85" s="594"/>
      <c r="DG85" s="594"/>
      <c r="DH85" s="594"/>
      <c r="DI85" s="594"/>
      <c r="DJ85" s="594"/>
      <c r="DK85" s="594"/>
      <c r="DL85" s="594"/>
      <c r="DM85" s="594"/>
      <c r="DN85" s="594"/>
      <c r="DO85" s="594"/>
      <c r="DP85" s="594"/>
      <c r="DQ85" s="594"/>
      <c r="DR85" s="594"/>
      <c r="DS85" s="594"/>
      <c r="DT85" s="594"/>
      <c r="DU85" s="594"/>
      <c r="DV85" s="594"/>
      <c r="DW85" s="594"/>
      <c r="DX85" s="594"/>
      <c r="DY85" s="594"/>
      <c r="DZ85" s="594"/>
      <c r="EA85" s="594"/>
      <c r="EB85" s="594"/>
      <c r="EC85" s="594"/>
      <c r="ED85" s="594"/>
      <c r="EE85" s="594"/>
      <c r="EF85" s="594"/>
      <c r="EG85" s="594"/>
      <c r="EH85" s="594"/>
      <c r="EI85" s="594"/>
      <c r="EJ85" s="594"/>
      <c r="EK85" s="594"/>
      <c r="EL85" s="594"/>
      <c r="EM85" s="594"/>
      <c r="EN85" s="594"/>
      <c r="EO85" s="594"/>
      <c r="EP85" s="594"/>
      <c r="EQ85" s="594"/>
      <c r="ER85" s="594"/>
      <c r="ES85" s="594"/>
      <c r="ET85" s="594"/>
      <c r="EU85" s="594"/>
      <c r="EV85" s="594"/>
      <c r="EW85" s="594"/>
      <c r="EX85" s="594"/>
      <c r="EY85" s="594"/>
      <c r="EZ85" s="594"/>
      <c r="FA85" s="594"/>
      <c r="FB85" s="594"/>
      <c r="FC85" s="594"/>
      <c r="FD85" s="594"/>
      <c r="FE85" s="594"/>
      <c r="FF85" s="594"/>
      <c r="FG85" s="594"/>
      <c r="FH85" s="594"/>
      <c r="FI85" s="594"/>
      <c r="FJ85" s="594"/>
      <c r="FK85" s="594"/>
      <c r="FL85" s="594"/>
      <c r="FM85" s="594"/>
      <c r="FN85" s="594"/>
      <c r="FO85" s="594"/>
      <c r="FP85" s="594"/>
      <c r="FQ85" s="594"/>
      <c r="FR85" s="594"/>
      <c r="FS85" s="594"/>
      <c r="FT85" s="594"/>
      <c r="FU85" s="594"/>
      <c r="FV85" s="594"/>
      <c r="FW85" s="594"/>
      <c r="FX85" s="594"/>
    </row>
    <row r="86" spans="1:180" s="593" customFormat="1" ht="30" customHeight="1" x14ac:dyDescent="0.25">
      <c r="A86" s="662">
        <v>85</v>
      </c>
      <c r="B86" s="606">
        <v>219</v>
      </c>
      <c r="C86" s="607">
        <v>636</v>
      </c>
      <c r="D86" s="581">
        <v>42</v>
      </c>
      <c r="E86" s="582" t="s">
        <v>907</v>
      </c>
      <c r="F86" s="632" t="s">
        <v>1010</v>
      </c>
      <c r="G86" s="855" t="s">
        <v>31</v>
      </c>
      <c r="H86" s="911"/>
      <c r="I86" s="613">
        <v>0</v>
      </c>
      <c r="J86" s="613">
        <v>0</v>
      </c>
      <c r="K86" s="613">
        <v>73200</v>
      </c>
      <c r="L86" s="613">
        <v>0</v>
      </c>
      <c r="M86" s="610">
        <v>73200</v>
      </c>
      <c r="N86" s="610"/>
      <c r="O86" s="610"/>
      <c r="P86" s="897">
        <v>4.5</v>
      </c>
      <c r="Q86" s="586" t="s">
        <v>22</v>
      </c>
      <c r="R86" s="849">
        <v>5</v>
      </c>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c r="BC86" s="594"/>
      <c r="BD86" s="594"/>
      <c r="BE86" s="594"/>
      <c r="BF86" s="594"/>
      <c r="BG86" s="594"/>
      <c r="BH86" s="594"/>
      <c r="BI86" s="594"/>
      <c r="BJ86" s="594"/>
      <c r="BK86" s="594"/>
      <c r="BL86" s="594"/>
      <c r="BM86" s="594"/>
      <c r="BN86" s="594"/>
      <c r="BO86" s="594"/>
      <c r="BP86" s="594"/>
      <c r="BQ86" s="594"/>
      <c r="BR86" s="594"/>
      <c r="BS86" s="594"/>
      <c r="BT86" s="594"/>
      <c r="BU86" s="594"/>
      <c r="BV86" s="594"/>
      <c r="BW86" s="594"/>
      <c r="BX86" s="594"/>
      <c r="BY86" s="594"/>
      <c r="BZ86" s="594"/>
      <c r="CA86" s="594"/>
      <c r="CB86" s="594"/>
      <c r="CC86" s="594"/>
      <c r="CD86" s="594"/>
      <c r="CE86" s="594"/>
      <c r="CF86" s="594"/>
      <c r="CG86" s="594"/>
      <c r="CH86" s="594"/>
      <c r="CI86" s="594"/>
      <c r="CJ86" s="594"/>
      <c r="CK86" s="594"/>
      <c r="CL86" s="594"/>
      <c r="CM86" s="594"/>
      <c r="CN86" s="594"/>
      <c r="CO86" s="594"/>
      <c r="CP86" s="594"/>
      <c r="CQ86" s="594"/>
      <c r="CR86" s="594"/>
      <c r="CS86" s="594"/>
      <c r="CT86" s="594"/>
      <c r="CU86" s="594"/>
      <c r="CV86" s="594"/>
      <c r="CW86" s="594"/>
      <c r="CX86" s="594"/>
      <c r="CY86" s="594"/>
      <c r="CZ86" s="594"/>
      <c r="DA86" s="594"/>
      <c r="DB86" s="594"/>
      <c r="DC86" s="594"/>
      <c r="DD86" s="594"/>
      <c r="DE86" s="594"/>
      <c r="DF86" s="594"/>
      <c r="DG86" s="594"/>
      <c r="DH86" s="594"/>
      <c r="DI86" s="594"/>
      <c r="DJ86" s="594"/>
      <c r="DK86" s="594"/>
      <c r="DL86" s="594"/>
      <c r="DM86" s="594"/>
      <c r="DN86" s="594"/>
      <c r="DO86" s="594"/>
      <c r="DP86" s="594"/>
      <c r="DQ86" s="594"/>
      <c r="DR86" s="594"/>
      <c r="DS86" s="594"/>
      <c r="DT86" s="594"/>
      <c r="DU86" s="594"/>
      <c r="DV86" s="594"/>
      <c r="DW86" s="594"/>
      <c r="DX86" s="594"/>
      <c r="DY86" s="594"/>
      <c r="DZ86" s="594"/>
      <c r="EA86" s="594"/>
      <c r="EB86" s="594"/>
      <c r="EC86" s="594"/>
      <c r="ED86" s="594"/>
      <c r="EE86" s="594"/>
      <c r="EF86" s="594"/>
      <c r="EG86" s="594"/>
      <c r="EH86" s="594"/>
      <c r="EI86" s="594"/>
      <c r="EJ86" s="594"/>
      <c r="EK86" s="594"/>
      <c r="EL86" s="594"/>
      <c r="EM86" s="594"/>
      <c r="EN86" s="594"/>
      <c r="EO86" s="594"/>
      <c r="EP86" s="594"/>
      <c r="EQ86" s="594"/>
      <c r="ER86" s="594"/>
      <c r="ES86" s="594"/>
      <c r="ET86" s="594"/>
      <c r="EU86" s="594"/>
      <c r="EV86" s="594"/>
      <c r="EW86" s="594"/>
      <c r="EX86" s="594"/>
      <c r="EY86" s="594"/>
      <c r="EZ86" s="594"/>
      <c r="FA86" s="594"/>
      <c r="FB86" s="594"/>
      <c r="FC86" s="594"/>
      <c r="FD86" s="594"/>
      <c r="FE86" s="594"/>
      <c r="FF86" s="594"/>
      <c r="FG86" s="594"/>
      <c r="FH86" s="594"/>
      <c r="FI86" s="594"/>
      <c r="FJ86" s="594"/>
      <c r="FK86" s="594"/>
      <c r="FL86" s="594"/>
    </row>
    <row r="87" spans="1:180" s="593" customFormat="1" ht="30" customHeight="1" x14ac:dyDescent="0.25">
      <c r="A87" s="662">
        <v>86</v>
      </c>
      <c r="B87" s="606">
        <v>219</v>
      </c>
      <c r="C87" s="607">
        <v>636</v>
      </c>
      <c r="D87" s="581">
        <v>43</v>
      </c>
      <c r="E87" s="582" t="s">
        <v>907</v>
      </c>
      <c r="F87" s="632" t="s">
        <v>1011</v>
      </c>
      <c r="G87" s="855" t="s">
        <v>31</v>
      </c>
      <c r="H87" s="911"/>
      <c r="I87" s="613">
        <v>0</v>
      </c>
      <c r="J87" s="613">
        <v>0</v>
      </c>
      <c r="K87" s="613">
        <v>7500</v>
      </c>
      <c r="L87" s="613">
        <v>0</v>
      </c>
      <c r="M87" s="610">
        <v>7500</v>
      </c>
      <c r="N87" s="610"/>
      <c r="O87" s="610"/>
      <c r="P87" s="897">
        <v>1.4</v>
      </c>
      <c r="Q87" s="586" t="s">
        <v>22</v>
      </c>
      <c r="R87" s="849">
        <v>5</v>
      </c>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c r="BC87" s="594"/>
      <c r="BD87" s="594"/>
      <c r="BE87" s="594"/>
      <c r="BF87" s="594"/>
      <c r="BG87" s="594"/>
      <c r="BH87" s="594"/>
      <c r="BI87" s="594"/>
      <c r="BJ87" s="594"/>
      <c r="BK87" s="594"/>
      <c r="BL87" s="594"/>
      <c r="BM87" s="594"/>
      <c r="BN87" s="594"/>
      <c r="BO87" s="594"/>
      <c r="BP87" s="594"/>
      <c r="BQ87" s="594"/>
      <c r="BR87" s="594"/>
      <c r="BS87" s="594"/>
      <c r="BT87" s="594"/>
      <c r="BU87" s="594"/>
      <c r="BV87" s="594"/>
      <c r="BW87" s="594"/>
      <c r="BX87" s="594"/>
      <c r="BY87" s="594"/>
      <c r="BZ87" s="594"/>
      <c r="CA87" s="594"/>
      <c r="CB87" s="594"/>
      <c r="CC87" s="594"/>
      <c r="CD87" s="594"/>
      <c r="CE87" s="594"/>
      <c r="CF87" s="594"/>
      <c r="CG87" s="594"/>
      <c r="CH87" s="594"/>
      <c r="CI87" s="594"/>
      <c r="CJ87" s="594"/>
      <c r="CK87" s="594"/>
      <c r="CL87" s="594"/>
      <c r="CM87" s="594"/>
      <c r="CN87" s="594"/>
      <c r="CO87" s="594"/>
      <c r="CP87" s="594"/>
      <c r="CQ87" s="594"/>
      <c r="CR87" s="594"/>
      <c r="CS87" s="594"/>
      <c r="CT87" s="594"/>
      <c r="CU87" s="594"/>
      <c r="CV87" s="594"/>
      <c r="CW87" s="594"/>
      <c r="CX87" s="594"/>
      <c r="CY87" s="594"/>
      <c r="CZ87" s="594"/>
      <c r="DA87" s="594"/>
      <c r="DB87" s="594"/>
      <c r="DC87" s="594"/>
      <c r="DD87" s="594"/>
      <c r="DE87" s="594"/>
      <c r="DF87" s="594"/>
      <c r="DG87" s="594"/>
      <c r="DH87" s="594"/>
      <c r="DI87" s="594"/>
      <c r="DJ87" s="594"/>
      <c r="DK87" s="594"/>
      <c r="DL87" s="594"/>
      <c r="DM87" s="594"/>
      <c r="DN87" s="594"/>
      <c r="DO87" s="594"/>
      <c r="DP87" s="594"/>
      <c r="DQ87" s="594"/>
      <c r="DR87" s="594"/>
      <c r="DS87" s="594"/>
      <c r="DT87" s="594"/>
      <c r="DU87" s="594"/>
      <c r="DV87" s="594"/>
      <c r="DW87" s="594"/>
      <c r="DX87" s="594"/>
      <c r="DY87" s="594"/>
      <c r="DZ87" s="594"/>
      <c r="EA87" s="594"/>
      <c r="EB87" s="594"/>
      <c r="EC87" s="594"/>
      <c r="ED87" s="594"/>
      <c r="EE87" s="594"/>
      <c r="EF87" s="594"/>
      <c r="EG87" s="594"/>
      <c r="EH87" s="594"/>
      <c r="EI87" s="594"/>
      <c r="EJ87" s="594"/>
      <c r="EK87" s="594"/>
      <c r="EL87" s="594"/>
      <c r="EM87" s="594"/>
      <c r="EN87" s="594"/>
      <c r="EO87" s="594"/>
      <c r="EP87" s="594"/>
      <c r="EQ87" s="594"/>
      <c r="ER87" s="594"/>
      <c r="ES87" s="594"/>
      <c r="ET87" s="594"/>
      <c r="EU87" s="594"/>
      <c r="EV87" s="594"/>
      <c r="EW87" s="594"/>
      <c r="EX87" s="594"/>
      <c r="EY87" s="594"/>
      <c r="EZ87" s="594"/>
      <c r="FA87" s="594"/>
      <c r="FB87" s="594"/>
      <c r="FC87" s="594"/>
      <c r="FD87" s="594"/>
      <c r="FE87" s="594"/>
      <c r="FF87" s="594"/>
      <c r="FG87" s="594"/>
      <c r="FH87" s="594"/>
      <c r="FI87" s="594"/>
      <c r="FJ87" s="594"/>
      <c r="FK87" s="594"/>
      <c r="FL87" s="594"/>
    </row>
    <row r="88" spans="1:180" s="593" customFormat="1" ht="30" customHeight="1" x14ac:dyDescent="0.25">
      <c r="A88" s="662">
        <v>87</v>
      </c>
      <c r="B88" s="606">
        <v>219</v>
      </c>
      <c r="C88" s="607">
        <v>636</v>
      </c>
      <c r="D88" s="581">
        <v>44</v>
      </c>
      <c r="E88" s="582" t="s">
        <v>14</v>
      </c>
      <c r="F88" s="632" t="s">
        <v>1012</v>
      </c>
      <c r="G88" s="855" t="s">
        <v>31</v>
      </c>
      <c r="H88" s="911"/>
      <c r="I88" s="613">
        <v>0</v>
      </c>
      <c r="J88" s="613">
        <v>0</v>
      </c>
      <c r="K88" s="613">
        <v>130000</v>
      </c>
      <c r="L88" s="613">
        <v>0</v>
      </c>
      <c r="M88" s="610">
        <v>130000</v>
      </c>
      <c r="N88" s="610"/>
      <c r="O88" s="610"/>
      <c r="P88" s="897">
        <v>4.5</v>
      </c>
      <c r="Q88" s="586" t="s">
        <v>22</v>
      </c>
      <c r="R88" s="849">
        <v>5</v>
      </c>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4"/>
      <c r="AP88" s="594"/>
      <c r="AQ88" s="594"/>
      <c r="AR88" s="594"/>
      <c r="AS88" s="594"/>
      <c r="AT88" s="594"/>
      <c r="AU88" s="594"/>
      <c r="AV88" s="594"/>
      <c r="AW88" s="594"/>
      <c r="AX88" s="594"/>
      <c r="AY88" s="594"/>
      <c r="AZ88" s="594"/>
      <c r="BA88" s="594"/>
      <c r="BB88" s="594"/>
      <c r="BC88" s="594"/>
      <c r="BD88" s="594"/>
      <c r="BE88" s="594"/>
      <c r="BF88" s="594"/>
      <c r="BG88" s="594"/>
      <c r="BH88" s="594"/>
      <c r="BI88" s="594"/>
      <c r="BJ88" s="594"/>
      <c r="BK88" s="594"/>
      <c r="BL88" s="594"/>
      <c r="BM88" s="594"/>
      <c r="BN88" s="594"/>
      <c r="BO88" s="594"/>
      <c r="BP88" s="594"/>
      <c r="BQ88" s="594"/>
      <c r="BR88" s="594"/>
      <c r="BS88" s="594"/>
      <c r="BT88" s="594"/>
      <c r="BU88" s="594"/>
      <c r="BV88" s="594"/>
      <c r="BW88" s="594"/>
      <c r="BX88" s="594"/>
      <c r="BY88" s="594"/>
      <c r="BZ88" s="594"/>
      <c r="CA88" s="594"/>
      <c r="CB88" s="594"/>
      <c r="CC88" s="594"/>
      <c r="CD88" s="594"/>
      <c r="CE88" s="594"/>
      <c r="CF88" s="594"/>
      <c r="CG88" s="594"/>
      <c r="CH88" s="594"/>
      <c r="CI88" s="594"/>
      <c r="CJ88" s="594"/>
      <c r="CK88" s="594"/>
      <c r="CL88" s="594"/>
      <c r="CM88" s="594"/>
      <c r="CN88" s="594"/>
      <c r="CO88" s="594"/>
      <c r="CP88" s="594"/>
      <c r="CQ88" s="594"/>
      <c r="CR88" s="594"/>
      <c r="CS88" s="594"/>
      <c r="CT88" s="594"/>
      <c r="CU88" s="594"/>
      <c r="CV88" s="594"/>
      <c r="CW88" s="594"/>
      <c r="CX88" s="594"/>
      <c r="CY88" s="594"/>
      <c r="CZ88" s="594"/>
      <c r="DA88" s="594"/>
      <c r="DB88" s="594"/>
      <c r="DC88" s="594"/>
      <c r="DD88" s="594"/>
      <c r="DE88" s="594"/>
      <c r="DF88" s="594"/>
      <c r="DG88" s="594"/>
      <c r="DH88" s="594"/>
      <c r="DI88" s="594"/>
      <c r="DJ88" s="594"/>
      <c r="DK88" s="594"/>
      <c r="DL88" s="594"/>
      <c r="DM88" s="594"/>
      <c r="DN88" s="594"/>
      <c r="DO88" s="594"/>
      <c r="DP88" s="594"/>
      <c r="DQ88" s="594"/>
      <c r="DR88" s="594"/>
      <c r="DS88" s="594"/>
      <c r="DT88" s="594"/>
      <c r="DU88" s="594"/>
      <c r="DV88" s="594"/>
      <c r="DW88" s="594"/>
      <c r="DX88" s="594"/>
      <c r="DY88" s="594"/>
      <c r="DZ88" s="594"/>
      <c r="EA88" s="594"/>
      <c r="EB88" s="594"/>
      <c r="EC88" s="594"/>
      <c r="ED88" s="594"/>
      <c r="EE88" s="594"/>
      <c r="EF88" s="594"/>
      <c r="EG88" s="594"/>
      <c r="EH88" s="594"/>
      <c r="EI88" s="594"/>
      <c r="EJ88" s="594"/>
      <c r="EK88" s="594"/>
      <c r="EL88" s="594"/>
      <c r="EM88" s="594"/>
      <c r="EN88" s="594"/>
      <c r="EO88" s="594"/>
      <c r="EP88" s="594"/>
      <c r="EQ88" s="594"/>
      <c r="ER88" s="594"/>
      <c r="ES88" s="594"/>
      <c r="ET88" s="594"/>
      <c r="EU88" s="594"/>
      <c r="EV88" s="594"/>
      <c r="EW88" s="594"/>
      <c r="EX88" s="594"/>
      <c r="EY88" s="594"/>
      <c r="EZ88" s="594"/>
      <c r="FA88" s="594"/>
      <c r="FB88" s="594"/>
      <c r="FC88" s="594"/>
      <c r="FD88" s="594"/>
      <c r="FE88" s="594"/>
      <c r="FF88" s="594"/>
      <c r="FG88" s="594"/>
      <c r="FH88" s="594"/>
      <c r="FI88" s="594"/>
      <c r="FJ88" s="594"/>
      <c r="FK88" s="594"/>
      <c r="FL88" s="594"/>
    </row>
    <row r="89" spans="1:180" s="845" customFormat="1" ht="30" customHeight="1" x14ac:dyDescent="0.2">
      <c r="A89" s="662">
        <v>88</v>
      </c>
      <c r="B89" s="596">
        <v>219</v>
      </c>
      <c r="C89" s="607">
        <v>836</v>
      </c>
      <c r="D89" s="581">
        <v>1</v>
      </c>
      <c r="E89" s="582" t="s">
        <v>907</v>
      </c>
      <c r="F89" s="582" t="s">
        <v>1279</v>
      </c>
      <c r="G89" s="656" t="s">
        <v>47</v>
      </c>
      <c r="H89" s="912"/>
      <c r="I89" s="857">
        <v>0</v>
      </c>
      <c r="J89" s="857">
        <v>182600</v>
      </c>
      <c r="K89" s="613">
        <v>182600</v>
      </c>
      <c r="L89" s="601">
        <v>0</v>
      </c>
      <c r="M89" s="610">
        <v>0</v>
      </c>
      <c r="N89" s="857"/>
      <c r="O89" s="857"/>
      <c r="P89" s="827">
        <v>5.0999999999999996</v>
      </c>
      <c r="Q89" s="586" t="s">
        <v>22</v>
      </c>
      <c r="R89" s="847">
        <v>5</v>
      </c>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4"/>
      <c r="BU89" s="594"/>
      <c r="BV89" s="594"/>
      <c r="BW89" s="594"/>
      <c r="BX89" s="594"/>
      <c r="BY89" s="594"/>
      <c r="BZ89" s="594"/>
      <c r="CA89" s="594"/>
      <c r="CB89" s="594"/>
      <c r="CC89" s="594"/>
      <c r="CD89" s="594"/>
      <c r="CE89" s="594"/>
      <c r="CF89" s="594"/>
      <c r="CG89" s="594"/>
      <c r="CH89" s="594"/>
      <c r="CI89" s="594"/>
      <c r="CJ89" s="594"/>
      <c r="CK89" s="594"/>
      <c r="CL89" s="594"/>
      <c r="CM89" s="594"/>
      <c r="CN89" s="594"/>
      <c r="CO89" s="594"/>
      <c r="CP89" s="594"/>
      <c r="CQ89" s="594"/>
      <c r="CR89" s="594"/>
      <c r="CS89" s="594"/>
      <c r="CT89" s="594"/>
      <c r="CU89" s="594"/>
      <c r="CV89" s="594"/>
      <c r="CW89" s="594"/>
      <c r="CX89" s="594"/>
      <c r="CY89" s="594"/>
      <c r="CZ89" s="594"/>
      <c r="DA89" s="594"/>
      <c r="DB89" s="594"/>
      <c r="DC89" s="594"/>
      <c r="DD89" s="594"/>
      <c r="DE89" s="594"/>
      <c r="DF89" s="594"/>
      <c r="DG89" s="594"/>
      <c r="DH89" s="594"/>
      <c r="DI89" s="594"/>
      <c r="DJ89" s="594"/>
      <c r="DK89" s="594"/>
      <c r="DL89" s="594"/>
      <c r="DM89" s="594"/>
      <c r="DN89" s="594"/>
      <c r="DO89" s="594"/>
      <c r="DP89" s="594"/>
      <c r="DQ89" s="594"/>
      <c r="DR89" s="594"/>
      <c r="DS89" s="594"/>
      <c r="DT89" s="594"/>
      <c r="DU89" s="594"/>
      <c r="DV89" s="594"/>
      <c r="DW89" s="594"/>
      <c r="DX89" s="594"/>
      <c r="DY89" s="594"/>
      <c r="DZ89" s="594"/>
      <c r="EA89" s="594"/>
      <c r="EB89" s="594"/>
      <c r="EC89" s="594"/>
      <c r="ED89" s="594"/>
      <c r="EE89" s="594"/>
      <c r="EF89" s="594"/>
      <c r="EG89" s="594"/>
      <c r="EH89" s="594"/>
      <c r="EI89" s="594"/>
      <c r="EJ89" s="594"/>
      <c r="EK89" s="594"/>
      <c r="EL89" s="594"/>
      <c r="EM89" s="594"/>
      <c r="EN89" s="594"/>
      <c r="EO89" s="594"/>
      <c r="EP89" s="594"/>
      <c r="EQ89" s="594"/>
      <c r="ER89" s="594"/>
      <c r="ES89" s="594"/>
      <c r="ET89" s="594"/>
      <c r="EU89" s="594"/>
      <c r="EV89" s="594"/>
      <c r="EW89" s="594"/>
      <c r="EX89" s="594"/>
      <c r="EY89" s="594"/>
      <c r="EZ89" s="594"/>
      <c r="FA89" s="594"/>
      <c r="FB89" s="594"/>
      <c r="FC89" s="594"/>
      <c r="FD89" s="594"/>
      <c r="FE89" s="594"/>
      <c r="FF89" s="594"/>
      <c r="FG89" s="594"/>
      <c r="FH89" s="594"/>
      <c r="FI89" s="594"/>
      <c r="FJ89" s="594"/>
      <c r="FK89" s="594"/>
      <c r="FL89" s="594"/>
      <c r="FM89" s="594"/>
      <c r="FN89" s="594"/>
      <c r="FO89" s="594"/>
      <c r="FP89" s="594"/>
      <c r="FQ89" s="594"/>
      <c r="FR89" s="594"/>
      <c r="FS89" s="594"/>
      <c r="FT89" s="594"/>
      <c r="FU89" s="594"/>
      <c r="FV89" s="594"/>
      <c r="FW89" s="594"/>
      <c r="FX89" s="594"/>
    </row>
    <row r="90" spans="1:180" s="845" customFormat="1" ht="30" customHeight="1" x14ac:dyDescent="0.2">
      <c r="A90" s="662">
        <v>89</v>
      </c>
      <c r="B90" s="596">
        <v>222</v>
      </c>
      <c r="C90" s="597">
        <v>472</v>
      </c>
      <c r="D90" s="581">
        <v>4</v>
      </c>
      <c r="E90" s="582" t="s">
        <v>42</v>
      </c>
      <c r="F90" s="598" t="s">
        <v>44</v>
      </c>
      <c r="G90" s="856" t="s">
        <v>41</v>
      </c>
      <c r="H90" s="912"/>
      <c r="I90" s="857">
        <v>2400000</v>
      </c>
      <c r="J90" s="857">
        <v>2400000</v>
      </c>
      <c r="K90" s="613">
        <v>2400000</v>
      </c>
      <c r="L90" s="857">
        <v>2312296.2999999998</v>
      </c>
      <c r="M90" s="610">
        <v>2000000</v>
      </c>
      <c r="N90" s="857">
        <v>0</v>
      </c>
      <c r="O90" s="857">
        <v>0</v>
      </c>
      <c r="P90" s="900">
        <v>2.2999999999999998</v>
      </c>
      <c r="Q90" s="856">
        <v>9</v>
      </c>
      <c r="R90" s="847">
        <v>20</v>
      </c>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4"/>
      <c r="AY90" s="594"/>
      <c r="AZ90" s="594"/>
      <c r="BA90" s="594"/>
      <c r="BB90" s="594"/>
      <c r="BC90" s="594"/>
      <c r="BD90" s="594"/>
      <c r="BE90" s="594"/>
      <c r="BF90" s="594"/>
      <c r="BG90" s="594"/>
      <c r="BH90" s="594"/>
      <c r="BI90" s="594"/>
      <c r="BJ90" s="594"/>
      <c r="BK90" s="594"/>
      <c r="BL90" s="594"/>
      <c r="BM90" s="594"/>
      <c r="BN90" s="594"/>
      <c r="BO90" s="594"/>
      <c r="BP90" s="594"/>
      <c r="BQ90" s="594"/>
      <c r="BR90" s="594"/>
      <c r="BS90" s="594"/>
      <c r="BT90" s="594"/>
      <c r="BU90" s="594"/>
      <c r="BV90" s="594"/>
      <c r="BW90" s="594"/>
      <c r="BX90" s="594"/>
      <c r="BY90" s="594"/>
      <c r="BZ90" s="594"/>
      <c r="CA90" s="594"/>
      <c r="CB90" s="594"/>
      <c r="CC90" s="594"/>
      <c r="CD90" s="594"/>
      <c r="CE90" s="594"/>
      <c r="CF90" s="594"/>
      <c r="CG90" s="594"/>
      <c r="CH90" s="594"/>
      <c r="CI90" s="594"/>
      <c r="CJ90" s="594"/>
      <c r="CK90" s="594"/>
      <c r="CL90" s="594"/>
      <c r="CM90" s="594"/>
      <c r="CN90" s="594"/>
      <c r="CO90" s="594"/>
      <c r="CP90" s="594"/>
      <c r="CQ90" s="594"/>
      <c r="CR90" s="594"/>
      <c r="CS90" s="594"/>
      <c r="CT90" s="594"/>
      <c r="CU90" s="594"/>
      <c r="CV90" s="594"/>
      <c r="CW90" s="594"/>
      <c r="CX90" s="594"/>
      <c r="CY90" s="594"/>
      <c r="CZ90" s="594"/>
      <c r="DA90" s="594"/>
      <c r="DB90" s="594"/>
      <c r="DC90" s="594"/>
      <c r="DD90" s="594"/>
      <c r="DE90" s="594"/>
      <c r="DF90" s="594"/>
      <c r="DG90" s="594"/>
      <c r="DH90" s="594"/>
      <c r="DI90" s="594"/>
      <c r="DJ90" s="594"/>
      <c r="DK90" s="594"/>
      <c r="DL90" s="594"/>
      <c r="DM90" s="594"/>
      <c r="DN90" s="594"/>
      <c r="DO90" s="594"/>
      <c r="DP90" s="594"/>
      <c r="DQ90" s="594"/>
      <c r="DR90" s="594"/>
      <c r="DS90" s="594"/>
      <c r="DT90" s="594"/>
      <c r="DU90" s="594"/>
      <c r="DV90" s="594"/>
      <c r="DW90" s="594"/>
      <c r="DX90" s="594"/>
      <c r="DY90" s="594"/>
      <c r="DZ90" s="594"/>
      <c r="EA90" s="594"/>
      <c r="EB90" s="594"/>
      <c r="EC90" s="594"/>
      <c r="ED90" s="594"/>
      <c r="EE90" s="594"/>
      <c r="EF90" s="594"/>
      <c r="EG90" s="594"/>
      <c r="EH90" s="594"/>
      <c r="EI90" s="594"/>
      <c r="EJ90" s="594"/>
      <c r="EK90" s="594"/>
      <c r="EL90" s="594"/>
      <c r="EM90" s="594"/>
      <c r="EN90" s="594"/>
      <c r="EO90" s="594"/>
      <c r="EP90" s="594"/>
      <c r="EQ90" s="594"/>
      <c r="ER90" s="594"/>
      <c r="ES90" s="594"/>
      <c r="ET90" s="594"/>
      <c r="EU90" s="594"/>
      <c r="EV90" s="594"/>
      <c r="EW90" s="594"/>
      <c r="EX90" s="594"/>
      <c r="EY90" s="594"/>
      <c r="EZ90" s="594"/>
      <c r="FA90" s="594"/>
      <c r="FB90" s="594"/>
      <c r="FC90" s="594"/>
      <c r="FD90" s="594"/>
      <c r="FE90" s="594"/>
      <c r="FF90" s="594"/>
      <c r="FG90" s="594"/>
      <c r="FH90" s="594"/>
      <c r="FI90" s="594"/>
      <c r="FJ90" s="594"/>
      <c r="FK90" s="594"/>
      <c r="FL90" s="594"/>
      <c r="FM90" s="594"/>
      <c r="FN90" s="594"/>
      <c r="FO90" s="594"/>
      <c r="FP90" s="594"/>
      <c r="FQ90" s="594"/>
      <c r="FR90" s="594"/>
      <c r="FS90" s="594"/>
      <c r="FT90" s="594"/>
      <c r="FU90" s="594"/>
      <c r="FV90" s="594"/>
      <c r="FW90" s="594"/>
      <c r="FX90" s="594"/>
    </row>
    <row r="91" spans="1:180" s="845" customFormat="1" ht="30" customHeight="1" x14ac:dyDescent="0.2">
      <c r="A91" s="662">
        <v>90</v>
      </c>
      <c r="B91" s="606">
        <v>222</v>
      </c>
      <c r="C91" s="607">
        <v>572</v>
      </c>
      <c r="D91" s="581">
        <v>56</v>
      </c>
      <c r="E91" s="582" t="s">
        <v>42</v>
      </c>
      <c r="F91" s="582" t="s">
        <v>1280</v>
      </c>
      <c r="G91" s="855" t="s">
        <v>15</v>
      </c>
      <c r="H91" s="911"/>
      <c r="I91" s="613">
        <v>0</v>
      </c>
      <c r="J91" s="613">
        <v>-78600</v>
      </c>
      <c r="K91" s="613">
        <v>-78600</v>
      </c>
      <c r="L91" s="613">
        <v>-78598.47</v>
      </c>
      <c r="M91" s="610">
        <v>0</v>
      </c>
      <c r="N91" s="600"/>
      <c r="O91" s="600"/>
      <c r="P91" s="900">
        <v>2.2999999999999998</v>
      </c>
      <c r="Q91" s="586" t="s">
        <v>45</v>
      </c>
      <c r="R91" s="849">
        <v>20</v>
      </c>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594"/>
      <c r="BL91" s="594"/>
      <c r="BM91" s="594"/>
      <c r="BN91" s="594"/>
      <c r="BO91" s="594"/>
      <c r="BP91" s="594"/>
      <c r="BQ91" s="594"/>
      <c r="BR91" s="594"/>
      <c r="BS91" s="594"/>
      <c r="BT91" s="594"/>
      <c r="BU91" s="594"/>
      <c r="BV91" s="594"/>
      <c r="BW91" s="594"/>
      <c r="BX91" s="594"/>
      <c r="BY91" s="594"/>
      <c r="BZ91" s="594"/>
      <c r="CA91" s="594"/>
      <c r="CB91" s="594"/>
      <c r="CC91" s="594"/>
      <c r="CD91" s="594"/>
      <c r="CE91" s="594"/>
      <c r="CF91" s="594"/>
      <c r="CG91" s="594"/>
      <c r="CH91" s="594"/>
      <c r="CI91" s="594"/>
      <c r="CJ91" s="594"/>
      <c r="CK91" s="594"/>
      <c r="CL91" s="594"/>
      <c r="CM91" s="594"/>
      <c r="CN91" s="594"/>
      <c r="CO91" s="594"/>
      <c r="CP91" s="594"/>
      <c r="CQ91" s="594"/>
      <c r="CR91" s="594"/>
      <c r="CS91" s="594"/>
      <c r="CT91" s="594"/>
      <c r="CU91" s="594"/>
      <c r="CV91" s="594"/>
      <c r="CW91" s="594"/>
      <c r="CX91" s="594"/>
      <c r="CY91" s="594"/>
      <c r="CZ91" s="594"/>
      <c r="DA91" s="594"/>
      <c r="DB91" s="594"/>
      <c r="DC91" s="594"/>
      <c r="DD91" s="594"/>
      <c r="DE91" s="594"/>
      <c r="DF91" s="594"/>
      <c r="DG91" s="594"/>
      <c r="DH91" s="594"/>
      <c r="DI91" s="594"/>
      <c r="DJ91" s="594"/>
      <c r="DK91" s="594"/>
      <c r="DL91" s="594"/>
      <c r="DM91" s="594"/>
      <c r="DN91" s="594"/>
      <c r="DO91" s="594"/>
      <c r="DP91" s="594"/>
      <c r="DQ91" s="594"/>
      <c r="DR91" s="594"/>
      <c r="DS91" s="594"/>
      <c r="DT91" s="594"/>
      <c r="DU91" s="594"/>
      <c r="DV91" s="594"/>
      <c r="DW91" s="594"/>
      <c r="DX91" s="594"/>
      <c r="DY91" s="594"/>
      <c r="DZ91" s="594"/>
      <c r="EA91" s="594"/>
      <c r="EB91" s="594"/>
      <c r="EC91" s="594"/>
      <c r="ED91" s="594"/>
      <c r="EE91" s="594"/>
      <c r="EF91" s="594"/>
      <c r="EG91" s="594"/>
      <c r="EH91" s="594"/>
      <c r="EI91" s="594"/>
      <c r="EJ91" s="594"/>
      <c r="EK91" s="594"/>
      <c r="EL91" s="594"/>
      <c r="EM91" s="594"/>
      <c r="EN91" s="594"/>
      <c r="EO91" s="594"/>
      <c r="EP91" s="594"/>
      <c r="EQ91" s="594"/>
      <c r="ER91" s="594"/>
      <c r="ES91" s="594"/>
      <c r="ET91" s="594"/>
      <c r="EU91" s="594"/>
      <c r="EV91" s="594"/>
      <c r="EW91" s="594"/>
      <c r="EX91" s="594"/>
      <c r="EY91" s="594"/>
      <c r="EZ91" s="594"/>
      <c r="FA91" s="594"/>
      <c r="FB91" s="594"/>
      <c r="FC91" s="594"/>
      <c r="FD91" s="594"/>
      <c r="FE91" s="594"/>
      <c r="FF91" s="594"/>
      <c r="FG91" s="594"/>
      <c r="FH91" s="594"/>
      <c r="FI91" s="594"/>
      <c r="FJ91" s="594"/>
      <c r="FK91" s="594"/>
      <c r="FL91" s="594"/>
      <c r="FM91" s="594"/>
      <c r="FN91" s="594"/>
      <c r="FO91" s="594"/>
      <c r="FP91" s="594"/>
      <c r="FQ91" s="594"/>
      <c r="FR91" s="594"/>
      <c r="FS91" s="594"/>
      <c r="FT91" s="594"/>
      <c r="FU91" s="594"/>
      <c r="FV91" s="594"/>
      <c r="FW91" s="594"/>
      <c r="FX91" s="594"/>
    </row>
    <row r="92" spans="1:180" s="593" customFormat="1" ht="30" customHeight="1" x14ac:dyDescent="0.2">
      <c r="A92" s="662">
        <v>91</v>
      </c>
      <c r="B92" s="596">
        <v>222</v>
      </c>
      <c r="C92" s="597">
        <v>572</v>
      </c>
      <c r="D92" s="597">
        <v>74</v>
      </c>
      <c r="E92" s="582" t="s">
        <v>42</v>
      </c>
      <c r="F92" s="582" t="s">
        <v>46</v>
      </c>
      <c r="G92" s="856" t="s">
        <v>15</v>
      </c>
      <c r="H92" s="912"/>
      <c r="I92" s="857"/>
      <c r="J92" s="857"/>
      <c r="K92" s="857"/>
      <c r="L92" s="857"/>
      <c r="M92" s="610">
        <v>300000</v>
      </c>
      <c r="N92" s="601">
        <v>600000</v>
      </c>
      <c r="O92" s="857">
        <v>450000</v>
      </c>
      <c r="P92" s="900">
        <v>2.2999999999999998</v>
      </c>
      <c r="Q92" s="586" t="s">
        <v>22</v>
      </c>
      <c r="R92" s="847">
        <v>20</v>
      </c>
    </row>
    <row r="93" spans="1:180" s="593" customFormat="1" ht="30" customHeight="1" x14ac:dyDescent="0.2">
      <c r="A93" s="662">
        <v>92</v>
      </c>
      <c r="B93" s="596">
        <v>222</v>
      </c>
      <c r="C93" s="597">
        <v>572</v>
      </c>
      <c r="D93" s="597">
        <v>75</v>
      </c>
      <c r="E93" s="582" t="s">
        <v>42</v>
      </c>
      <c r="F93" s="598" t="s">
        <v>1039</v>
      </c>
      <c r="G93" s="856" t="s">
        <v>15</v>
      </c>
      <c r="H93" s="912"/>
      <c r="I93" s="857"/>
      <c r="J93" s="857"/>
      <c r="K93" s="857"/>
      <c r="L93" s="857"/>
      <c r="M93" s="610">
        <v>900000</v>
      </c>
      <c r="N93" s="857">
        <v>1000000</v>
      </c>
      <c r="O93" s="857">
        <v>1200000</v>
      </c>
      <c r="P93" s="900">
        <v>2.2999999999999998</v>
      </c>
      <c r="Q93" s="586" t="s">
        <v>22</v>
      </c>
      <c r="R93" s="847">
        <v>20</v>
      </c>
      <c r="S93" s="594"/>
      <c r="T93" s="594"/>
      <c r="U93" s="594"/>
      <c r="V93" s="594"/>
      <c r="W93" s="594"/>
      <c r="X93" s="594"/>
      <c r="Y93" s="594"/>
      <c r="Z93" s="594"/>
      <c r="AA93" s="594"/>
      <c r="AB93" s="594"/>
      <c r="AC93" s="594"/>
      <c r="AD93" s="594"/>
      <c r="AE93" s="594"/>
      <c r="AF93" s="594"/>
      <c r="AG93" s="594"/>
      <c r="AH93" s="594"/>
      <c r="AI93" s="594"/>
      <c r="AJ93" s="594"/>
      <c r="AK93" s="594"/>
      <c r="AL93" s="594"/>
      <c r="AM93" s="594"/>
      <c r="AN93" s="594"/>
      <c r="AO93" s="594"/>
      <c r="AP93" s="594"/>
      <c r="AQ93" s="594"/>
      <c r="AR93" s="594"/>
      <c r="AS93" s="594"/>
      <c r="AT93" s="594"/>
      <c r="AU93" s="594"/>
      <c r="AV93" s="594"/>
      <c r="AW93" s="594"/>
      <c r="AX93" s="594"/>
      <c r="AY93" s="594"/>
      <c r="AZ93" s="594"/>
      <c r="BA93" s="594"/>
      <c r="BB93" s="594"/>
      <c r="BC93" s="594"/>
      <c r="BD93" s="594"/>
      <c r="BE93" s="594"/>
      <c r="BF93" s="594"/>
      <c r="BG93" s="594"/>
      <c r="BH93" s="594"/>
      <c r="BI93" s="594"/>
      <c r="BJ93" s="594"/>
      <c r="BK93" s="594"/>
      <c r="BL93" s="594"/>
      <c r="BM93" s="594"/>
      <c r="BN93" s="594"/>
      <c r="BO93" s="594"/>
      <c r="BP93" s="594"/>
      <c r="BQ93" s="594"/>
      <c r="BR93" s="594"/>
      <c r="BS93" s="594"/>
      <c r="BT93" s="594"/>
      <c r="BU93" s="594"/>
      <c r="BV93" s="594"/>
      <c r="BW93" s="594"/>
      <c r="BX93" s="594"/>
      <c r="BY93" s="594"/>
      <c r="BZ93" s="594"/>
      <c r="CA93" s="594"/>
      <c r="CB93" s="594"/>
      <c r="CC93" s="594"/>
      <c r="CD93" s="594"/>
      <c r="CE93" s="594"/>
      <c r="CF93" s="594"/>
      <c r="CG93" s="594"/>
      <c r="CH93" s="594"/>
      <c r="CI93" s="594"/>
      <c r="CJ93" s="594"/>
      <c r="CK93" s="594"/>
      <c r="CL93" s="594"/>
      <c r="CM93" s="594"/>
      <c r="CN93" s="594"/>
      <c r="CO93" s="594"/>
      <c r="CP93" s="594"/>
      <c r="CQ93" s="594"/>
      <c r="CR93" s="594"/>
      <c r="CS93" s="594"/>
      <c r="CT93" s="594"/>
      <c r="CU93" s="594"/>
      <c r="CV93" s="594"/>
      <c r="CW93" s="594"/>
      <c r="CX93" s="594"/>
      <c r="CY93" s="594"/>
      <c r="CZ93" s="594"/>
      <c r="DA93" s="594"/>
      <c r="DB93" s="594"/>
      <c r="DC93" s="594"/>
      <c r="DD93" s="594"/>
      <c r="DE93" s="594"/>
      <c r="DF93" s="594"/>
      <c r="DG93" s="594"/>
      <c r="DH93" s="594"/>
      <c r="DI93" s="594"/>
      <c r="DJ93" s="594"/>
      <c r="DK93" s="594"/>
      <c r="DL93" s="594"/>
      <c r="DM93" s="594"/>
      <c r="DN93" s="594"/>
      <c r="DO93" s="594"/>
      <c r="DP93" s="594"/>
      <c r="DQ93" s="594"/>
      <c r="DR93" s="594"/>
      <c r="DS93" s="594"/>
      <c r="DT93" s="594"/>
      <c r="DU93" s="594"/>
      <c r="DV93" s="594"/>
      <c r="DW93" s="594"/>
      <c r="DX93" s="594"/>
      <c r="DY93" s="594"/>
      <c r="DZ93" s="594"/>
      <c r="EA93" s="594"/>
      <c r="EB93" s="594"/>
      <c r="EC93" s="594"/>
      <c r="ED93" s="594"/>
      <c r="EE93" s="594"/>
      <c r="EF93" s="594"/>
      <c r="EG93" s="594"/>
      <c r="EH93" s="594"/>
      <c r="EI93" s="594"/>
      <c r="EJ93" s="594"/>
      <c r="EK93" s="594"/>
      <c r="EL93" s="594"/>
      <c r="EM93" s="594"/>
      <c r="EN93" s="594"/>
      <c r="EO93" s="594"/>
      <c r="EP93" s="594"/>
      <c r="EQ93" s="594"/>
      <c r="ER93" s="594"/>
      <c r="ES93" s="594"/>
      <c r="ET93" s="594"/>
      <c r="EU93" s="594"/>
      <c r="EV93" s="594"/>
      <c r="EW93" s="594"/>
      <c r="EX93" s="594"/>
      <c r="EY93" s="594"/>
      <c r="EZ93" s="594"/>
      <c r="FA93" s="594"/>
      <c r="FB93" s="594"/>
      <c r="FC93" s="594"/>
      <c r="FD93" s="594"/>
      <c r="FE93" s="594"/>
      <c r="FF93" s="594"/>
      <c r="FG93" s="594"/>
      <c r="FH93" s="594"/>
      <c r="FI93" s="594"/>
      <c r="FJ93" s="594"/>
      <c r="FK93" s="594"/>
      <c r="FL93" s="594"/>
    </row>
    <row r="94" spans="1:180" s="593" customFormat="1" ht="30" customHeight="1" x14ac:dyDescent="0.2">
      <c r="A94" s="662">
        <v>93</v>
      </c>
      <c r="B94" s="596">
        <v>222</v>
      </c>
      <c r="C94" s="597">
        <v>572</v>
      </c>
      <c r="D94" s="597">
        <v>76</v>
      </c>
      <c r="E94" s="582" t="s">
        <v>42</v>
      </c>
      <c r="F94" s="598" t="s">
        <v>1042</v>
      </c>
      <c r="G94" s="856" t="s">
        <v>15</v>
      </c>
      <c r="H94" s="912"/>
      <c r="I94" s="857"/>
      <c r="J94" s="857"/>
      <c r="K94" s="857"/>
      <c r="L94" s="857"/>
      <c r="M94" s="610">
        <v>1650000</v>
      </c>
      <c r="N94" s="857">
        <v>0</v>
      </c>
      <c r="O94" s="857">
        <v>2200000</v>
      </c>
      <c r="P94" s="900">
        <v>2.2999999999999998</v>
      </c>
      <c r="Q94" s="586" t="s">
        <v>22</v>
      </c>
      <c r="R94" s="847">
        <v>20</v>
      </c>
      <c r="S94" s="594"/>
      <c r="T94" s="594"/>
      <c r="U94" s="594"/>
      <c r="V94" s="594"/>
      <c r="W94" s="594"/>
      <c r="X94" s="594"/>
      <c r="Y94" s="594"/>
      <c r="Z94" s="594"/>
      <c r="AA94" s="594"/>
      <c r="AB94" s="594"/>
      <c r="AC94" s="594"/>
      <c r="AD94" s="594"/>
      <c r="AE94" s="594"/>
      <c r="AF94" s="594"/>
      <c r="AG94" s="594"/>
      <c r="AH94" s="594"/>
      <c r="AI94" s="594"/>
      <c r="AJ94" s="594"/>
      <c r="AK94" s="594"/>
      <c r="AL94" s="594"/>
      <c r="AM94" s="594"/>
      <c r="AN94" s="594"/>
      <c r="AO94" s="594"/>
      <c r="AP94" s="594"/>
      <c r="AQ94" s="594"/>
      <c r="AR94" s="594"/>
      <c r="AS94" s="594"/>
      <c r="AT94" s="594"/>
      <c r="AU94" s="594"/>
      <c r="AV94" s="594"/>
      <c r="AW94" s="594"/>
      <c r="AX94" s="594"/>
      <c r="AY94" s="594"/>
      <c r="AZ94" s="594"/>
      <c r="BA94" s="594"/>
      <c r="BB94" s="594"/>
      <c r="BC94" s="594"/>
      <c r="BD94" s="594"/>
      <c r="BE94" s="594"/>
      <c r="BF94" s="594"/>
      <c r="BG94" s="594"/>
      <c r="BH94" s="594"/>
      <c r="BI94" s="594"/>
      <c r="BJ94" s="594"/>
      <c r="BK94" s="594"/>
      <c r="BL94" s="594"/>
      <c r="BM94" s="594"/>
      <c r="BN94" s="594"/>
      <c r="BO94" s="594"/>
      <c r="BP94" s="594"/>
      <c r="BQ94" s="594"/>
      <c r="BR94" s="594"/>
      <c r="BS94" s="594"/>
      <c r="BT94" s="594"/>
      <c r="BU94" s="594"/>
      <c r="BV94" s="594"/>
      <c r="BW94" s="594"/>
      <c r="BX94" s="594"/>
      <c r="BY94" s="594"/>
      <c r="BZ94" s="594"/>
      <c r="CA94" s="594"/>
      <c r="CB94" s="594"/>
      <c r="CC94" s="594"/>
      <c r="CD94" s="594"/>
      <c r="CE94" s="594"/>
      <c r="CF94" s="594"/>
      <c r="CG94" s="594"/>
      <c r="CH94" s="594"/>
      <c r="CI94" s="594"/>
      <c r="CJ94" s="594"/>
      <c r="CK94" s="594"/>
      <c r="CL94" s="594"/>
      <c r="CM94" s="594"/>
      <c r="CN94" s="594"/>
      <c r="CO94" s="594"/>
      <c r="CP94" s="594"/>
      <c r="CQ94" s="594"/>
      <c r="CR94" s="594"/>
      <c r="CS94" s="594"/>
      <c r="CT94" s="594"/>
      <c r="CU94" s="594"/>
      <c r="CV94" s="594"/>
      <c r="CW94" s="594"/>
      <c r="CX94" s="594"/>
      <c r="CY94" s="594"/>
      <c r="CZ94" s="594"/>
      <c r="DA94" s="594"/>
      <c r="DB94" s="594"/>
      <c r="DC94" s="594"/>
      <c r="DD94" s="594"/>
      <c r="DE94" s="594"/>
      <c r="DF94" s="594"/>
      <c r="DG94" s="594"/>
      <c r="DH94" s="594"/>
      <c r="DI94" s="594"/>
      <c r="DJ94" s="594"/>
      <c r="DK94" s="594"/>
      <c r="DL94" s="594"/>
      <c r="DM94" s="594"/>
      <c r="DN94" s="594"/>
      <c r="DO94" s="594"/>
      <c r="DP94" s="594"/>
      <c r="DQ94" s="594"/>
      <c r="DR94" s="594"/>
      <c r="DS94" s="594"/>
      <c r="DT94" s="594"/>
      <c r="DU94" s="594"/>
      <c r="DV94" s="594"/>
      <c r="DW94" s="594"/>
      <c r="DX94" s="594"/>
      <c r="DY94" s="594"/>
      <c r="DZ94" s="594"/>
      <c r="EA94" s="594"/>
      <c r="EB94" s="594"/>
      <c r="EC94" s="594"/>
      <c r="ED94" s="594"/>
      <c r="EE94" s="594"/>
      <c r="EF94" s="594"/>
      <c r="EG94" s="594"/>
      <c r="EH94" s="594"/>
      <c r="EI94" s="594"/>
      <c r="EJ94" s="594"/>
      <c r="EK94" s="594"/>
      <c r="EL94" s="594"/>
      <c r="EM94" s="594"/>
      <c r="EN94" s="594"/>
      <c r="EO94" s="594"/>
      <c r="EP94" s="594"/>
      <c r="EQ94" s="594"/>
      <c r="ER94" s="594"/>
      <c r="ES94" s="594"/>
      <c r="ET94" s="594"/>
      <c r="EU94" s="594"/>
      <c r="EV94" s="594"/>
      <c r="EW94" s="594"/>
      <c r="EX94" s="594"/>
      <c r="EY94" s="594"/>
      <c r="EZ94" s="594"/>
      <c r="FA94" s="594"/>
      <c r="FB94" s="594"/>
      <c r="FC94" s="594"/>
      <c r="FD94" s="594"/>
      <c r="FE94" s="594"/>
      <c r="FF94" s="594"/>
      <c r="FG94" s="594"/>
      <c r="FH94" s="594"/>
      <c r="FI94" s="594"/>
      <c r="FJ94" s="594"/>
      <c r="FK94" s="594"/>
      <c r="FL94" s="594"/>
    </row>
    <row r="95" spans="1:180" ht="30" customHeight="1" x14ac:dyDescent="0.2">
      <c r="A95" s="662">
        <v>94</v>
      </c>
      <c r="B95" s="606">
        <v>222</v>
      </c>
      <c r="C95" s="607">
        <v>572</v>
      </c>
      <c r="D95" s="581">
        <v>77</v>
      </c>
      <c r="E95" s="582" t="s">
        <v>42</v>
      </c>
      <c r="F95" s="582" t="s">
        <v>1021</v>
      </c>
      <c r="G95" s="656" t="s">
        <v>15</v>
      </c>
      <c r="H95" s="912"/>
      <c r="I95" s="857"/>
      <c r="J95" s="857"/>
      <c r="K95" s="857"/>
      <c r="L95" s="857"/>
      <c r="M95" s="610">
        <v>1250000</v>
      </c>
      <c r="N95" s="600">
        <v>1300000</v>
      </c>
      <c r="O95" s="600">
        <v>1350000</v>
      </c>
      <c r="P95" s="900">
        <v>2.2999999999999998</v>
      </c>
      <c r="Q95" s="586" t="s">
        <v>45</v>
      </c>
      <c r="R95" s="847">
        <v>20</v>
      </c>
    </row>
    <row r="96" spans="1:180" ht="30" customHeight="1" x14ac:dyDescent="0.2">
      <c r="A96" s="662">
        <v>95</v>
      </c>
      <c r="B96" s="606">
        <v>222</v>
      </c>
      <c r="C96" s="607">
        <v>572</v>
      </c>
      <c r="D96" s="581" t="s">
        <v>25</v>
      </c>
      <c r="E96" s="582" t="s">
        <v>42</v>
      </c>
      <c r="F96" s="582" t="s">
        <v>1034</v>
      </c>
      <c r="G96" s="855" t="s">
        <v>15</v>
      </c>
      <c r="H96" s="911"/>
      <c r="I96" s="613">
        <v>0</v>
      </c>
      <c r="J96" s="613">
        <v>0</v>
      </c>
      <c r="K96" s="613"/>
      <c r="L96" s="613"/>
      <c r="M96" s="610">
        <v>0</v>
      </c>
      <c r="N96" s="640">
        <v>645000</v>
      </c>
      <c r="O96" s="640">
        <v>300000</v>
      </c>
      <c r="P96" s="900">
        <v>2.2999999999999998</v>
      </c>
      <c r="Q96" s="586" t="s">
        <v>45</v>
      </c>
      <c r="R96" s="849">
        <v>20</v>
      </c>
      <c r="FM96" s="593"/>
      <c r="FN96" s="593"/>
      <c r="FO96" s="593"/>
      <c r="FP96" s="593"/>
      <c r="FQ96" s="593"/>
      <c r="FR96" s="593"/>
      <c r="FS96" s="593"/>
      <c r="FT96" s="593"/>
      <c r="FU96" s="593"/>
      <c r="FV96" s="593"/>
      <c r="FW96" s="593"/>
      <c r="FX96" s="593"/>
    </row>
    <row r="97" spans="1:180" ht="30" customHeight="1" x14ac:dyDescent="0.2">
      <c r="A97" s="662">
        <v>96</v>
      </c>
      <c r="B97" s="606">
        <v>222</v>
      </c>
      <c r="C97" s="607">
        <v>672</v>
      </c>
      <c r="D97" s="581">
        <v>11</v>
      </c>
      <c r="E97" s="582" t="s">
        <v>42</v>
      </c>
      <c r="F97" s="644" t="s">
        <v>1037</v>
      </c>
      <c r="G97" s="656" t="s">
        <v>31</v>
      </c>
      <c r="H97" s="912"/>
      <c r="I97" s="857"/>
      <c r="J97" s="857"/>
      <c r="K97" s="857"/>
      <c r="L97" s="857"/>
      <c r="M97" s="610">
        <v>0</v>
      </c>
      <c r="N97" s="600">
        <v>3750000</v>
      </c>
      <c r="O97" s="600">
        <v>4000000</v>
      </c>
      <c r="P97" s="900">
        <v>2.2999999999999998</v>
      </c>
      <c r="Q97" s="586" t="s">
        <v>45</v>
      </c>
      <c r="R97" s="847">
        <v>20</v>
      </c>
      <c r="FM97" s="593"/>
      <c r="FN97" s="593"/>
      <c r="FO97" s="593"/>
      <c r="FP97" s="593"/>
      <c r="FQ97" s="593"/>
      <c r="FR97" s="593"/>
      <c r="FS97" s="593"/>
      <c r="FT97" s="593"/>
      <c r="FU97" s="593"/>
      <c r="FV97" s="593"/>
      <c r="FW97" s="593"/>
      <c r="FX97" s="593"/>
    </row>
    <row r="98" spans="1:180" ht="30" customHeight="1" x14ac:dyDescent="0.2">
      <c r="A98" s="662">
        <v>97</v>
      </c>
      <c r="B98" s="606">
        <v>222</v>
      </c>
      <c r="C98" s="607">
        <v>672</v>
      </c>
      <c r="D98" s="581">
        <v>36</v>
      </c>
      <c r="E98" s="582" t="s">
        <v>42</v>
      </c>
      <c r="F98" s="582" t="s">
        <v>1035</v>
      </c>
      <c r="G98" s="656" t="s">
        <v>31</v>
      </c>
      <c r="H98" s="912"/>
      <c r="I98" s="857">
        <v>8000000</v>
      </c>
      <c r="J98" s="857">
        <v>0</v>
      </c>
      <c r="K98" s="613">
        <v>0</v>
      </c>
      <c r="L98" s="857"/>
      <c r="M98" s="610">
        <v>0</v>
      </c>
      <c r="N98" s="600"/>
      <c r="O98" s="600"/>
      <c r="P98" s="900">
        <v>2.2999999999999998</v>
      </c>
      <c r="Q98" s="586" t="s">
        <v>22</v>
      </c>
      <c r="R98" s="847">
        <v>20</v>
      </c>
      <c r="FM98" s="593"/>
      <c r="FN98" s="593"/>
      <c r="FO98" s="593"/>
      <c r="FP98" s="593"/>
      <c r="FQ98" s="593"/>
      <c r="FR98" s="593"/>
      <c r="FS98" s="593"/>
      <c r="FT98" s="593"/>
      <c r="FU98" s="593"/>
      <c r="FV98" s="593"/>
      <c r="FW98" s="593"/>
      <c r="FX98" s="593"/>
    </row>
    <row r="99" spans="1:180" ht="30" customHeight="1" x14ac:dyDescent="0.2">
      <c r="A99" s="662">
        <v>98</v>
      </c>
      <c r="B99" s="607">
        <v>222</v>
      </c>
      <c r="C99" s="607">
        <v>672</v>
      </c>
      <c r="D99" s="581">
        <v>44</v>
      </c>
      <c r="E99" s="632" t="s">
        <v>1281</v>
      </c>
      <c r="F99" s="632" t="s">
        <v>1282</v>
      </c>
      <c r="G99" s="656" t="s">
        <v>31</v>
      </c>
      <c r="H99" s="912"/>
      <c r="I99" s="857">
        <v>1000000</v>
      </c>
      <c r="J99" s="857">
        <v>0</v>
      </c>
      <c r="K99" s="613">
        <v>0</v>
      </c>
      <c r="L99" s="857"/>
      <c r="M99" s="610">
        <v>0</v>
      </c>
      <c r="N99" s="600"/>
      <c r="O99" s="600"/>
      <c r="P99" s="900">
        <v>2.2999999999999998</v>
      </c>
      <c r="Q99" s="586" t="s">
        <v>22</v>
      </c>
      <c r="R99" s="847">
        <v>20</v>
      </c>
      <c r="FM99" s="593"/>
      <c r="FN99" s="593"/>
      <c r="FO99" s="593"/>
      <c r="FP99" s="593"/>
      <c r="FQ99" s="593"/>
      <c r="FR99" s="593"/>
      <c r="FS99" s="593"/>
      <c r="FT99" s="593"/>
      <c r="FU99" s="593"/>
      <c r="FV99" s="593"/>
      <c r="FW99" s="593"/>
      <c r="FX99" s="593"/>
    </row>
    <row r="100" spans="1:180" ht="30" customHeight="1" x14ac:dyDescent="0.2">
      <c r="A100" s="662">
        <v>99</v>
      </c>
      <c r="B100" s="596">
        <v>222</v>
      </c>
      <c r="C100" s="597">
        <v>672</v>
      </c>
      <c r="D100" s="581">
        <v>55</v>
      </c>
      <c r="E100" s="582" t="s">
        <v>42</v>
      </c>
      <c r="F100" s="582" t="s">
        <v>1031</v>
      </c>
      <c r="G100" s="856" t="s">
        <v>31</v>
      </c>
      <c r="H100" s="912"/>
      <c r="I100" s="857">
        <v>1900000</v>
      </c>
      <c r="J100" s="857">
        <v>0</v>
      </c>
      <c r="K100" s="613">
        <v>0</v>
      </c>
      <c r="L100" s="857"/>
      <c r="M100" s="610">
        <v>0</v>
      </c>
      <c r="N100" s="857">
        <v>2000000</v>
      </c>
      <c r="O100" s="857"/>
      <c r="P100" s="900">
        <v>2.2999999999999998</v>
      </c>
      <c r="Q100" s="856">
        <v>20</v>
      </c>
      <c r="R100" s="847">
        <v>20</v>
      </c>
      <c r="FM100" s="593"/>
      <c r="FN100" s="593"/>
      <c r="FO100" s="593"/>
      <c r="FP100" s="593"/>
      <c r="FQ100" s="593"/>
      <c r="FR100" s="593"/>
      <c r="FS100" s="593"/>
      <c r="FT100" s="593"/>
      <c r="FU100" s="593"/>
      <c r="FV100" s="593"/>
      <c r="FW100" s="593"/>
      <c r="FX100" s="593"/>
    </row>
    <row r="101" spans="1:180" ht="30" customHeight="1" x14ac:dyDescent="0.2">
      <c r="A101" s="662">
        <v>100</v>
      </c>
      <c r="B101" s="596">
        <v>222</v>
      </c>
      <c r="C101" s="597">
        <v>672</v>
      </c>
      <c r="D101" s="581">
        <v>59</v>
      </c>
      <c r="E101" s="582" t="s">
        <v>42</v>
      </c>
      <c r="F101" s="582" t="s">
        <v>1029</v>
      </c>
      <c r="G101" s="856" t="s">
        <v>31</v>
      </c>
      <c r="H101" s="912"/>
      <c r="I101" s="857">
        <v>1500000</v>
      </c>
      <c r="J101" s="857">
        <v>0</v>
      </c>
      <c r="K101" s="613">
        <v>0</v>
      </c>
      <c r="L101" s="857"/>
      <c r="M101" s="610">
        <v>0</v>
      </c>
      <c r="N101" s="857"/>
      <c r="O101" s="857">
        <v>3900000</v>
      </c>
      <c r="P101" s="900">
        <v>2.2999999999999998</v>
      </c>
      <c r="Q101" s="856">
        <v>9</v>
      </c>
      <c r="R101" s="847">
        <v>20</v>
      </c>
      <c r="FM101" s="593"/>
      <c r="FN101" s="593"/>
      <c r="FO101" s="593"/>
      <c r="FP101" s="593"/>
      <c r="FQ101" s="593"/>
      <c r="FR101" s="593"/>
      <c r="FS101" s="593"/>
      <c r="FT101" s="593"/>
      <c r="FU101" s="593"/>
      <c r="FV101" s="593"/>
      <c r="FW101" s="593"/>
      <c r="FX101" s="593"/>
    </row>
    <row r="102" spans="1:180" ht="30" customHeight="1" x14ac:dyDescent="0.2">
      <c r="A102" s="662">
        <v>101</v>
      </c>
      <c r="B102" s="606">
        <v>222</v>
      </c>
      <c r="C102" s="607">
        <v>672</v>
      </c>
      <c r="D102" s="581">
        <v>66</v>
      </c>
      <c r="E102" s="582" t="s">
        <v>42</v>
      </c>
      <c r="F102" s="582" t="s">
        <v>1034</v>
      </c>
      <c r="G102" s="855" t="s">
        <v>31</v>
      </c>
      <c r="H102" s="911"/>
      <c r="I102" s="613">
        <v>500000</v>
      </c>
      <c r="J102" s="613">
        <v>0</v>
      </c>
      <c r="K102" s="613">
        <v>0</v>
      </c>
      <c r="L102" s="613"/>
      <c r="M102" s="610">
        <v>0</v>
      </c>
      <c r="N102" s="640">
        <v>105000</v>
      </c>
      <c r="O102" s="640">
        <v>0</v>
      </c>
      <c r="P102" s="900">
        <v>2.2999999999999998</v>
      </c>
      <c r="Q102" s="586" t="s">
        <v>22</v>
      </c>
      <c r="R102" s="849">
        <v>20</v>
      </c>
      <c r="FM102" s="593"/>
      <c r="FN102" s="593"/>
      <c r="FO102" s="593"/>
      <c r="FP102" s="593"/>
      <c r="FQ102" s="593"/>
      <c r="FR102" s="593"/>
      <c r="FS102" s="593"/>
      <c r="FT102" s="593"/>
      <c r="FU102" s="593"/>
      <c r="FV102" s="593"/>
      <c r="FW102" s="593"/>
      <c r="FX102" s="593"/>
    </row>
    <row r="103" spans="1:180" s="593" customFormat="1" ht="30" customHeight="1" x14ac:dyDescent="0.2">
      <c r="A103" s="662">
        <v>102</v>
      </c>
      <c r="B103" s="606">
        <v>222</v>
      </c>
      <c r="C103" s="607">
        <v>672</v>
      </c>
      <c r="D103" s="581">
        <v>67</v>
      </c>
      <c r="E103" s="582" t="s">
        <v>42</v>
      </c>
      <c r="F103" s="582" t="s">
        <v>1024</v>
      </c>
      <c r="G103" s="855" t="s">
        <v>31</v>
      </c>
      <c r="H103" s="911"/>
      <c r="I103" s="613">
        <v>6000000</v>
      </c>
      <c r="J103" s="613">
        <v>6000000</v>
      </c>
      <c r="K103" s="613">
        <v>6000000</v>
      </c>
      <c r="L103" s="613">
        <v>0</v>
      </c>
      <c r="M103" s="610">
        <v>6000000</v>
      </c>
      <c r="N103" s="640"/>
      <c r="O103" s="640"/>
      <c r="P103" s="900">
        <v>2.2999999999999998</v>
      </c>
      <c r="Q103" s="796" t="s">
        <v>1025</v>
      </c>
      <c r="R103" s="849">
        <v>20</v>
      </c>
      <c r="S103" s="594"/>
      <c r="T103" s="594"/>
      <c r="U103" s="594"/>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4"/>
      <c r="AZ103" s="594"/>
      <c r="BA103" s="594"/>
      <c r="BB103" s="594"/>
      <c r="BC103" s="594"/>
      <c r="BD103" s="594"/>
      <c r="BE103" s="594"/>
      <c r="BF103" s="594"/>
      <c r="BG103" s="594"/>
      <c r="BH103" s="594"/>
      <c r="BI103" s="594"/>
      <c r="BJ103" s="594"/>
      <c r="BK103" s="594"/>
      <c r="BL103" s="594"/>
      <c r="BM103" s="594"/>
      <c r="BN103" s="594"/>
      <c r="BO103" s="594"/>
      <c r="BP103" s="594"/>
      <c r="BQ103" s="594"/>
      <c r="BR103" s="594"/>
      <c r="BS103" s="594"/>
      <c r="BT103" s="594"/>
      <c r="BU103" s="594"/>
      <c r="BV103" s="594"/>
      <c r="BW103" s="594"/>
      <c r="BX103" s="594"/>
      <c r="BY103" s="594"/>
      <c r="BZ103" s="594"/>
      <c r="CA103" s="594"/>
      <c r="CB103" s="594"/>
      <c r="CC103" s="594"/>
      <c r="CD103" s="594"/>
      <c r="CE103" s="594"/>
      <c r="CF103" s="594"/>
      <c r="CG103" s="594"/>
      <c r="CH103" s="594"/>
      <c r="CI103" s="594"/>
      <c r="CJ103" s="594"/>
      <c r="CK103" s="594"/>
      <c r="CL103" s="594"/>
      <c r="CM103" s="594"/>
      <c r="CN103" s="594"/>
      <c r="CO103" s="594"/>
      <c r="CP103" s="594"/>
      <c r="CQ103" s="594"/>
      <c r="CR103" s="594"/>
      <c r="CS103" s="594"/>
      <c r="CT103" s="594"/>
      <c r="CU103" s="594"/>
      <c r="CV103" s="594"/>
      <c r="CW103" s="594"/>
      <c r="CX103" s="594"/>
      <c r="CY103" s="594"/>
      <c r="CZ103" s="594"/>
      <c r="DA103" s="594"/>
      <c r="DB103" s="594"/>
      <c r="DC103" s="594"/>
      <c r="DD103" s="594"/>
      <c r="DE103" s="594"/>
      <c r="DF103" s="594"/>
      <c r="DG103" s="594"/>
      <c r="DH103" s="594"/>
      <c r="DI103" s="594"/>
      <c r="DJ103" s="594"/>
      <c r="DK103" s="594"/>
      <c r="DL103" s="594"/>
      <c r="DM103" s="594"/>
      <c r="DN103" s="594"/>
      <c r="DO103" s="594"/>
      <c r="DP103" s="594"/>
      <c r="DQ103" s="594"/>
      <c r="DR103" s="594"/>
      <c r="DS103" s="594"/>
      <c r="DT103" s="594"/>
      <c r="DU103" s="594"/>
      <c r="DV103" s="594"/>
      <c r="DW103" s="594"/>
      <c r="DX103" s="594"/>
      <c r="DY103" s="594"/>
      <c r="DZ103" s="594"/>
      <c r="EA103" s="594"/>
      <c r="EB103" s="594"/>
      <c r="EC103" s="594"/>
      <c r="ED103" s="594"/>
      <c r="EE103" s="594"/>
      <c r="EF103" s="594"/>
      <c r="EG103" s="594"/>
      <c r="EH103" s="594"/>
      <c r="EI103" s="594"/>
      <c r="EJ103" s="594"/>
      <c r="EK103" s="594"/>
      <c r="EL103" s="594"/>
      <c r="EM103" s="594"/>
      <c r="EN103" s="594"/>
      <c r="EO103" s="594"/>
      <c r="EP103" s="594"/>
      <c r="EQ103" s="594"/>
      <c r="ER103" s="594"/>
      <c r="ES103" s="594"/>
      <c r="ET103" s="594"/>
      <c r="EU103" s="594"/>
      <c r="EV103" s="594"/>
      <c r="EW103" s="594"/>
      <c r="EX103" s="594"/>
      <c r="EY103" s="594"/>
      <c r="EZ103" s="594"/>
      <c r="FA103" s="594"/>
      <c r="FB103" s="594"/>
      <c r="FC103" s="594"/>
      <c r="FD103" s="594"/>
      <c r="FE103" s="594"/>
      <c r="FF103" s="594"/>
      <c r="FG103" s="594"/>
      <c r="FH103" s="594"/>
      <c r="FI103" s="594"/>
      <c r="FJ103" s="594"/>
      <c r="FK103" s="594"/>
      <c r="FL103" s="594"/>
    </row>
    <row r="104" spans="1:180" s="593" customFormat="1" ht="30" customHeight="1" x14ac:dyDescent="0.2">
      <c r="A104" s="662">
        <v>103</v>
      </c>
      <c r="B104" s="606">
        <v>222</v>
      </c>
      <c r="C104" s="607">
        <v>672</v>
      </c>
      <c r="D104" s="581">
        <v>68</v>
      </c>
      <c r="E104" s="582" t="s">
        <v>42</v>
      </c>
      <c r="F104" s="582" t="s">
        <v>1027</v>
      </c>
      <c r="G104" s="855" t="s">
        <v>31</v>
      </c>
      <c r="H104" s="911"/>
      <c r="I104" s="641">
        <v>8000000</v>
      </c>
      <c r="J104" s="641">
        <v>8000000</v>
      </c>
      <c r="K104" s="613">
        <v>8000000</v>
      </c>
      <c r="L104" s="641">
        <v>0</v>
      </c>
      <c r="M104" s="610">
        <v>8000000</v>
      </c>
      <c r="N104" s="640"/>
      <c r="O104" s="640"/>
      <c r="P104" s="900">
        <v>2.2999999999999998</v>
      </c>
      <c r="Q104" s="586" t="s">
        <v>45</v>
      </c>
      <c r="R104" s="849">
        <v>20</v>
      </c>
      <c r="S104" s="594"/>
      <c r="T104" s="594"/>
      <c r="U104" s="594"/>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4"/>
      <c r="AY104" s="594"/>
      <c r="AZ104" s="594"/>
      <c r="BA104" s="594"/>
      <c r="BB104" s="594"/>
      <c r="BC104" s="594"/>
      <c r="BD104" s="594"/>
      <c r="BE104" s="594"/>
      <c r="BF104" s="594"/>
      <c r="BG104" s="594"/>
      <c r="BH104" s="594"/>
      <c r="BI104" s="594"/>
      <c r="BJ104" s="594"/>
      <c r="BK104" s="594"/>
      <c r="BL104" s="594"/>
      <c r="BM104" s="594"/>
      <c r="BN104" s="594"/>
      <c r="BO104" s="594"/>
      <c r="BP104" s="594"/>
      <c r="BQ104" s="594"/>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c r="CO104" s="594"/>
      <c r="CP104" s="594"/>
      <c r="CQ104" s="594"/>
      <c r="CR104" s="594"/>
      <c r="CS104" s="594"/>
      <c r="CT104" s="594"/>
      <c r="CU104" s="594"/>
      <c r="CV104" s="594"/>
      <c r="CW104" s="594"/>
      <c r="CX104" s="594"/>
      <c r="CY104" s="594"/>
      <c r="CZ104" s="594"/>
      <c r="DA104" s="594"/>
      <c r="DB104" s="594"/>
      <c r="DC104" s="594"/>
      <c r="DD104" s="594"/>
      <c r="DE104" s="594"/>
      <c r="DF104" s="594"/>
      <c r="DG104" s="594"/>
      <c r="DH104" s="594"/>
      <c r="DI104" s="594"/>
      <c r="DJ104" s="594"/>
      <c r="DK104" s="594"/>
      <c r="DL104" s="594"/>
      <c r="DM104" s="594"/>
      <c r="DN104" s="594"/>
      <c r="DO104" s="594"/>
      <c r="DP104" s="594"/>
      <c r="DQ104" s="594"/>
      <c r="DR104" s="594"/>
      <c r="DS104" s="594"/>
      <c r="DT104" s="594"/>
      <c r="DU104" s="594"/>
      <c r="DV104" s="594"/>
      <c r="DW104" s="594"/>
      <c r="DX104" s="594"/>
      <c r="DY104" s="594"/>
      <c r="DZ104" s="594"/>
      <c r="EA104" s="594"/>
      <c r="EB104" s="594"/>
      <c r="EC104" s="594"/>
      <c r="ED104" s="594"/>
      <c r="EE104" s="594"/>
      <c r="EF104" s="594"/>
      <c r="EG104" s="594"/>
      <c r="EH104" s="594"/>
      <c r="EI104" s="594"/>
      <c r="EJ104" s="594"/>
      <c r="EK104" s="594"/>
      <c r="EL104" s="594"/>
      <c r="EM104" s="594"/>
      <c r="EN104" s="594"/>
      <c r="EO104" s="594"/>
      <c r="EP104" s="594"/>
      <c r="EQ104" s="594"/>
      <c r="ER104" s="594"/>
      <c r="ES104" s="594"/>
      <c r="ET104" s="594"/>
      <c r="EU104" s="594"/>
      <c r="EV104" s="594"/>
      <c r="EW104" s="594"/>
      <c r="EX104" s="594"/>
      <c r="EY104" s="594"/>
      <c r="EZ104" s="594"/>
      <c r="FA104" s="594"/>
      <c r="FB104" s="594"/>
      <c r="FC104" s="594"/>
      <c r="FD104" s="594"/>
      <c r="FE104" s="594"/>
      <c r="FF104" s="594"/>
      <c r="FG104" s="594"/>
      <c r="FH104" s="594"/>
      <c r="FI104" s="594"/>
      <c r="FJ104" s="594"/>
      <c r="FK104" s="594"/>
      <c r="FL104" s="594"/>
    </row>
    <row r="105" spans="1:180" s="593" customFormat="1" ht="30" customHeight="1" x14ac:dyDescent="0.2">
      <c r="A105" s="662">
        <v>104</v>
      </c>
      <c r="B105" s="606">
        <v>222</v>
      </c>
      <c r="C105" s="607">
        <v>672</v>
      </c>
      <c r="D105" s="581">
        <v>29</v>
      </c>
      <c r="E105" s="582" t="s">
        <v>42</v>
      </c>
      <c r="F105" s="582" t="s">
        <v>1021</v>
      </c>
      <c r="G105" s="656" t="s">
        <v>31</v>
      </c>
      <c r="H105" s="911"/>
      <c r="I105" s="613">
        <v>0</v>
      </c>
      <c r="J105" s="613">
        <v>0</v>
      </c>
      <c r="K105" s="613">
        <v>60000</v>
      </c>
      <c r="L105" s="613">
        <v>0</v>
      </c>
      <c r="M105" s="610">
        <v>60000</v>
      </c>
      <c r="N105" s="600"/>
      <c r="O105" s="600"/>
      <c r="P105" s="900">
        <v>2.2999999999999998</v>
      </c>
      <c r="Q105" s="586" t="s">
        <v>45</v>
      </c>
      <c r="R105" s="849">
        <v>20</v>
      </c>
      <c r="S105" s="594"/>
      <c r="T105" s="594"/>
      <c r="U105" s="594"/>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4"/>
      <c r="AZ105" s="594"/>
      <c r="BA105" s="594"/>
      <c r="BB105" s="594"/>
      <c r="BC105" s="594"/>
      <c r="BD105" s="594"/>
      <c r="BE105" s="594"/>
      <c r="BF105" s="594"/>
      <c r="BG105" s="594"/>
      <c r="BH105" s="594"/>
      <c r="BI105" s="594"/>
      <c r="BJ105" s="594"/>
      <c r="BK105" s="594"/>
      <c r="BL105" s="594"/>
      <c r="BM105" s="594"/>
      <c r="BN105" s="594"/>
      <c r="BO105" s="594"/>
      <c r="BP105" s="594"/>
      <c r="BQ105" s="594"/>
      <c r="BR105" s="594"/>
      <c r="BS105" s="594"/>
      <c r="BT105" s="594"/>
      <c r="BU105" s="594"/>
      <c r="BV105" s="594"/>
      <c r="BW105" s="594"/>
      <c r="BX105" s="594"/>
      <c r="BY105" s="594"/>
      <c r="BZ105" s="594"/>
      <c r="CA105" s="594"/>
      <c r="CB105" s="594"/>
      <c r="CC105" s="594"/>
      <c r="CD105" s="594"/>
      <c r="CE105" s="594"/>
      <c r="CF105" s="594"/>
      <c r="CG105" s="594"/>
      <c r="CH105" s="594"/>
      <c r="CI105" s="594"/>
      <c r="CJ105" s="594"/>
      <c r="CK105" s="594"/>
      <c r="CL105" s="594"/>
      <c r="CM105" s="594"/>
      <c r="CN105" s="594"/>
      <c r="CO105" s="594"/>
      <c r="CP105" s="594"/>
      <c r="CQ105" s="594"/>
      <c r="CR105" s="594"/>
      <c r="CS105" s="594"/>
      <c r="CT105" s="594"/>
      <c r="CU105" s="594"/>
      <c r="CV105" s="594"/>
      <c r="CW105" s="594"/>
      <c r="CX105" s="594"/>
      <c r="CY105" s="594"/>
      <c r="CZ105" s="594"/>
      <c r="DA105" s="594"/>
      <c r="DB105" s="594"/>
      <c r="DC105" s="594"/>
      <c r="DD105" s="594"/>
      <c r="DE105" s="594"/>
      <c r="DF105" s="594"/>
      <c r="DG105" s="594"/>
      <c r="DH105" s="594"/>
      <c r="DI105" s="594"/>
      <c r="DJ105" s="594"/>
      <c r="DK105" s="594"/>
      <c r="DL105" s="594"/>
      <c r="DM105" s="594"/>
      <c r="DN105" s="594"/>
      <c r="DO105" s="594"/>
      <c r="DP105" s="594"/>
      <c r="DQ105" s="594"/>
      <c r="DR105" s="594"/>
      <c r="DS105" s="594"/>
      <c r="DT105" s="594"/>
      <c r="DU105" s="594"/>
      <c r="DV105" s="594"/>
      <c r="DW105" s="594"/>
      <c r="DX105" s="594"/>
      <c r="DY105" s="594"/>
      <c r="DZ105" s="594"/>
      <c r="EA105" s="594"/>
      <c r="EB105" s="594"/>
      <c r="EC105" s="594"/>
      <c r="ED105" s="594"/>
      <c r="EE105" s="594"/>
      <c r="EF105" s="594"/>
      <c r="EG105" s="594"/>
      <c r="EH105" s="594"/>
      <c r="EI105" s="594"/>
      <c r="EJ105" s="594"/>
      <c r="EK105" s="594"/>
      <c r="EL105" s="594"/>
      <c r="EM105" s="594"/>
      <c r="EN105" s="594"/>
      <c r="EO105" s="594"/>
      <c r="EP105" s="594"/>
      <c r="EQ105" s="594"/>
      <c r="ER105" s="594"/>
      <c r="ES105" s="594"/>
      <c r="ET105" s="594"/>
      <c r="EU105" s="594"/>
      <c r="EV105" s="594"/>
      <c r="EW105" s="594"/>
      <c r="EX105" s="594"/>
      <c r="EY105" s="594"/>
      <c r="EZ105" s="594"/>
      <c r="FA105" s="594"/>
      <c r="FB105" s="594"/>
      <c r="FC105" s="594"/>
      <c r="FD105" s="594"/>
      <c r="FE105" s="594"/>
      <c r="FF105" s="594"/>
      <c r="FG105" s="594"/>
      <c r="FH105" s="594"/>
      <c r="FI105" s="594"/>
      <c r="FJ105" s="594"/>
      <c r="FK105" s="594"/>
      <c r="FL105" s="594"/>
      <c r="FM105" s="594"/>
      <c r="FN105" s="594"/>
      <c r="FO105" s="594"/>
      <c r="FP105" s="594"/>
      <c r="FQ105" s="594"/>
      <c r="FR105" s="594"/>
      <c r="FS105" s="594"/>
      <c r="FT105" s="594"/>
      <c r="FU105" s="594"/>
      <c r="FV105" s="594"/>
      <c r="FW105" s="594"/>
      <c r="FX105" s="594"/>
    </row>
    <row r="106" spans="1:180" ht="30" customHeight="1" x14ac:dyDescent="0.2">
      <c r="A106" s="662">
        <v>105</v>
      </c>
      <c r="B106" s="596">
        <v>222</v>
      </c>
      <c r="C106" s="597">
        <v>672</v>
      </c>
      <c r="D106" s="581">
        <v>71</v>
      </c>
      <c r="E106" s="582" t="s">
        <v>42</v>
      </c>
      <c r="F106" s="598" t="s">
        <v>44</v>
      </c>
      <c r="G106" s="856" t="s">
        <v>31</v>
      </c>
      <c r="H106" s="912"/>
      <c r="I106" s="857">
        <v>0</v>
      </c>
      <c r="J106" s="857">
        <v>0</v>
      </c>
      <c r="K106" s="613">
        <v>2400000</v>
      </c>
      <c r="L106" s="857">
        <v>0</v>
      </c>
      <c r="M106" s="610">
        <v>2400000</v>
      </c>
      <c r="N106" s="857"/>
      <c r="O106" s="857"/>
      <c r="P106" s="900">
        <v>2.2999999999999998</v>
      </c>
      <c r="Q106" s="856">
        <v>9</v>
      </c>
      <c r="R106" s="847">
        <v>20</v>
      </c>
    </row>
    <row r="107" spans="1:180" s="845" customFormat="1" ht="30" customHeight="1" x14ac:dyDescent="0.2">
      <c r="A107" s="662">
        <v>106</v>
      </c>
      <c r="B107" s="596">
        <v>222</v>
      </c>
      <c r="C107" s="597">
        <v>672</v>
      </c>
      <c r="D107" s="597" t="s">
        <v>25</v>
      </c>
      <c r="E107" s="582" t="s">
        <v>42</v>
      </c>
      <c r="F107" s="598" t="s">
        <v>1020</v>
      </c>
      <c r="G107" s="856" t="s">
        <v>31</v>
      </c>
      <c r="H107" s="912"/>
      <c r="I107" s="857"/>
      <c r="J107" s="857"/>
      <c r="K107" s="857"/>
      <c r="L107" s="857"/>
      <c r="M107" s="610">
        <v>0</v>
      </c>
      <c r="N107" s="857">
        <v>2000000</v>
      </c>
      <c r="O107" s="857"/>
      <c r="P107" s="900">
        <v>2.2999999999999998</v>
      </c>
      <c r="Q107" s="586" t="s">
        <v>22</v>
      </c>
      <c r="R107" s="847">
        <v>20</v>
      </c>
      <c r="S107" s="594"/>
      <c r="T107" s="594"/>
      <c r="U107" s="594"/>
      <c r="V107" s="594"/>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4"/>
      <c r="BT107" s="594"/>
      <c r="BU107" s="594"/>
      <c r="BV107" s="594"/>
      <c r="BW107" s="594"/>
      <c r="BX107" s="594"/>
      <c r="BY107" s="594"/>
      <c r="BZ107" s="594"/>
      <c r="CA107" s="594"/>
      <c r="CB107" s="594"/>
      <c r="CC107" s="594"/>
      <c r="CD107" s="594"/>
      <c r="CE107" s="594"/>
      <c r="CF107" s="594"/>
      <c r="CG107" s="594"/>
      <c r="CH107" s="594"/>
      <c r="CI107" s="594"/>
      <c r="CJ107" s="594"/>
      <c r="CK107" s="594"/>
      <c r="CL107" s="594"/>
      <c r="CM107" s="594"/>
      <c r="CN107" s="594"/>
      <c r="CO107" s="594"/>
      <c r="CP107" s="594"/>
      <c r="CQ107" s="594"/>
      <c r="CR107" s="594"/>
      <c r="CS107" s="594"/>
      <c r="CT107" s="594"/>
      <c r="CU107" s="594"/>
      <c r="CV107" s="594"/>
      <c r="CW107" s="594"/>
      <c r="CX107" s="594"/>
      <c r="CY107" s="594"/>
      <c r="CZ107" s="594"/>
      <c r="DA107" s="594"/>
      <c r="DB107" s="594"/>
      <c r="DC107" s="594"/>
      <c r="DD107" s="594"/>
      <c r="DE107" s="594"/>
      <c r="DF107" s="594"/>
      <c r="DG107" s="594"/>
      <c r="DH107" s="594"/>
      <c r="DI107" s="594"/>
      <c r="DJ107" s="594"/>
      <c r="DK107" s="594"/>
      <c r="DL107" s="594"/>
      <c r="DM107" s="594"/>
      <c r="DN107" s="594"/>
      <c r="DO107" s="594"/>
      <c r="DP107" s="594"/>
      <c r="DQ107" s="594"/>
      <c r="DR107" s="594"/>
      <c r="DS107" s="594"/>
      <c r="DT107" s="594"/>
      <c r="DU107" s="594"/>
      <c r="DV107" s="594"/>
      <c r="DW107" s="594"/>
      <c r="DX107" s="594"/>
      <c r="DY107" s="594"/>
      <c r="DZ107" s="594"/>
      <c r="EA107" s="594"/>
      <c r="EB107" s="594"/>
      <c r="EC107" s="594"/>
      <c r="ED107" s="594"/>
      <c r="EE107" s="594"/>
      <c r="EF107" s="594"/>
      <c r="EG107" s="594"/>
      <c r="EH107" s="594"/>
      <c r="EI107" s="594"/>
      <c r="EJ107" s="594"/>
      <c r="EK107" s="594"/>
      <c r="EL107" s="594"/>
      <c r="EM107" s="594"/>
      <c r="EN107" s="594"/>
      <c r="EO107" s="594"/>
      <c r="EP107" s="594"/>
      <c r="EQ107" s="594"/>
      <c r="ER107" s="594"/>
      <c r="ES107" s="594"/>
      <c r="ET107" s="594"/>
      <c r="EU107" s="594"/>
      <c r="EV107" s="594"/>
      <c r="EW107" s="594"/>
      <c r="EX107" s="594"/>
      <c r="EY107" s="594"/>
      <c r="EZ107" s="594"/>
      <c r="FA107" s="594"/>
      <c r="FB107" s="594"/>
      <c r="FC107" s="594"/>
      <c r="FD107" s="594"/>
      <c r="FE107" s="594"/>
      <c r="FF107" s="594"/>
      <c r="FG107" s="594"/>
      <c r="FH107" s="594"/>
      <c r="FI107" s="594"/>
      <c r="FJ107" s="594"/>
      <c r="FK107" s="594"/>
      <c r="FL107" s="594"/>
      <c r="FM107" s="594"/>
      <c r="FN107" s="594"/>
      <c r="FO107" s="594"/>
      <c r="FP107" s="594"/>
      <c r="FQ107" s="594"/>
      <c r="FR107" s="594"/>
      <c r="FS107" s="594"/>
      <c r="FT107" s="594"/>
      <c r="FU107" s="594"/>
      <c r="FV107" s="594"/>
      <c r="FW107" s="594"/>
      <c r="FX107" s="594"/>
    </row>
    <row r="108" spans="1:180" s="845" customFormat="1" ht="30" customHeight="1" x14ac:dyDescent="0.2">
      <c r="A108" s="662">
        <v>107</v>
      </c>
      <c r="B108" s="596">
        <v>222</v>
      </c>
      <c r="C108" s="597">
        <v>672</v>
      </c>
      <c r="D108" s="597" t="s">
        <v>25</v>
      </c>
      <c r="E108" s="582" t="s">
        <v>42</v>
      </c>
      <c r="F108" s="598" t="s">
        <v>1042</v>
      </c>
      <c r="G108" s="856" t="s">
        <v>31</v>
      </c>
      <c r="H108" s="912"/>
      <c r="I108" s="857"/>
      <c r="J108" s="857"/>
      <c r="K108" s="857"/>
      <c r="L108" s="857"/>
      <c r="M108" s="610">
        <v>0</v>
      </c>
      <c r="N108" s="857">
        <v>2000000</v>
      </c>
      <c r="O108" s="857">
        <v>0</v>
      </c>
      <c r="P108" s="900">
        <v>2.2999999999999998</v>
      </c>
      <c r="Q108" s="586" t="s">
        <v>22</v>
      </c>
      <c r="R108" s="847">
        <v>20</v>
      </c>
      <c r="S108" s="594"/>
      <c r="T108" s="594"/>
      <c r="U108" s="594"/>
      <c r="V108" s="594"/>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4"/>
      <c r="BC108" s="594"/>
      <c r="BD108" s="594"/>
      <c r="BE108" s="594"/>
      <c r="BF108" s="594"/>
      <c r="BG108" s="594"/>
      <c r="BH108" s="594"/>
      <c r="BI108" s="594"/>
      <c r="BJ108" s="594"/>
      <c r="BK108" s="594"/>
      <c r="BL108" s="594"/>
      <c r="BM108" s="594"/>
      <c r="BN108" s="594"/>
      <c r="BO108" s="594"/>
      <c r="BP108" s="594"/>
      <c r="BQ108" s="594"/>
      <c r="BR108" s="594"/>
      <c r="BS108" s="594"/>
      <c r="BT108" s="594"/>
      <c r="BU108" s="594"/>
      <c r="BV108" s="594"/>
      <c r="BW108" s="594"/>
      <c r="BX108" s="594"/>
      <c r="BY108" s="594"/>
      <c r="BZ108" s="594"/>
      <c r="CA108" s="594"/>
      <c r="CB108" s="594"/>
      <c r="CC108" s="594"/>
      <c r="CD108" s="594"/>
      <c r="CE108" s="594"/>
      <c r="CF108" s="594"/>
      <c r="CG108" s="594"/>
      <c r="CH108" s="594"/>
      <c r="CI108" s="594"/>
      <c r="CJ108" s="594"/>
      <c r="CK108" s="594"/>
      <c r="CL108" s="594"/>
      <c r="CM108" s="594"/>
      <c r="CN108" s="594"/>
      <c r="CO108" s="594"/>
      <c r="CP108" s="594"/>
      <c r="CQ108" s="594"/>
      <c r="CR108" s="594"/>
      <c r="CS108" s="594"/>
      <c r="CT108" s="594"/>
      <c r="CU108" s="594"/>
      <c r="CV108" s="594"/>
      <c r="CW108" s="594"/>
      <c r="CX108" s="594"/>
      <c r="CY108" s="594"/>
      <c r="CZ108" s="594"/>
      <c r="DA108" s="594"/>
      <c r="DB108" s="594"/>
      <c r="DC108" s="594"/>
      <c r="DD108" s="594"/>
      <c r="DE108" s="594"/>
      <c r="DF108" s="594"/>
      <c r="DG108" s="594"/>
      <c r="DH108" s="594"/>
      <c r="DI108" s="594"/>
      <c r="DJ108" s="594"/>
      <c r="DK108" s="594"/>
      <c r="DL108" s="594"/>
      <c r="DM108" s="594"/>
      <c r="DN108" s="594"/>
      <c r="DO108" s="594"/>
      <c r="DP108" s="594"/>
      <c r="DQ108" s="594"/>
      <c r="DR108" s="594"/>
      <c r="DS108" s="594"/>
      <c r="DT108" s="594"/>
      <c r="DU108" s="594"/>
      <c r="DV108" s="594"/>
      <c r="DW108" s="594"/>
      <c r="DX108" s="594"/>
      <c r="DY108" s="594"/>
      <c r="DZ108" s="594"/>
      <c r="EA108" s="594"/>
      <c r="EB108" s="594"/>
      <c r="EC108" s="594"/>
      <c r="ED108" s="594"/>
      <c r="EE108" s="594"/>
      <c r="EF108" s="594"/>
      <c r="EG108" s="594"/>
      <c r="EH108" s="594"/>
      <c r="EI108" s="594"/>
      <c r="EJ108" s="594"/>
      <c r="EK108" s="594"/>
      <c r="EL108" s="594"/>
      <c r="EM108" s="594"/>
      <c r="EN108" s="594"/>
      <c r="EO108" s="594"/>
      <c r="EP108" s="594"/>
      <c r="EQ108" s="594"/>
      <c r="ER108" s="594"/>
      <c r="ES108" s="594"/>
      <c r="ET108" s="594"/>
      <c r="EU108" s="594"/>
      <c r="EV108" s="594"/>
      <c r="EW108" s="594"/>
      <c r="EX108" s="594"/>
      <c r="EY108" s="594"/>
      <c r="EZ108" s="594"/>
      <c r="FA108" s="594"/>
      <c r="FB108" s="594"/>
      <c r="FC108" s="594"/>
      <c r="FD108" s="594"/>
      <c r="FE108" s="594"/>
      <c r="FF108" s="594"/>
      <c r="FG108" s="594"/>
      <c r="FH108" s="594"/>
      <c r="FI108" s="594"/>
      <c r="FJ108" s="594"/>
      <c r="FK108" s="594"/>
      <c r="FL108" s="594"/>
      <c r="FM108" s="594"/>
      <c r="FN108" s="594"/>
      <c r="FO108" s="594"/>
      <c r="FP108" s="594"/>
      <c r="FQ108" s="594"/>
      <c r="FR108" s="594"/>
      <c r="FS108" s="594"/>
      <c r="FT108" s="594"/>
      <c r="FU108" s="594"/>
      <c r="FV108" s="594"/>
      <c r="FW108" s="594"/>
      <c r="FX108" s="594"/>
    </row>
    <row r="109" spans="1:180" s="845" customFormat="1" ht="30" customHeight="1" x14ac:dyDescent="0.2">
      <c r="A109" s="662">
        <v>108</v>
      </c>
      <c r="B109" s="606">
        <v>222</v>
      </c>
      <c r="C109" s="607">
        <v>872</v>
      </c>
      <c r="D109" s="595">
        <v>20</v>
      </c>
      <c r="E109" s="582" t="s">
        <v>42</v>
      </c>
      <c r="F109" s="582" t="s">
        <v>46</v>
      </c>
      <c r="G109" s="656" t="s">
        <v>47</v>
      </c>
      <c r="H109" s="912"/>
      <c r="I109" s="613"/>
      <c r="J109" s="613"/>
      <c r="K109" s="613"/>
      <c r="L109" s="613"/>
      <c r="M109" s="610">
        <v>600000</v>
      </c>
      <c r="N109" s="643">
        <v>0</v>
      </c>
      <c r="O109" s="643"/>
      <c r="P109" s="900">
        <v>2.2999999999999998</v>
      </c>
      <c r="Q109" s="586" t="s">
        <v>22</v>
      </c>
      <c r="R109" s="847">
        <v>20</v>
      </c>
      <c r="S109" s="594"/>
      <c r="T109" s="594"/>
      <c r="U109" s="594"/>
      <c r="V109" s="594"/>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c r="AX109" s="594"/>
      <c r="AY109" s="594"/>
      <c r="AZ109" s="594"/>
      <c r="BA109" s="594"/>
      <c r="BB109" s="594"/>
      <c r="BC109" s="594"/>
      <c r="BD109" s="594"/>
      <c r="BE109" s="594"/>
      <c r="BF109" s="594"/>
      <c r="BG109" s="594"/>
      <c r="BH109" s="594"/>
      <c r="BI109" s="594"/>
      <c r="BJ109" s="594"/>
      <c r="BK109" s="594"/>
      <c r="BL109" s="594"/>
      <c r="BM109" s="594"/>
      <c r="BN109" s="594"/>
      <c r="BO109" s="594"/>
      <c r="BP109" s="594"/>
      <c r="BQ109" s="594"/>
      <c r="BR109" s="594"/>
      <c r="BS109" s="594"/>
      <c r="BT109" s="594"/>
      <c r="BU109" s="594"/>
      <c r="BV109" s="594"/>
      <c r="BW109" s="594"/>
      <c r="BX109" s="594"/>
      <c r="BY109" s="594"/>
      <c r="BZ109" s="594"/>
      <c r="CA109" s="594"/>
      <c r="CB109" s="594"/>
      <c r="CC109" s="594"/>
      <c r="CD109" s="594"/>
      <c r="CE109" s="594"/>
      <c r="CF109" s="594"/>
      <c r="CG109" s="594"/>
      <c r="CH109" s="594"/>
      <c r="CI109" s="594"/>
      <c r="CJ109" s="594"/>
      <c r="CK109" s="594"/>
      <c r="CL109" s="594"/>
      <c r="CM109" s="594"/>
      <c r="CN109" s="594"/>
      <c r="CO109" s="594"/>
      <c r="CP109" s="594"/>
      <c r="CQ109" s="594"/>
      <c r="CR109" s="594"/>
      <c r="CS109" s="594"/>
      <c r="CT109" s="594"/>
      <c r="CU109" s="594"/>
      <c r="CV109" s="594"/>
      <c r="CW109" s="594"/>
      <c r="CX109" s="594"/>
      <c r="CY109" s="594"/>
      <c r="CZ109" s="594"/>
      <c r="DA109" s="594"/>
      <c r="DB109" s="594"/>
      <c r="DC109" s="594"/>
      <c r="DD109" s="594"/>
      <c r="DE109" s="594"/>
      <c r="DF109" s="594"/>
      <c r="DG109" s="594"/>
      <c r="DH109" s="594"/>
      <c r="DI109" s="594"/>
      <c r="DJ109" s="594"/>
      <c r="DK109" s="594"/>
      <c r="DL109" s="594"/>
      <c r="DM109" s="594"/>
      <c r="DN109" s="594"/>
      <c r="DO109" s="594"/>
      <c r="DP109" s="594"/>
      <c r="DQ109" s="594"/>
      <c r="DR109" s="594"/>
      <c r="DS109" s="594"/>
      <c r="DT109" s="594"/>
      <c r="DU109" s="594"/>
      <c r="DV109" s="594"/>
      <c r="DW109" s="594"/>
      <c r="DX109" s="594"/>
      <c r="DY109" s="594"/>
      <c r="DZ109" s="594"/>
      <c r="EA109" s="594"/>
      <c r="EB109" s="594"/>
      <c r="EC109" s="594"/>
      <c r="ED109" s="594"/>
      <c r="EE109" s="594"/>
      <c r="EF109" s="594"/>
      <c r="EG109" s="594"/>
      <c r="EH109" s="594"/>
      <c r="EI109" s="594"/>
      <c r="EJ109" s="594"/>
      <c r="EK109" s="594"/>
      <c r="EL109" s="594"/>
      <c r="EM109" s="594"/>
      <c r="EN109" s="594"/>
      <c r="EO109" s="594"/>
      <c r="EP109" s="594"/>
      <c r="EQ109" s="594"/>
      <c r="ER109" s="594"/>
      <c r="ES109" s="594"/>
      <c r="ET109" s="594"/>
      <c r="EU109" s="594"/>
      <c r="EV109" s="594"/>
      <c r="EW109" s="594"/>
      <c r="EX109" s="594"/>
      <c r="EY109" s="594"/>
      <c r="EZ109" s="594"/>
      <c r="FA109" s="594"/>
      <c r="FB109" s="594"/>
      <c r="FC109" s="594"/>
      <c r="FD109" s="594"/>
      <c r="FE109" s="594"/>
      <c r="FF109" s="594"/>
      <c r="FG109" s="594"/>
      <c r="FH109" s="594"/>
      <c r="FI109" s="594"/>
      <c r="FJ109" s="594"/>
      <c r="FK109" s="594"/>
      <c r="FL109" s="594"/>
      <c r="FM109" s="593"/>
      <c r="FN109" s="593"/>
      <c r="FO109" s="593"/>
      <c r="FP109" s="593"/>
      <c r="FQ109" s="593"/>
      <c r="FR109" s="593"/>
      <c r="FS109" s="593"/>
      <c r="FT109" s="593"/>
      <c r="FU109" s="593"/>
      <c r="FV109" s="593"/>
      <c r="FW109" s="593"/>
      <c r="FX109" s="593"/>
    </row>
    <row r="110" spans="1:180" s="845" customFormat="1" ht="30" customHeight="1" x14ac:dyDescent="0.2">
      <c r="A110" s="662">
        <v>109</v>
      </c>
      <c r="B110" s="596">
        <v>223</v>
      </c>
      <c r="C110" s="597">
        <v>532</v>
      </c>
      <c r="D110" s="859">
        <v>3</v>
      </c>
      <c r="E110" s="582" t="s">
        <v>1046</v>
      </c>
      <c r="F110" s="598" t="s">
        <v>1047</v>
      </c>
      <c r="G110" s="856" t="s">
        <v>15</v>
      </c>
      <c r="H110" s="912"/>
      <c r="I110" s="857"/>
      <c r="J110" s="857"/>
      <c r="K110" s="857"/>
      <c r="L110" s="857"/>
      <c r="M110" s="610">
        <v>100000</v>
      </c>
      <c r="N110" s="857">
        <v>800000</v>
      </c>
      <c r="O110" s="857">
        <v>1500000</v>
      </c>
      <c r="P110" s="898">
        <v>2.11</v>
      </c>
      <c r="Q110" s="586" t="s">
        <v>22</v>
      </c>
      <c r="R110" s="847">
        <v>25</v>
      </c>
      <c r="S110" s="594"/>
      <c r="T110" s="594"/>
      <c r="U110" s="594"/>
      <c r="V110" s="594"/>
      <c r="W110" s="594"/>
      <c r="X110" s="594"/>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D110" s="594"/>
      <c r="BE110" s="594"/>
      <c r="BF110" s="594"/>
      <c r="BG110" s="594"/>
      <c r="BH110" s="594"/>
      <c r="BI110" s="594"/>
      <c r="BJ110" s="594"/>
      <c r="BK110" s="594"/>
      <c r="BL110" s="594"/>
      <c r="BM110" s="594"/>
      <c r="BN110" s="594"/>
      <c r="BO110" s="594"/>
      <c r="BP110" s="594"/>
      <c r="BQ110" s="594"/>
      <c r="BR110" s="594"/>
      <c r="BS110" s="594"/>
      <c r="BT110" s="594"/>
      <c r="BU110" s="594"/>
      <c r="BV110" s="594"/>
      <c r="BW110" s="594"/>
      <c r="BX110" s="594"/>
      <c r="BY110" s="594"/>
      <c r="BZ110" s="594"/>
      <c r="CA110" s="594"/>
      <c r="CB110" s="594"/>
      <c r="CC110" s="594"/>
      <c r="CD110" s="594"/>
      <c r="CE110" s="594"/>
      <c r="CF110" s="594"/>
      <c r="CG110" s="594"/>
      <c r="CH110" s="594"/>
      <c r="CI110" s="594"/>
      <c r="CJ110" s="594"/>
      <c r="CK110" s="594"/>
      <c r="CL110" s="594"/>
      <c r="CM110" s="594"/>
      <c r="CN110" s="594"/>
      <c r="CO110" s="594"/>
      <c r="CP110" s="594"/>
      <c r="CQ110" s="594"/>
      <c r="CR110" s="594"/>
      <c r="CS110" s="594"/>
      <c r="CT110" s="594"/>
      <c r="CU110" s="594"/>
      <c r="CV110" s="594"/>
      <c r="CW110" s="594"/>
      <c r="CX110" s="594"/>
      <c r="CY110" s="594"/>
      <c r="CZ110" s="594"/>
      <c r="DA110" s="594"/>
      <c r="DB110" s="594"/>
      <c r="DC110" s="594"/>
      <c r="DD110" s="594"/>
      <c r="DE110" s="594"/>
      <c r="DF110" s="594"/>
      <c r="DG110" s="594"/>
      <c r="DH110" s="594"/>
      <c r="DI110" s="594"/>
      <c r="DJ110" s="594"/>
      <c r="DK110" s="594"/>
      <c r="DL110" s="594"/>
      <c r="DM110" s="594"/>
      <c r="DN110" s="594"/>
      <c r="DO110" s="594"/>
      <c r="DP110" s="594"/>
      <c r="DQ110" s="594"/>
      <c r="DR110" s="594"/>
      <c r="DS110" s="594"/>
      <c r="DT110" s="594"/>
      <c r="DU110" s="594"/>
      <c r="DV110" s="594"/>
      <c r="DW110" s="594"/>
      <c r="DX110" s="594"/>
      <c r="DY110" s="594"/>
      <c r="DZ110" s="594"/>
      <c r="EA110" s="594"/>
      <c r="EB110" s="594"/>
      <c r="EC110" s="594"/>
      <c r="ED110" s="594"/>
      <c r="EE110" s="594"/>
      <c r="EF110" s="594"/>
      <c r="EG110" s="594"/>
      <c r="EH110" s="594"/>
      <c r="EI110" s="594"/>
      <c r="EJ110" s="594"/>
      <c r="EK110" s="594"/>
      <c r="EL110" s="594"/>
      <c r="EM110" s="594"/>
      <c r="EN110" s="594"/>
      <c r="EO110" s="594"/>
      <c r="EP110" s="594"/>
      <c r="EQ110" s="594"/>
      <c r="ER110" s="594"/>
      <c r="ES110" s="594"/>
      <c r="ET110" s="594"/>
      <c r="EU110" s="594"/>
      <c r="EV110" s="594"/>
      <c r="EW110" s="594"/>
      <c r="EX110" s="594"/>
      <c r="EY110" s="594"/>
      <c r="EZ110" s="594"/>
      <c r="FA110" s="594"/>
      <c r="FB110" s="594"/>
      <c r="FC110" s="594"/>
      <c r="FD110" s="594"/>
      <c r="FE110" s="594"/>
      <c r="FF110" s="594"/>
      <c r="FG110" s="594"/>
      <c r="FH110" s="594"/>
      <c r="FI110" s="594"/>
      <c r="FJ110" s="594"/>
      <c r="FK110" s="594"/>
      <c r="FL110" s="594"/>
      <c r="FM110" s="593"/>
      <c r="FN110" s="593"/>
      <c r="FO110" s="593"/>
      <c r="FP110" s="593"/>
      <c r="FQ110" s="593"/>
      <c r="FR110" s="593"/>
      <c r="FS110" s="593"/>
      <c r="FT110" s="593"/>
      <c r="FU110" s="593"/>
      <c r="FV110" s="593"/>
      <c r="FW110" s="593"/>
      <c r="FX110" s="593"/>
    </row>
    <row r="111" spans="1:180" s="845" customFormat="1" ht="30" customHeight="1" x14ac:dyDescent="0.2">
      <c r="A111" s="662">
        <v>110</v>
      </c>
      <c r="B111" s="606">
        <v>224</v>
      </c>
      <c r="C111" s="607">
        <v>532</v>
      </c>
      <c r="D111" s="581">
        <v>16</v>
      </c>
      <c r="E111" s="582" t="s">
        <v>1046</v>
      </c>
      <c r="F111" s="582" t="s">
        <v>1056</v>
      </c>
      <c r="G111" s="855" t="s">
        <v>15</v>
      </c>
      <c r="H111" s="911"/>
      <c r="I111" s="613">
        <v>0</v>
      </c>
      <c r="J111" s="613">
        <v>1050000</v>
      </c>
      <c r="K111" s="613">
        <v>1050000</v>
      </c>
      <c r="L111" s="613">
        <v>280000</v>
      </c>
      <c r="M111" s="610">
        <v>770000</v>
      </c>
      <c r="N111" s="610"/>
      <c r="O111" s="610"/>
      <c r="P111" s="898">
        <v>2.11</v>
      </c>
      <c r="Q111" s="586" t="s">
        <v>22</v>
      </c>
      <c r="R111" s="849">
        <v>15</v>
      </c>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4"/>
      <c r="AY111" s="594"/>
      <c r="AZ111" s="594"/>
      <c r="BA111" s="594"/>
      <c r="BB111" s="594"/>
      <c r="BC111" s="594"/>
      <c r="BD111" s="594"/>
      <c r="BE111" s="594"/>
      <c r="BF111" s="594"/>
      <c r="BG111" s="594"/>
      <c r="BH111" s="594"/>
      <c r="BI111" s="594"/>
      <c r="BJ111" s="594"/>
      <c r="BK111" s="594"/>
      <c r="BL111" s="594"/>
      <c r="BM111" s="594"/>
      <c r="BN111" s="594"/>
      <c r="BO111" s="594"/>
      <c r="BP111" s="594"/>
      <c r="BQ111" s="594"/>
      <c r="BR111" s="594"/>
      <c r="BS111" s="594"/>
      <c r="BT111" s="594"/>
      <c r="BU111" s="594"/>
      <c r="BV111" s="594"/>
      <c r="BW111" s="594"/>
      <c r="BX111" s="594"/>
      <c r="BY111" s="594"/>
      <c r="BZ111" s="594"/>
      <c r="CA111" s="594"/>
      <c r="CB111" s="594"/>
      <c r="CC111" s="594"/>
      <c r="CD111" s="594"/>
      <c r="CE111" s="594"/>
      <c r="CF111" s="594"/>
      <c r="CG111" s="594"/>
      <c r="CH111" s="594"/>
      <c r="CI111" s="594"/>
      <c r="CJ111" s="594"/>
      <c r="CK111" s="594"/>
      <c r="CL111" s="594"/>
      <c r="CM111" s="594"/>
      <c r="CN111" s="594"/>
      <c r="CO111" s="594"/>
      <c r="CP111" s="594"/>
      <c r="CQ111" s="594"/>
      <c r="CR111" s="594"/>
      <c r="CS111" s="594"/>
      <c r="CT111" s="594"/>
      <c r="CU111" s="594"/>
      <c r="CV111" s="594"/>
      <c r="CW111" s="594"/>
      <c r="CX111" s="594"/>
      <c r="CY111" s="594"/>
      <c r="CZ111" s="594"/>
      <c r="DA111" s="594"/>
      <c r="DB111" s="594"/>
      <c r="DC111" s="594"/>
      <c r="DD111" s="594"/>
      <c r="DE111" s="594"/>
      <c r="DF111" s="594"/>
      <c r="DG111" s="594"/>
      <c r="DH111" s="594"/>
      <c r="DI111" s="594"/>
      <c r="DJ111" s="594"/>
      <c r="DK111" s="594"/>
      <c r="DL111" s="594"/>
      <c r="DM111" s="594"/>
      <c r="DN111" s="594"/>
      <c r="DO111" s="594"/>
      <c r="DP111" s="594"/>
      <c r="DQ111" s="594"/>
      <c r="DR111" s="594"/>
      <c r="DS111" s="594"/>
      <c r="DT111" s="594"/>
      <c r="DU111" s="594"/>
      <c r="DV111" s="594"/>
      <c r="DW111" s="594"/>
      <c r="DX111" s="594"/>
      <c r="DY111" s="594"/>
      <c r="DZ111" s="594"/>
      <c r="EA111" s="594"/>
      <c r="EB111" s="594"/>
      <c r="EC111" s="594"/>
      <c r="ED111" s="594"/>
      <c r="EE111" s="594"/>
      <c r="EF111" s="594"/>
      <c r="EG111" s="594"/>
      <c r="EH111" s="594"/>
      <c r="EI111" s="594"/>
      <c r="EJ111" s="594"/>
      <c r="EK111" s="594"/>
      <c r="EL111" s="594"/>
      <c r="EM111" s="594"/>
      <c r="EN111" s="594"/>
      <c r="EO111" s="594"/>
      <c r="EP111" s="594"/>
      <c r="EQ111" s="594"/>
      <c r="ER111" s="594"/>
      <c r="ES111" s="594"/>
      <c r="ET111" s="594"/>
      <c r="EU111" s="594"/>
      <c r="EV111" s="594"/>
      <c r="EW111" s="594"/>
      <c r="EX111" s="594"/>
      <c r="EY111" s="594"/>
      <c r="EZ111" s="594"/>
      <c r="FA111" s="594"/>
      <c r="FB111" s="594"/>
      <c r="FC111" s="594"/>
      <c r="FD111" s="594"/>
      <c r="FE111" s="594"/>
      <c r="FF111" s="594"/>
      <c r="FG111" s="594"/>
      <c r="FH111" s="594"/>
      <c r="FI111" s="594"/>
      <c r="FJ111" s="594"/>
      <c r="FK111" s="594"/>
      <c r="FL111" s="594"/>
      <c r="FM111" s="593"/>
      <c r="FN111" s="593"/>
      <c r="FO111" s="593"/>
      <c r="FP111" s="593"/>
      <c r="FQ111" s="593"/>
      <c r="FR111" s="593"/>
      <c r="FS111" s="593"/>
      <c r="FT111" s="593"/>
      <c r="FU111" s="593"/>
      <c r="FV111" s="593"/>
      <c r="FW111" s="593"/>
      <c r="FX111" s="593"/>
    </row>
    <row r="112" spans="1:180" ht="30" customHeight="1" x14ac:dyDescent="0.25">
      <c r="A112" s="662">
        <v>111</v>
      </c>
      <c r="B112" s="606">
        <v>224</v>
      </c>
      <c r="C112" s="607">
        <v>532</v>
      </c>
      <c r="D112" s="595">
        <v>17</v>
      </c>
      <c r="E112" s="582" t="s">
        <v>14</v>
      </c>
      <c r="F112" s="582" t="s">
        <v>1055</v>
      </c>
      <c r="G112" s="656" t="s">
        <v>15</v>
      </c>
      <c r="H112" s="911"/>
      <c r="I112" s="613"/>
      <c r="J112" s="613"/>
      <c r="K112" s="613"/>
      <c r="L112" s="613"/>
      <c r="M112" s="610">
        <v>170000</v>
      </c>
      <c r="N112" s="600">
        <v>165000</v>
      </c>
      <c r="O112" s="600">
        <v>399000</v>
      </c>
      <c r="P112" s="898">
        <v>2.11</v>
      </c>
      <c r="Q112" s="586" t="s">
        <v>22</v>
      </c>
      <c r="R112" s="849">
        <v>15</v>
      </c>
      <c r="FM112" s="593"/>
      <c r="FN112" s="593"/>
      <c r="FO112" s="593"/>
      <c r="FP112" s="593"/>
      <c r="FQ112" s="593"/>
      <c r="FR112" s="593"/>
      <c r="FS112" s="593"/>
      <c r="FT112" s="593"/>
      <c r="FU112" s="593"/>
      <c r="FV112" s="593"/>
      <c r="FW112" s="593"/>
      <c r="FX112" s="593"/>
    </row>
    <row r="113" spans="1:180" ht="30" customHeight="1" x14ac:dyDescent="0.2">
      <c r="A113" s="662">
        <v>112</v>
      </c>
      <c r="B113" s="860">
        <v>224</v>
      </c>
      <c r="C113" s="861">
        <v>532</v>
      </c>
      <c r="D113" s="595">
        <v>18</v>
      </c>
      <c r="E113" s="582" t="s">
        <v>14</v>
      </c>
      <c r="F113" s="862" t="s">
        <v>1052</v>
      </c>
      <c r="G113" s="656" t="s">
        <v>15</v>
      </c>
      <c r="H113" s="913"/>
      <c r="I113" s="864"/>
      <c r="J113" s="864"/>
      <c r="K113" s="864"/>
      <c r="L113" s="864"/>
      <c r="M113" s="610">
        <v>200000</v>
      </c>
      <c r="N113" s="865">
        <v>300000</v>
      </c>
      <c r="O113" s="865">
        <v>300000</v>
      </c>
      <c r="P113" s="898">
        <v>2.11</v>
      </c>
      <c r="Q113" s="866">
        <v>17</v>
      </c>
      <c r="R113" s="863">
        <v>15</v>
      </c>
      <c r="FM113" s="593"/>
      <c r="FN113" s="593"/>
      <c r="FO113" s="593"/>
      <c r="FP113" s="593"/>
      <c r="FQ113" s="593"/>
      <c r="FR113" s="593"/>
      <c r="FS113" s="593"/>
      <c r="FT113" s="593"/>
      <c r="FU113" s="593"/>
      <c r="FV113" s="593"/>
      <c r="FW113" s="593"/>
      <c r="FX113" s="593"/>
    </row>
    <row r="114" spans="1:180" s="845" customFormat="1" ht="30" customHeight="1" x14ac:dyDescent="0.2">
      <c r="A114" s="662">
        <v>113</v>
      </c>
      <c r="B114" s="860">
        <v>224</v>
      </c>
      <c r="C114" s="861">
        <v>532</v>
      </c>
      <c r="D114" s="595">
        <v>19</v>
      </c>
      <c r="E114" s="582" t="s">
        <v>14</v>
      </c>
      <c r="F114" s="862" t="s">
        <v>1058</v>
      </c>
      <c r="G114" s="656" t="s">
        <v>15</v>
      </c>
      <c r="H114" s="913"/>
      <c r="I114" s="864"/>
      <c r="J114" s="864"/>
      <c r="K114" s="864"/>
      <c r="L114" s="864"/>
      <c r="M114" s="610">
        <v>100000</v>
      </c>
      <c r="N114" s="865">
        <v>300000</v>
      </c>
      <c r="O114" s="865">
        <v>500000</v>
      </c>
      <c r="P114" s="898">
        <v>2.11</v>
      </c>
      <c r="Q114" s="586" t="s">
        <v>22</v>
      </c>
      <c r="R114" s="863">
        <v>15</v>
      </c>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c r="BC114" s="594"/>
      <c r="BD114" s="594"/>
      <c r="BE114" s="594"/>
      <c r="BF114" s="594"/>
      <c r="BG114" s="594"/>
      <c r="BH114" s="594"/>
      <c r="BI114" s="594"/>
      <c r="BJ114" s="594"/>
      <c r="BK114" s="594"/>
      <c r="BL114" s="594"/>
      <c r="BM114" s="594"/>
      <c r="BN114" s="594"/>
      <c r="BO114" s="594"/>
      <c r="BP114" s="594"/>
      <c r="BQ114" s="594"/>
      <c r="BR114" s="594"/>
      <c r="BS114" s="594"/>
      <c r="BT114" s="594"/>
      <c r="BU114" s="594"/>
      <c r="BV114" s="594"/>
      <c r="BW114" s="594"/>
      <c r="BX114" s="594"/>
      <c r="BY114" s="594"/>
      <c r="BZ114" s="594"/>
      <c r="CA114" s="594"/>
      <c r="CB114" s="594"/>
      <c r="CC114" s="594"/>
      <c r="CD114" s="594"/>
      <c r="CE114" s="594"/>
      <c r="CF114" s="594"/>
      <c r="CG114" s="594"/>
      <c r="CH114" s="594"/>
      <c r="CI114" s="594"/>
      <c r="CJ114" s="594"/>
      <c r="CK114" s="594"/>
      <c r="CL114" s="594"/>
      <c r="CM114" s="594"/>
      <c r="CN114" s="594"/>
      <c r="CO114" s="594"/>
      <c r="CP114" s="594"/>
      <c r="CQ114" s="594"/>
      <c r="CR114" s="594"/>
      <c r="CS114" s="594"/>
      <c r="CT114" s="594"/>
      <c r="CU114" s="594"/>
      <c r="CV114" s="594"/>
      <c r="CW114" s="594"/>
      <c r="CX114" s="594"/>
      <c r="CY114" s="594"/>
      <c r="CZ114" s="594"/>
      <c r="DA114" s="594"/>
      <c r="DB114" s="594"/>
      <c r="DC114" s="594"/>
      <c r="DD114" s="594"/>
      <c r="DE114" s="594"/>
      <c r="DF114" s="594"/>
      <c r="DG114" s="594"/>
      <c r="DH114" s="594"/>
      <c r="DI114" s="594"/>
      <c r="DJ114" s="594"/>
      <c r="DK114" s="594"/>
      <c r="DL114" s="594"/>
      <c r="DM114" s="594"/>
      <c r="DN114" s="594"/>
      <c r="DO114" s="594"/>
      <c r="DP114" s="594"/>
      <c r="DQ114" s="594"/>
      <c r="DR114" s="594"/>
      <c r="DS114" s="594"/>
      <c r="DT114" s="594"/>
      <c r="DU114" s="594"/>
      <c r="DV114" s="594"/>
      <c r="DW114" s="594"/>
      <c r="DX114" s="594"/>
      <c r="DY114" s="594"/>
      <c r="DZ114" s="594"/>
      <c r="EA114" s="594"/>
      <c r="EB114" s="594"/>
      <c r="EC114" s="594"/>
      <c r="ED114" s="594"/>
      <c r="EE114" s="594"/>
      <c r="EF114" s="594"/>
      <c r="EG114" s="594"/>
      <c r="EH114" s="594"/>
      <c r="EI114" s="594"/>
      <c r="EJ114" s="594"/>
      <c r="EK114" s="594"/>
      <c r="EL114" s="594"/>
      <c r="EM114" s="594"/>
      <c r="EN114" s="594"/>
      <c r="EO114" s="594"/>
      <c r="EP114" s="594"/>
      <c r="EQ114" s="594"/>
      <c r="ER114" s="594"/>
      <c r="ES114" s="594"/>
      <c r="ET114" s="594"/>
      <c r="EU114" s="594"/>
      <c r="EV114" s="594"/>
      <c r="EW114" s="594"/>
      <c r="EX114" s="594"/>
      <c r="EY114" s="594"/>
      <c r="EZ114" s="594"/>
      <c r="FA114" s="594"/>
      <c r="FB114" s="594"/>
      <c r="FC114" s="594"/>
      <c r="FD114" s="594"/>
      <c r="FE114" s="594"/>
      <c r="FF114" s="594"/>
      <c r="FG114" s="594"/>
      <c r="FH114" s="594"/>
      <c r="FI114" s="594"/>
      <c r="FJ114" s="594"/>
      <c r="FK114" s="594"/>
      <c r="FL114" s="594"/>
      <c r="FM114" s="593"/>
      <c r="FN114" s="593"/>
      <c r="FO114" s="593"/>
      <c r="FP114" s="593"/>
      <c r="FQ114" s="593"/>
      <c r="FR114" s="593"/>
      <c r="FS114" s="593"/>
      <c r="FT114" s="593"/>
      <c r="FU114" s="593"/>
      <c r="FV114" s="593"/>
      <c r="FW114" s="593"/>
      <c r="FX114" s="593"/>
    </row>
    <row r="115" spans="1:180" s="845" customFormat="1" ht="30" customHeight="1" x14ac:dyDescent="0.2">
      <c r="A115" s="662">
        <v>114</v>
      </c>
      <c r="B115" s="606">
        <v>224</v>
      </c>
      <c r="C115" s="607">
        <v>532</v>
      </c>
      <c r="D115" s="595" t="s">
        <v>25</v>
      </c>
      <c r="E115" s="582" t="s">
        <v>14</v>
      </c>
      <c r="F115" s="582" t="s">
        <v>1053</v>
      </c>
      <c r="G115" s="656" t="s">
        <v>15</v>
      </c>
      <c r="H115" s="911"/>
      <c r="I115" s="613"/>
      <c r="J115" s="613"/>
      <c r="K115" s="613"/>
      <c r="L115" s="613"/>
      <c r="M115" s="610">
        <v>0</v>
      </c>
      <c r="N115" s="600"/>
      <c r="O115" s="600">
        <v>1015000</v>
      </c>
      <c r="P115" s="898">
        <v>2.11</v>
      </c>
      <c r="Q115" s="586" t="s">
        <v>22</v>
      </c>
      <c r="R115" s="849">
        <v>10</v>
      </c>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594"/>
      <c r="AY115" s="594"/>
      <c r="AZ115" s="594"/>
      <c r="BA115" s="594"/>
      <c r="BB115" s="594"/>
      <c r="BC115" s="594"/>
      <c r="BD115" s="594"/>
      <c r="BE115" s="594"/>
      <c r="BF115" s="594"/>
      <c r="BG115" s="594"/>
      <c r="BH115" s="594"/>
      <c r="BI115" s="594"/>
      <c r="BJ115" s="594"/>
      <c r="BK115" s="594"/>
      <c r="BL115" s="594"/>
      <c r="BM115" s="594"/>
      <c r="BN115" s="594"/>
      <c r="BO115" s="594"/>
      <c r="BP115" s="594"/>
      <c r="BQ115" s="594"/>
      <c r="BR115" s="594"/>
      <c r="BS115" s="594"/>
      <c r="BT115" s="594"/>
      <c r="BU115" s="594"/>
      <c r="BV115" s="594"/>
      <c r="BW115" s="594"/>
      <c r="BX115" s="594"/>
      <c r="BY115" s="594"/>
      <c r="BZ115" s="594"/>
      <c r="CA115" s="594"/>
      <c r="CB115" s="594"/>
      <c r="CC115" s="594"/>
      <c r="CD115" s="594"/>
      <c r="CE115" s="594"/>
      <c r="CF115" s="594"/>
      <c r="CG115" s="594"/>
      <c r="CH115" s="594"/>
      <c r="CI115" s="594"/>
      <c r="CJ115" s="594"/>
      <c r="CK115" s="594"/>
      <c r="CL115" s="594"/>
      <c r="CM115" s="594"/>
      <c r="CN115" s="594"/>
      <c r="CO115" s="594"/>
      <c r="CP115" s="594"/>
      <c r="CQ115" s="594"/>
      <c r="CR115" s="594"/>
      <c r="CS115" s="594"/>
      <c r="CT115" s="594"/>
      <c r="CU115" s="594"/>
      <c r="CV115" s="594"/>
      <c r="CW115" s="594"/>
      <c r="CX115" s="594"/>
      <c r="CY115" s="594"/>
      <c r="CZ115" s="594"/>
      <c r="DA115" s="594"/>
      <c r="DB115" s="594"/>
      <c r="DC115" s="594"/>
      <c r="DD115" s="594"/>
      <c r="DE115" s="594"/>
      <c r="DF115" s="594"/>
      <c r="DG115" s="594"/>
      <c r="DH115" s="594"/>
      <c r="DI115" s="594"/>
      <c r="DJ115" s="594"/>
      <c r="DK115" s="594"/>
      <c r="DL115" s="594"/>
      <c r="DM115" s="594"/>
      <c r="DN115" s="594"/>
      <c r="DO115" s="594"/>
      <c r="DP115" s="594"/>
      <c r="DQ115" s="594"/>
      <c r="DR115" s="594"/>
      <c r="DS115" s="594"/>
      <c r="DT115" s="594"/>
      <c r="DU115" s="594"/>
      <c r="DV115" s="594"/>
      <c r="DW115" s="594"/>
      <c r="DX115" s="594"/>
      <c r="DY115" s="594"/>
      <c r="DZ115" s="594"/>
      <c r="EA115" s="594"/>
      <c r="EB115" s="594"/>
      <c r="EC115" s="594"/>
      <c r="ED115" s="594"/>
      <c r="EE115" s="594"/>
      <c r="EF115" s="594"/>
      <c r="EG115" s="594"/>
      <c r="EH115" s="594"/>
      <c r="EI115" s="594"/>
      <c r="EJ115" s="594"/>
      <c r="EK115" s="594"/>
      <c r="EL115" s="594"/>
      <c r="EM115" s="594"/>
      <c r="EN115" s="594"/>
      <c r="EO115" s="594"/>
      <c r="EP115" s="594"/>
      <c r="EQ115" s="594"/>
      <c r="ER115" s="594"/>
      <c r="ES115" s="594"/>
      <c r="ET115" s="594"/>
      <c r="EU115" s="594"/>
      <c r="EV115" s="594"/>
      <c r="EW115" s="594"/>
      <c r="EX115" s="594"/>
      <c r="EY115" s="594"/>
      <c r="EZ115" s="594"/>
      <c r="FA115" s="594"/>
      <c r="FB115" s="594"/>
      <c r="FC115" s="594"/>
      <c r="FD115" s="594"/>
      <c r="FE115" s="594"/>
      <c r="FF115" s="594"/>
      <c r="FG115" s="594"/>
      <c r="FH115" s="594"/>
      <c r="FI115" s="594"/>
      <c r="FJ115" s="594"/>
      <c r="FK115" s="594"/>
      <c r="FL115" s="594"/>
      <c r="FM115" s="593"/>
      <c r="FN115" s="593"/>
      <c r="FO115" s="593"/>
      <c r="FP115" s="593"/>
      <c r="FQ115" s="593"/>
      <c r="FR115" s="593"/>
      <c r="FS115" s="593"/>
      <c r="FT115" s="593"/>
      <c r="FU115" s="593"/>
      <c r="FV115" s="593"/>
      <c r="FW115" s="593"/>
      <c r="FX115" s="593"/>
    </row>
    <row r="116" spans="1:180" s="593" customFormat="1" ht="30" customHeight="1" x14ac:dyDescent="0.2">
      <c r="A116" s="662">
        <v>115</v>
      </c>
      <c r="B116" s="860">
        <v>224</v>
      </c>
      <c r="C116" s="861">
        <v>532</v>
      </c>
      <c r="D116" s="595" t="s">
        <v>25</v>
      </c>
      <c r="E116" s="582" t="s">
        <v>14</v>
      </c>
      <c r="F116" s="862" t="s">
        <v>1062</v>
      </c>
      <c r="G116" s="656" t="s">
        <v>15</v>
      </c>
      <c r="H116" s="913"/>
      <c r="I116" s="864"/>
      <c r="J116" s="864"/>
      <c r="K116" s="864"/>
      <c r="L116" s="864"/>
      <c r="M116" s="610">
        <v>0</v>
      </c>
      <c r="N116" s="865">
        <v>1500000</v>
      </c>
      <c r="O116" s="865">
        <v>2500000</v>
      </c>
      <c r="P116" s="898">
        <v>2.11</v>
      </c>
      <c r="Q116" s="866">
        <v>26</v>
      </c>
      <c r="R116" s="863">
        <v>15</v>
      </c>
      <c r="S116" s="594"/>
      <c r="T116" s="594"/>
      <c r="U116" s="594"/>
      <c r="V116" s="594"/>
      <c r="W116" s="594"/>
      <c r="X116" s="594"/>
      <c r="Y116" s="594"/>
      <c r="Z116" s="594"/>
      <c r="AA116" s="594"/>
      <c r="AB116" s="594"/>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c r="AX116" s="594"/>
      <c r="AY116" s="594"/>
      <c r="AZ116" s="594"/>
      <c r="BA116" s="594"/>
      <c r="BB116" s="594"/>
      <c r="BC116" s="594"/>
      <c r="BD116" s="594"/>
      <c r="BE116" s="594"/>
      <c r="BF116" s="594"/>
      <c r="BG116" s="594"/>
      <c r="BH116" s="594"/>
      <c r="BI116" s="594"/>
      <c r="BJ116" s="594"/>
      <c r="BK116" s="594"/>
      <c r="BL116" s="594"/>
      <c r="BM116" s="594"/>
      <c r="BN116" s="594"/>
      <c r="BO116" s="594"/>
      <c r="BP116" s="594"/>
      <c r="BQ116" s="594"/>
      <c r="BR116" s="594"/>
      <c r="BS116" s="594"/>
      <c r="BT116" s="594"/>
      <c r="BU116" s="594"/>
      <c r="BV116" s="594"/>
      <c r="BW116" s="594"/>
      <c r="BX116" s="594"/>
      <c r="BY116" s="594"/>
      <c r="BZ116" s="594"/>
      <c r="CA116" s="594"/>
      <c r="CB116" s="594"/>
      <c r="CC116" s="594"/>
      <c r="CD116" s="594"/>
      <c r="CE116" s="594"/>
      <c r="CF116" s="594"/>
      <c r="CG116" s="594"/>
      <c r="CH116" s="594"/>
      <c r="CI116" s="594"/>
      <c r="CJ116" s="594"/>
      <c r="CK116" s="594"/>
      <c r="CL116" s="594"/>
      <c r="CM116" s="594"/>
      <c r="CN116" s="594"/>
      <c r="CO116" s="594"/>
      <c r="CP116" s="594"/>
      <c r="CQ116" s="594"/>
      <c r="CR116" s="594"/>
      <c r="CS116" s="594"/>
      <c r="CT116" s="594"/>
      <c r="CU116" s="594"/>
      <c r="CV116" s="594"/>
      <c r="CW116" s="594"/>
      <c r="CX116" s="594"/>
      <c r="CY116" s="594"/>
      <c r="CZ116" s="594"/>
      <c r="DA116" s="594"/>
      <c r="DB116" s="594"/>
      <c r="DC116" s="594"/>
      <c r="DD116" s="594"/>
      <c r="DE116" s="594"/>
      <c r="DF116" s="594"/>
      <c r="DG116" s="594"/>
      <c r="DH116" s="594"/>
      <c r="DI116" s="594"/>
      <c r="DJ116" s="594"/>
      <c r="DK116" s="594"/>
      <c r="DL116" s="594"/>
      <c r="DM116" s="594"/>
      <c r="DN116" s="594"/>
      <c r="DO116" s="594"/>
      <c r="DP116" s="594"/>
      <c r="DQ116" s="594"/>
      <c r="DR116" s="594"/>
      <c r="DS116" s="594"/>
      <c r="DT116" s="594"/>
      <c r="DU116" s="594"/>
      <c r="DV116" s="594"/>
      <c r="DW116" s="594"/>
      <c r="DX116" s="594"/>
      <c r="DY116" s="594"/>
      <c r="DZ116" s="594"/>
      <c r="EA116" s="594"/>
      <c r="EB116" s="594"/>
      <c r="EC116" s="594"/>
      <c r="ED116" s="594"/>
      <c r="EE116" s="594"/>
      <c r="EF116" s="594"/>
      <c r="EG116" s="594"/>
      <c r="EH116" s="594"/>
      <c r="EI116" s="594"/>
      <c r="EJ116" s="594"/>
      <c r="EK116" s="594"/>
      <c r="EL116" s="594"/>
      <c r="EM116" s="594"/>
      <c r="EN116" s="594"/>
      <c r="EO116" s="594"/>
      <c r="EP116" s="594"/>
      <c r="EQ116" s="594"/>
      <c r="ER116" s="594"/>
      <c r="ES116" s="594"/>
      <c r="ET116" s="594"/>
      <c r="EU116" s="594"/>
      <c r="EV116" s="594"/>
      <c r="EW116" s="594"/>
      <c r="EX116" s="594"/>
      <c r="EY116" s="594"/>
      <c r="EZ116" s="594"/>
      <c r="FA116" s="594"/>
      <c r="FB116" s="594"/>
      <c r="FC116" s="594"/>
      <c r="FD116" s="594"/>
      <c r="FE116" s="594"/>
      <c r="FF116" s="594"/>
      <c r="FG116" s="594"/>
      <c r="FH116" s="594"/>
      <c r="FI116" s="594"/>
      <c r="FJ116" s="594"/>
      <c r="FK116" s="594"/>
      <c r="FL116" s="594"/>
    </row>
    <row r="117" spans="1:180" s="593" customFormat="1" ht="30" customHeight="1" x14ac:dyDescent="0.25">
      <c r="A117" s="662">
        <v>116</v>
      </c>
      <c r="B117" s="606">
        <v>224</v>
      </c>
      <c r="C117" s="607">
        <v>536</v>
      </c>
      <c r="D117" s="595">
        <v>0</v>
      </c>
      <c r="E117" s="582" t="s">
        <v>907</v>
      </c>
      <c r="F117" s="582" t="s">
        <v>1060</v>
      </c>
      <c r="G117" s="855" t="s">
        <v>15</v>
      </c>
      <c r="H117" s="911"/>
      <c r="I117" s="613"/>
      <c r="J117" s="613"/>
      <c r="K117" s="613"/>
      <c r="L117" s="613"/>
      <c r="M117" s="610">
        <v>634000</v>
      </c>
      <c r="N117" s="610">
        <v>1127700</v>
      </c>
      <c r="O117" s="610">
        <v>1541000</v>
      </c>
      <c r="P117" s="898">
        <v>2.11</v>
      </c>
      <c r="Q117" s="586" t="s">
        <v>22</v>
      </c>
      <c r="R117" s="849">
        <v>5</v>
      </c>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4"/>
      <c r="AY117" s="594"/>
      <c r="AZ117" s="594"/>
      <c r="BA117" s="594"/>
      <c r="BB117" s="594"/>
      <c r="BC117" s="594"/>
      <c r="BD117" s="594"/>
      <c r="BE117" s="594"/>
      <c r="BF117" s="594"/>
      <c r="BG117" s="594"/>
      <c r="BH117" s="594"/>
      <c r="BI117" s="594"/>
      <c r="BJ117" s="594"/>
      <c r="BK117" s="594"/>
      <c r="BL117" s="594"/>
      <c r="BM117" s="594"/>
      <c r="BN117" s="594"/>
      <c r="BO117" s="594"/>
      <c r="BP117" s="594"/>
      <c r="BQ117" s="594"/>
      <c r="BR117" s="594"/>
      <c r="BS117" s="594"/>
      <c r="BT117" s="594"/>
      <c r="BU117" s="594"/>
      <c r="BV117" s="594"/>
      <c r="BW117" s="594"/>
      <c r="BX117" s="594"/>
      <c r="BY117" s="594"/>
      <c r="BZ117" s="594"/>
      <c r="CA117" s="594"/>
      <c r="CB117" s="594"/>
      <c r="CC117" s="594"/>
      <c r="CD117" s="594"/>
      <c r="CE117" s="594"/>
      <c r="CF117" s="594"/>
      <c r="CG117" s="594"/>
      <c r="CH117" s="594"/>
      <c r="CI117" s="594"/>
      <c r="CJ117" s="594"/>
      <c r="CK117" s="594"/>
      <c r="CL117" s="594"/>
      <c r="CM117" s="594"/>
      <c r="CN117" s="594"/>
      <c r="CO117" s="594"/>
      <c r="CP117" s="594"/>
      <c r="CQ117" s="594"/>
      <c r="CR117" s="594"/>
      <c r="CS117" s="594"/>
      <c r="CT117" s="594"/>
      <c r="CU117" s="594"/>
      <c r="CV117" s="594"/>
      <c r="CW117" s="594"/>
      <c r="CX117" s="594"/>
      <c r="CY117" s="594"/>
      <c r="CZ117" s="594"/>
      <c r="DA117" s="594"/>
      <c r="DB117" s="594"/>
      <c r="DC117" s="594"/>
      <c r="DD117" s="594"/>
      <c r="DE117" s="594"/>
      <c r="DF117" s="594"/>
      <c r="DG117" s="594"/>
      <c r="DH117" s="594"/>
      <c r="DI117" s="594"/>
      <c r="DJ117" s="594"/>
      <c r="DK117" s="594"/>
      <c r="DL117" s="594"/>
      <c r="DM117" s="594"/>
      <c r="DN117" s="594"/>
      <c r="DO117" s="594"/>
      <c r="DP117" s="594"/>
      <c r="DQ117" s="594"/>
      <c r="DR117" s="594"/>
      <c r="DS117" s="594"/>
      <c r="DT117" s="594"/>
      <c r="DU117" s="594"/>
      <c r="DV117" s="594"/>
      <c r="DW117" s="594"/>
      <c r="DX117" s="594"/>
      <c r="DY117" s="594"/>
      <c r="DZ117" s="594"/>
      <c r="EA117" s="594"/>
      <c r="EB117" s="594"/>
      <c r="EC117" s="594"/>
      <c r="ED117" s="594"/>
      <c r="EE117" s="594"/>
      <c r="EF117" s="594"/>
      <c r="EG117" s="594"/>
      <c r="EH117" s="594"/>
      <c r="EI117" s="594"/>
      <c r="EJ117" s="594"/>
      <c r="EK117" s="594"/>
      <c r="EL117" s="594"/>
      <c r="EM117" s="594"/>
      <c r="EN117" s="594"/>
      <c r="EO117" s="594"/>
      <c r="EP117" s="594"/>
      <c r="EQ117" s="594"/>
      <c r="ER117" s="594"/>
      <c r="ES117" s="594"/>
      <c r="ET117" s="594"/>
      <c r="EU117" s="594"/>
      <c r="EV117" s="594"/>
      <c r="EW117" s="594"/>
      <c r="EX117" s="594"/>
      <c r="EY117" s="594"/>
      <c r="EZ117" s="594"/>
      <c r="FA117" s="594"/>
      <c r="FB117" s="594"/>
      <c r="FC117" s="594"/>
      <c r="FD117" s="594"/>
      <c r="FE117" s="594"/>
      <c r="FF117" s="594"/>
      <c r="FG117" s="594"/>
      <c r="FH117" s="594"/>
      <c r="FI117" s="594"/>
      <c r="FJ117" s="594"/>
      <c r="FK117" s="594"/>
      <c r="FL117" s="594"/>
    </row>
    <row r="118" spans="1:180" s="593" customFormat="1" ht="30" customHeight="1" x14ac:dyDescent="0.25">
      <c r="A118" s="662">
        <v>117</v>
      </c>
      <c r="B118" s="606">
        <v>224</v>
      </c>
      <c r="C118" s="607">
        <v>544</v>
      </c>
      <c r="D118" s="581">
        <v>1</v>
      </c>
      <c r="E118" s="582" t="s">
        <v>914</v>
      </c>
      <c r="F118" s="582" t="s">
        <v>1048</v>
      </c>
      <c r="G118" s="855" t="s">
        <v>15</v>
      </c>
      <c r="H118" s="911"/>
      <c r="I118" s="613"/>
      <c r="J118" s="613"/>
      <c r="K118" s="613"/>
      <c r="L118" s="613"/>
      <c r="M118" s="610">
        <v>50000</v>
      </c>
      <c r="N118" s="610"/>
      <c r="O118" s="610">
        <v>60000</v>
      </c>
      <c r="P118" s="898">
        <v>2.11</v>
      </c>
      <c r="Q118" s="586" t="s">
        <v>22</v>
      </c>
      <c r="R118" s="849">
        <v>7</v>
      </c>
      <c r="S118" s="594"/>
      <c r="T118" s="594"/>
      <c r="U118" s="594"/>
      <c r="V118" s="594"/>
      <c r="W118" s="594"/>
      <c r="X118" s="594"/>
      <c r="Y118" s="594"/>
      <c r="Z118" s="594"/>
      <c r="AA118" s="594"/>
      <c r="AB118" s="594"/>
      <c r="AC118" s="594"/>
      <c r="AD118" s="594"/>
      <c r="AE118" s="594"/>
      <c r="AF118" s="594"/>
      <c r="AG118" s="594"/>
      <c r="AH118" s="594"/>
      <c r="AI118" s="594"/>
      <c r="AJ118" s="594"/>
      <c r="AK118" s="594"/>
      <c r="AL118" s="594"/>
      <c r="AM118" s="594"/>
      <c r="AN118" s="594"/>
      <c r="AO118" s="594"/>
      <c r="AP118" s="594"/>
      <c r="AQ118" s="594"/>
      <c r="AR118" s="594"/>
      <c r="AS118" s="594"/>
      <c r="AT118" s="594"/>
      <c r="AU118" s="594"/>
      <c r="AV118" s="594"/>
      <c r="AW118" s="594"/>
      <c r="AX118" s="594"/>
      <c r="AY118" s="594"/>
      <c r="AZ118" s="594"/>
      <c r="BA118" s="594"/>
      <c r="BB118" s="594"/>
      <c r="BC118" s="594"/>
      <c r="BD118" s="594"/>
      <c r="BE118" s="594"/>
      <c r="BF118" s="594"/>
      <c r="BG118" s="594"/>
      <c r="BH118" s="594"/>
      <c r="BI118" s="594"/>
      <c r="BJ118" s="594"/>
      <c r="BK118" s="594"/>
      <c r="BL118" s="594"/>
      <c r="BM118" s="594"/>
      <c r="BN118" s="594"/>
      <c r="BO118" s="594"/>
      <c r="BP118" s="594"/>
      <c r="BQ118" s="594"/>
      <c r="BR118" s="594"/>
      <c r="BS118" s="594"/>
      <c r="BT118" s="594"/>
      <c r="BU118" s="594"/>
      <c r="BV118" s="594"/>
      <c r="BW118" s="594"/>
      <c r="BX118" s="594"/>
      <c r="BY118" s="594"/>
      <c r="BZ118" s="594"/>
      <c r="CA118" s="594"/>
      <c r="CB118" s="594"/>
      <c r="CC118" s="594"/>
      <c r="CD118" s="594"/>
      <c r="CE118" s="594"/>
      <c r="CF118" s="594"/>
      <c r="CG118" s="594"/>
      <c r="CH118" s="594"/>
      <c r="CI118" s="594"/>
      <c r="CJ118" s="594"/>
      <c r="CK118" s="594"/>
      <c r="CL118" s="594"/>
      <c r="CM118" s="594"/>
      <c r="CN118" s="594"/>
      <c r="CO118" s="594"/>
      <c r="CP118" s="594"/>
      <c r="CQ118" s="594"/>
      <c r="CR118" s="594"/>
      <c r="CS118" s="594"/>
      <c r="CT118" s="594"/>
      <c r="CU118" s="594"/>
      <c r="CV118" s="594"/>
      <c r="CW118" s="594"/>
      <c r="CX118" s="594"/>
      <c r="CY118" s="594"/>
      <c r="CZ118" s="594"/>
      <c r="DA118" s="594"/>
      <c r="DB118" s="594"/>
      <c r="DC118" s="594"/>
      <c r="DD118" s="594"/>
      <c r="DE118" s="594"/>
      <c r="DF118" s="594"/>
      <c r="DG118" s="594"/>
      <c r="DH118" s="594"/>
      <c r="DI118" s="594"/>
      <c r="DJ118" s="594"/>
      <c r="DK118" s="594"/>
      <c r="DL118" s="594"/>
      <c r="DM118" s="594"/>
      <c r="DN118" s="594"/>
      <c r="DO118" s="594"/>
      <c r="DP118" s="594"/>
      <c r="DQ118" s="594"/>
      <c r="DR118" s="594"/>
      <c r="DS118" s="594"/>
      <c r="DT118" s="594"/>
      <c r="DU118" s="594"/>
      <c r="DV118" s="594"/>
      <c r="DW118" s="594"/>
      <c r="DX118" s="594"/>
      <c r="DY118" s="594"/>
      <c r="DZ118" s="594"/>
      <c r="EA118" s="594"/>
      <c r="EB118" s="594"/>
      <c r="EC118" s="594"/>
      <c r="ED118" s="594"/>
      <c r="EE118" s="594"/>
      <c r="EF118" s="594"/>
      <c r="EG118" s="594"/>
      <c r="EH118" s="594"/>
      <c r="EI118" s="594"/>
      <c r="EJ118" s="594"/>
      <c r="EK118" s="594"/>
      <c r="EL118" s="594"/>
      <c r="EM118" s="594"/>
      <c r="EN118" s="594"/>
      <c r="EO118" s="594"/>
      <c r="EP118" s="594"/>
      <c r="EQ118" s="594"/>
      <c r="ER118" s="594"/>
      <c r="ES118" s="594"/>
      <c r="ET118" s="594"/>
      <c r="EU118" s="594"/>
      <c r="EV118" s="594"/>
      <c r="EW118" s="594"/>
      <c r="EX118" s="594"/>
      <c r="EY118" s="594"/>
      <c r="EZ118" s="594"/>
      <c r="FA118" s="594"/>
      <c r="FB118" s="594"/>
      <c r="FC118" s="594"/>
      <c r="FD118" s="594"/>
      <c r="FE118" s="594"/>
      <c r="FF118" s="594"/>
      <c r="FG118" s="594"/>
      <c r="FH118" s="594"/>
      <c r="FI118" s="594"/>
      <c r="FJ118" s="594"/>
      <c r="FK118" s="594"/>
      <c r="FL118" s="594"/>
    </row>
    <row r="119" spans="1:180" s="593" customFormat="1" ht="30" customHeight="1" x14ac:dyDescent="0.2">
      <c r="A119" s="662">
        <v>118</v>
      </c>
      <c r="B119" s="860">
        <v>224</v>
      </c>
      <c r="C119" s="861">
        <v>632</v>
      </c>
      <c r="D119" s="595">
        <v>12</v>
      </c>
      <c r="E119" s="582" t="s">
        <v>14</v>
      </c>
      <c r="F119" s="636" t="s">
        <v>1283</v>
      </c>
      <c r="G119" s="656" t="s">
        <v>31</v>
      </c>
      <c r="H119" s="913"/>
      <c r="I119" s="864">
        <v>1000000</v>
      </c>
      <c r="J119" s="864">
        <v>0</v>
      </c>
      <c r="K119" s="613">
        <v>0</v>
      </c>
      <c r="L119" s="864"/>
      <c r="M119" s="610">
        <v>0</v>
      </c>
      <c r="N119" s="865"/>
      <c r="O119" s="865"/>
      <c r="P119" s="898">
        <v>2.11</v>
      </c>
      <c r="Q119" s="586" t="s">
        <v>22</v>
      </c>
      <c r="R119" s="863">
        <v>25</v>
      </c>
      <c r="S119" s="594"/>
      <c r="T119" s="594"/>
      <c r="U119" s="594"/>
      <c r="V119" s="594"/>
      <c r="W119" s="594"/>
      <c r="X119" s="594"/>
      <c r="Y119" s="594"/>
      <c r="Z119" s="594"/>
      <c r="AA119" s="594"/>
      <c r="AB119" s="594"/>
      <c r="AC119" s="594"/>
      <c r="AD119" s="594"/>
      <c r="AE119" s="594"/>
      <c r="AF119" s="594"/>
      <c r="AG119" s="594"/>
      <c r="AH119" s="594"/>
      <c r="AI119" s="594"/>
      <c r="AJ119" s="594"/>
      <c r="AK119" s="594"/>
      <c r="AL119" s="594"/>
      <c r="AM119" s="594"/>
      <c r="AN119" s="594"/>
      <c r="AO119" s="594"/>
      <c r="AP119" s="594"/>
      <c r="AQ119" s="594"/>
      <c r="AR119" s="594"/>
      <c r="AS119" s="594"/>
      <c r="AT119" s="594"/>
      <c r="AU119" s="594"/>
      <c r="AV119" s="594"/>
      <c r="AW119" s="594"/>
      <c r="AX119" s="594"/>
      <c r="AY119" s="594"/>
      <c r="AZ119" s="594"/>
      <c r="BA119" s="594"/>
      <c r="BB119" s="594"/>
      <c r="BC119" s="594"/>
      <c r="BD119" s="594"/>
      <c r="BE119" s="594"/>
      <c r="BF119" s="594"/>
      <c r="BG119" s="594"/>
      <c r="BH119" s="594"/>
      <c r="BI119" s="594"/>
      <c r="BJ119" s="594"/>
      <c r="BK119" s="594"/>
      <c r="BL119" s="594"/>
      <c r="BM119" s="594"/>
      <c r="BN119" s="594"/>
      <c r="BO119" s="594"/>
      <c r="BP119" s="594"/>
      <c r="BQ119" s="594"/>
      <c r="BR119" s="594"/>
      <c r="BS119" s="594"/>
      <c r="BT119" s="594"/>
      <c r="BU119" s="594"/>
      <c r="BV119" s="594"/>
      <c r="BW119" s="594"/>
      <c r="BX119" s="594"/>
      <c r="BY119" s="594"/>
      <c r="BZ119" s="594"/>
      <c r="CA119" s="594"/>
      <c r="CB119" s="594"/>
      <c r="CC119" s="594"/>
      <c r="CD119" s="594"/>
      <c r="CE119" s="594"/>
      <c r="CF119" s="594"/>
      <c r="CG119" s="594"/>
      <c r="CH119" s="594"/>
      <c r="CI119" s="594"/>
      <c r="CJ119" s="594"/>
      <c r="CK119" s="594"/>
      <c r="CL119" s="594"/>
      <c r="CM119" s="594"/>
      <c r="CN119" s="594"/>
      <c r="CO119" s="594"/>
      <c r="CP119" s="594"/>
      <c r="CQ119" s="594"/>
      <c r="CR119" s="594"/>
      <c r="CS119" s="594"/>
      <c r="CT119" s="594"/>
      <c r="CU119" s="594"/>
      <c r="CV119" s="594"/>
      <c r="CW119" s="594"/>
      <c r="CX119" s="594"/>
      <c r="CY119" s="594"/>
      <c r="CZ119" s="594"/>
      <c r="DA119" s="594"/>
      <c r="DB119" s="594"/>
      <c r="DC119" s="594"/>
      <c r="DD119" s="594"/>
      <c r="DE119" s="594"/>
      <c r="DF119" s="594"/>
      <c r="DG119" s="594"/>
      <c r="DH119" s="594"/>
      <c r="DI119" s="594"/>
      <c r="DJ119" s="594"/>
      <c r="DK119" s="594"/>
      <c r="DL119" s="594"/>
      <c r="DM119" s="594"/>
      <c r="DN119" s="594"/>
      <c r="DO119" s="594"/>
      <c r="DP119" s="594"/>
      <c r="DQ119" s="594"/>
      <c r="DR119" s="594"/>
      <c r="DS119" s="594"/>
      <c r="DT119" s="594"/>
      <c r="DU119" s="594"/>
      <c r="DV119" s="594"/>
      <c r="DW119" s="594"/>
      <c r="DX119" s="594"/>
      <c r="DY119" s="594"/>
      <c r="DZ119" s="594"/>
      <c r="EA119" s="594"/>
      <c r="EB119" s="594"/>
      <c r="EC119" s="594"/>
      <c r="ED119" s="594"/>
      <c r="EE119" s="594"/>
      <c r="EF119" s="594"/>
      <c r="EG119" s="594"/>
      <c r="EH119" s="594"/>
      <c r="EI119" s="594"/>
      <c r="EJ119" s="594"/>
      <c r="EK119" s="594"/>
      <c r="EL119" s="594"/>
      <c r="EM119" s="594"/>
      <c r="EN119" s="594"/>
      <c r="EO119" s="594"/>
      <c r="EP119" s="594"/>
      <c r="EQ119" s="594"/>
      <c r="ER119" s="594"/>
      <c r="ES119" s="594"/>
      <c r="ET119" s="594"/>
      <c r="EU119" s="594"/>
      <c r="EV119" s="594"/>
      <c r="EW119" s="594"/>
      <c r="EX119" s="594"/>
      <c r="EY119" s="594"/>
      <c r="EZ119" s="594"/>
      <c r="FA119" s="594"/>
      <c r="FB119" s="594"/>
      <c r="FC119" s="594"/>
      <c r="FD119" s="594"/>
      <c r="FE119" s="594"/>
      <c r="FF119" s="594"/>
      <c r="FG119" s="594"/>
      <c r="FH119" s="594"/>
      <c r="FI119" s="594"/>
      <c r="FJ119" s="594"/>
      <c r="FK119" s="594"/>
      <c r="FL119" s="594"/>
    </row>
    <row r="120" spans="1:180" ht="30" customHeight="1" x14ac:dyDescent="0.2">
      <c r="A120" s="662">
        <v>119</v>
      </c>
      <c r="B120" s="860">
        <v>224</v>
      </c>
      <c r="C120" s="861">
        <v>632</v>
      </c>
      <c r="D120" s="595" t="s">
        <v>25</v>
      </c>
      <c r="E120" s="582" t="s">
        <v>14</v>
      </c>
      <c r="F120" s="862" t="s">
        <v>1050</v>
      </c>
      <c r="G120" s="656" t="s">
        <v>31</v>
      </c>
      <c r="H120" s="913"/>
      <c r="I120" s="864"/>
      <c r="J120" s="864"/>
      <c r="K120" s="864"/>
      <c r="L120" s="864"/>
      <c r="M120" s="610">
        <v>0</v>
      </c>
      <c r="N120" s="865"/>
      <c r="O120" s="865">
        <v>67000</v>
      </c>
      <c r="P120" s="898">
        <v>2.11</v>
      </c>
      <c r="Q120" s="866">
        <v>17</v>
      </c>
      <c r="R120" s="863">
        <v>10</v>
      </c>
      <c r="FM120" s="593"/>
      <c r="FN120" s="593"/>
      <c r="FO120" s="593"/>
      <c r="FP120" s="593"/>
      <c r="FQ120" s="593"/>
      <c r="FR120" s="593"/>
      <c r="FS120" s="593"/>
      <c r="FT120" s="593"/>
      <c r="FU120" s="593"/>
      <c r="FV120" s="593"/>
      <c r="FW120" s="593"/>
      <c r="FX120" s="593"/>
    </row>
    <row r="121" spans="1:180" s="845" customFormat="1" ht="30" customHeight="1" x14ac:dyDescent="0.2">
      <c r="A121" s="662">
        <v>120</v>
      </c>
      <c r="B121" s="860">
        <v>224</v>
      </c>
      <c r="C121" s="861">
        <v>636</v>
      </c>
      <c r="D121" s="846">
        <v>2</v>
      </c>
      <c r="E121" s="582" t="s">
        <v>907</v>
      </c>
      <c r="F121" s="862" t="s">
        <v>965</v>
      </c>
      <c r="G121" s="656" t="s">
        <v>31</v>
      </c>
      <c r="H121" s="913"/>
      <c r="I121" s="864">
        <v>312000</v>
      </c>
      <c r="J121" s="864">
        <v>312000</v>
      </c>
      <c r="K121" s="613">
        <v>312000</v>
      </c>
      <c r="L121" s="864">
        <v>0</v>
      </c>
      <c r="M121" s="610">
        <v>312000</v>
      </c>
      <c r="N121" s="865"/>
      <c r="O121" s="865"/>
      <c r="P121" s="898">
        <v>2.11</v>
      </c>
      <c r="Q121" s="586" t="s">
        <v>22</v>
      </c>
      <c r="R121" s="863">
        <v>5</v>
      </c>
      <c r="S121" s="594"/>
      <c r="T121" s="594"/>
      <c r="U121" s="594"/>
      <c r="V121" s="594"/>
      <c r="W121" s="594"/>
      <c r="X121" s="594"/>
      <c r="Y121" s="594"/>
      <c r="Z121" s="594"/>
      <c r="AA121" s="594"/>
      <c r="AB121" s="594"/>
      <c r="AC121" s="594"/>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594"/>
      <c r="AY121" s="594"/>
      <c r="AZ121" s="594"/>
      <c r="BA121" s="594"/>
      <c r="BB121" s="594"/>
      <c r="BC121" s="594"/>
      <c r="BD121" s="594"/>
      <c r="BE121" s="594"/>
      <c r="BF121" s="594"/>
      <c r="BG121" s="594"/>
      <c r="BH121" s="594"/>
      <c r="BI121" s="594"/>
      <c r="BJ121" s="594"/>
      <c r="BK121" s="594"/>
      <c r="BL121" s="594"/>
      <c r="BM121" s="594"/>
      <c r="BN121" s="594"/>
      <c r="BO121" s="594"/>
      <c r="BP121" s="594"/>
      <c r="BQ121" s="594"/>
      <c r="BR121" s="594"/>
      <c r="BS121" s="594"/>
      <c r="BT121" s="594"/>
      <c r="BU121" s="594"/>
      <c r="BV121" s="594"/>
      <c r="BW121" s="594"/>
      <c r="BX121" s="594"/>
      <c r="BY121" s="594"/>
      <c r="BZ121" s="594"/>
      <c r="CA121" s="594"/>
      <c r="CB121" s="594"/>
      <c r="CC121" s="594"/>
      <c r="CD121" s="594"/>
      <c r="CE121" s="594"/>
      <c r="CF121" s="594"/>
      <c r="CG121" s="594"/>
      <c r="CH121" s="594"/>
      <c r="CI121" s="594"/>
      <c r="CJ121" s="594"/>
      <c r="CK121" s="594"/>
      <c r="CL121" s="594"/>
      <c r="CM121" s="594"/>
      <c r="CN121" s="594"/>
      <c r="CO121" s="594"/>
      <c r="CP121" s="594"/>
      <c r="CQ121" s="594"/>
      <c r="CR121" s="594"/>
      <c r="CS121" s="594"/>
      <c r="CT121" s="594"/>
      <c r="CU121" s="594"/>
      <c r="CV121" s="594"/>
      <c r="CW121" s="594"/>
      <c r="CX121" s="594"/>
      <c r="CY121" s="594"/>
      <c r="CZ121" s="594"/>
      <c r="DA121" s="594"/>
      <c r="DB121" s="594"/>
      <c r="DC121" s="594"/>
      <c r="DD121" s="594"/>
      <c r="DE121" s="594"/>
      <c r="DF121" s="594"/>
      <c r="DG121" s="594"/>
      <c r="DH121" s="594"/>
      <c r="DI121" s="594"/>
      <c r="DJ121" s="594"/>
      <c r="DK121" s="594"/>
      <c r="DL121" s="594"/>
      <c r="DM121" s="594"/>
      <c r="DN121" s="594"/>
      <c r="DO121" s="594"/>
      <c r="DP121" s="594"/>
      <c r="DQ121" s="594"/>
      <c r="DR121" s="594"/>
      <c r="DS121" s="594"/>
      <c r="DT121" s="594"/>
      <c r="DU121" s="594"/>
      <c r="DV121" s="594"/>
      <c r="DW121" s="594"/>
      <c r="DX121" s="594"/>
      <c r="DY121" s="594"/>
      <c r="DZ121" s="594"/>
      <c r="EA121" s="594"/>
      <c r="EB121" s="594"/>
      <c r="EC121" s="594"/>
      <c r="ED121" s="594"/>
      <c r="EE121" s="594"/>
      <c r="EF121" s="594"/>
      <c r="EG121" s="594"/>
      <c r="EH121" s="594"/>
      <c r="EI121" s="594"/>
      <c r="EJ121" s="594"/>
      <c r="EK121" s="594"/>
      <c r="EL121" s="594"/>
      <c r="EM121" s="594"/>
      <c r="EN121" s="594"/>
      <c r="EO121" s="594"/>
      <c r="EP121" s="594"/>
      <c r="EQ121" s="594"/>
      <c r="ER121" s="594"/>
      <c r="ES121" s="594"/>
      <c r="ET121" s="594"/>
      <c r="EU121" s="594"/>
      <c r="EV121" s="594"/>
      <c r="EW121" s="594"/>
      <c r="EX121" s="594"/>
      <c r="EY121" s="594"/>
      <c r="EZ121" s="594"/>
      <c r="FA121" s="594"/>
      <c r="FB121" s="594"/>
      <c r="FC121" s="594"/>
      <c r="FD121" s="594"/>
      <c r="FE121" s="594"/>
      <c r="FF121" s="594"/>
      <c r="FG121" s="594"/>
      <c r="FH121" s="594"/>
      <c r="FI121" s="594"/>
      <c r="FJ121" s="594"/>
      <c r="FK121" s="594"/>
      <c r="FL121" s="594"/>
      <c r="FM121" s="594"/>
      <c r="FN121" s="594"/>
      <c r="FO121" s="594"/>
      <c r="FP121" s="594"/>
      <c r="FQ121" s="594"/>
      <c r="FR121" s="594"/>
      <c r="FS121" s="594"/>
      <c r="FT121" s="594"/>
      <c r="FU121" s="594"/>
      <c r="FV121" s="594"/>
      <c r="FW121" s="594"/>
      <c r="FX121" s="594"/>
    </row>
    <row r="122" spans="1:180" s="593" customFormat="1" ht="30" customHeight="1" x14ac:dyDescent="0.25">
      <c r="A122" s="662">
        <v>121</v>
      </c>
      <c r="B122" s="606">
        <v>227</v>
      </c>
      <c r="C122" s="607">
        <v>532</v>
      </c>
      <c r="D122" s="581" t="s">
        <v>25</v>
      </c>
      <c r="E122" s="582" t="s">
        <v>14</v>
      </c>
      <c r="F122" s="582" t="s">
        <v>1064</v>
      </c>
      <c r="G122" s="855" t="s">
        <v>15</v>
      </c>
      <c r="H122" s="911"/>
      <c r="I122" s="613"/>
      <c r="J122" s="613"/>
      <c r="K122" s="613"/>
      <c r="L122" s="613"/>
      <c r="M122" s="610">
        <v>0</v>
      </c>
      <c r="N122" s="600">
        <v>300000</v>
      </c>
      <c r="O122" s="600">
        <v>600000</v>
      </c>
      <c r="P122" s="898">
        <v>2.11</v>
      </c>
      <c r="Q122" s="586" t="s">
        <v>22</v>
      </c>
      <c r="R122" s="849">
        <v>25</v>
      </c>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4"/>
      <c r="BU122" s="594"/>
      <c r="BV122" s="594"/>
      <c r="BW122" s="594"/>
      <c r="BX122" s="594"/>
      <c r="BY122" s="594"/>
      <c r="BZ122" s="594"/>
      <c r="CA122" s="594"/>
      <c r="CB122" s="594"/>
      <c r="CC122" s="594"/>
      <c r="CD122" s="594"/>
      <c r="CE122" s="594"/>
      <c r="CF122" s="594"/>
      <c r="CG122" s="594"/>
      <c r="CH122" s="594"/>
      <c r="CI122" s="594"/>
      <c r="CJ122" s="594"/>
      <c r="CK122" s="594"/>
      <c r="CL122" s="594"/>
      <c r="CM122" s="594"/>
      <c r="CN122" s="594"/>
      <c r="CO122" s="594"/>
      <c r="CP122" s="594"/>
      <c r="CQ122" s="594"/>
      <c r="CR122" s="594"/>
      <c r="CS122" s="594"/>
      <c r="CT122" s="594"/>
      <c r="CU122" s="594"/>
      <c r="CV122" s="594"/>
      <c r="CW122" s="594"/>
      <c r="CX122" s="594"/>
      <c r="CY122" s="594"/>
      <c r="CZ122" s="594"/>
      <c r="DA122" s="594"/>
      <c r="DB122" s="594"/>
      <c r="DC122" s="594"/>
      <c r="DD122" s="594"/>
      <c r="DE122" s="594"/>
      <c r="DF122" s="594"/>
      <c r="DG122" s="594"/>
      <c r="DH122" s="594"/>
      <c r="DI122" s="594"/>
      <c r="DJ122" s="594"/>
      <c r="DK122" s="594"/>
      <c r="DL122" s="594"/>
      <c r="DM122" s="594"/>
      <c r="DN122" s="594"/>
      <c r="DO122" s="594"/>
      <c r="DP122" s="594"/>
      <c r="DQ122" s="594"/>
      <c r="DR122" s="594"/>
      <c r="DS122" s="594"/>
      <c r="DT122" s="594"/>
      <c r="DU122" s="594"/>
      <c r="DV122" s="594"/>
      <c r="DW122" s="594"/>
      <c r="DX122" s="594"/>
      <c r="DY122" s="594"/>
      <c r="DZ122" s="594"/>
      <c r="EA122" s="594"/>
      <c r="EB122" s="594"/>
      <c r="EC122" s="594"/>
      <c r="ED122" s="594"/>
      <c r="EE122" s="594"/>
      <c r="EF122" s="594"/>
      <c r="EG122" s="594"/>
      <c r="EH122" s="594"/>
      <c r="EI122" s="594"/>
      <c r="EJ122" s="594"/>
      <c r="EK122" s="594"/>
      <c r="EL122" s="594"/>
      <c r="EM122" s="594"/>
      <c r="EN122" s="594"/>
      <c r="EO122" s="594"/>
      <c r="EP122" s="594"/>
      <c r="EQ122" s="594"/>
      <c r="ER122" s="594"/>
      <c r="ES122" s="594"/>
      <c r="ET122" s="594"/>
      <c r="EU122" s="594"/>
      <c r="EV122" s="594"/>
      <c r="EW122" s="594"/>
      <c r="EX122" s="594"/>
      <c r="EY122" s="594"/>
      <c r="EZ122" s="594"/>
      <c r="FA122" s="594"/>
      <c r="FB122" s="594"/>
      <c r="FC122" s="594"/>
      <c r="FD122" s="594"/>
      <c r="FE122" s="594"/>
      <c r="FF122" s="594"/>
      <c r="FG122" s="594"/>
      <c r="FH122" s="594"/>
      <c r="FI122" s="594"/>
      <c r="FJ122" s="594"/>
      <c r="FK122" s="594"/>
      <c r="FL122" s="594"/>
    </row>
    <row r="123" spans="1:180" s="593" customFormat="1" ht="30" customHeight="1" x14ac:dyDescent="0.25">
      <c r="A123" s="662">
        <v>122</v>
      </c>
      <c r="B123" s="606">
        <v>227</v>
      </c>
      <c r="C123" s="607">
        <v>532</v>
      </c>
      <c r="D123" s="581" t="s">
        <v>25</v>
      </c>
      <c r="E123" s="582" t="s">
        <v>14</v>
      </c>
      <c r="F123" s="582" t="s">
        <v>1069</v>
      </c>
      <c r="G123" s="855" t="s">
        <v>15</v>
      </c>
      <c r="H123" s="911"/>
      <c r="I123" s="613"/>
      <c r="J123" s="613"/>
      <c r="K123" s="613"/>
      <c r="L123" s="613"/>
      <c r="M123" s="610">
        <v>0</v>
      </c>
      <c r="N123" s="600">
        <v>212000</v>
      </c>
      <c r="O123" s="600">
        <v>25000</v>
      </c>
      <c r="P123" s="898">
        <v>2.11</v>
      </c>
      <c r="Q123" s="586" t="s">
        <v>22</v>
      </c>
      <c r="R123" s="849">
        <v>5</v>
      </c>
      <c r="S123" s="594"/>
      <c r="T123" s="594"/>
      <c r="U123" s="594"/>
      <c r="V123" s="594"/>
      <c r="W123" s="594"/>
      <c r="X123" s="594"/>
      <c r="Y123" s="594"/>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4"/>
      <c r="AY123" s="594"/>
      <c r="AZ123" s="594"/>
      <c r="BA123" s="594"/>
      <c r="BB123" s="594"/>
      <c r="BC123" s="594"/>
      <c r="BD123" s="594"/>
      <c r="BE123" s="594"/>
      <c r="BF123" s="594"/>
      <c r="BG123" s="594"/>
      <c r="BH123" s="594"/>
      <c r="BI123" s="594"/>
      <c r="BJ123" s="594"/>
      <c r="BK123" s="594"/>
      <c r="BL123" s="594"/>
      <c r="BM123" s="594"/>
      <c r="BN123" s="594"/>
      <c r="BO123" s="594"/>
      <c r="BP123" s="594"/>
      <c r="BQ123" s="594"/>
      <c r="BR123" s="594"/>
      <c r="BS123" s="594"/>
      <c r="BT123" s="594"/>
      <c r="BU123" s="594"/>
      <c r="BV123" s="594"/>
      <c r="BW123" s="594"/>
      <c r="BX123" s="594"/>
      <c r="BY123" s="594"/>
      <c r="BZ123" s="594"/>
      <c r="CA123" s="594"/>
      <c r="CB123" s="594"/>
      <c r="CC123" s="594"/>
      <c r="CD123" s="594"/>
      <c r="CE123" s="594"/>
      <c r="CF123" s="594"/>
      <c r="CG123" s="594"/>
      <c r="CH123" s="594"/>
      <c r="CI123" s="594"/>
      <c r="CJ123" s="594"/>
      <c r="CK123" s="594"/>
      <c r="CL123" s="594"/>
      <c r="CM123" s="594"/>
      <c r="CN123" s="594"/>
      <c r="CO123" s="594"/>
      <c r="CP123" s="594"/>
      <c r="CQ123" s="594"/>
      <c r="CR123" s="594"/>
      <c r="CS123" s="594"/>
      <c r="CT123" s="594"/>
      <c r="CU123" s="594"/>
      <c r="CV123" s="594"/>
      <c r="CW123" s="594"/>
      <c r="CX123" s="594"/>
      <c r="CY123" s="594"/>
      <c r="CZ123" s="594"/>
      <c r="DA123" s="594"/>
      <c r="DB123" s="594"/>
      <c r="DC123" s="594"/>
      <c r="DD123" s="594"/>
      <c r="DE123" s="594"/>
      <c r="DF123" s="594"/>
      <c r="DG123" s="594"/>
      <c r="DH123" s="594"/>
      <c r="DI123" s="594"/>
      <c r="DJ123" s="594"/>
      <c r="DK123" s="594"/>
      <c r="DL123" s="594"/>
      <c r="DM123" s="594"/>
      <c r="DN123" s="594"/>
      <c r="DO123" s="594"/>
      <c r="DP123" s="594"/>
      <c r="DQ123" s="594"/>
      <c r="DR123" s="594"/>
      <c r="DS123" s="594"/>
      <c r="DT123" s="594"/>
      <c r="DU123" s="594"/>
      <c r="DV123" s="594"/>
      <c r="DW123" s="594"/>
      <c r="DX123" s="594"/>
      <c r="DY123" s="594"/>
      <c r="DZ123" s="594"/>
      <c r="EA123" s="594"/>
      <c r="EB123" s="594"/>
      <c r="EC123" s="594"/>
      <c r="ED123" s="594"/>
      <c r="EE123" s="594"/>
      <c r="EF123" s="594"/>
      <c r="EG123" s="594"/>
      <c r="EH123" s="594"/>
      <c r="EI123" s="594"/>
      <c r="EJ123" s="594"/>
      <c r="EK123" s="594"/>
      <c r="EL123" s="594"/>
      <c r="EM123" s="594"/>
      <c r="EN123" s="594"/>
      <c r="EO123" s="594"/>
      <c r="EP123" s="594"/>
      <c r="EQ123" s="594"/>
      <c r="ER123" s="594"/>
      <c r="ES123" s="594"/>
      <c r="ET123" s="594"/>
      <c r="EU123" s="594"/>
      <c r="EV123" s="594"/>
      <c r="EW123" s="594"/>
      <c r="EX123" s="594"/>
      <c r="EY123" s="594"/>
      <c r="EZ123" s="594"/>
      <c r="FA123" s="594"/>
      <c r="FB123" s="594"/>
      <c r="FC123" s="594"/>
      <c r="FD123" s="594"/>
      <c r="FE123" s="594"/>
      <c r="FF123" s="594"/>
      <c r="FG123" s="594"/>
      <c r="FH123" s="594"/>
      <c r="FI123" s="594"/>
      <c r="FJ123" s="594"/>
      <c r="FK123" s="594"/>
      <c r="FL123" s="594"/>
    </row>
    <row r="124" spans="1:180" s="593" customFormat="1" ht="30" customHeight="1" x14ac:dyDescent="0.25">
      <c r="A124" s="662">
        <v>123</v>
      </c>
      <c r="B124" s="606">
        <v>227</v>
      </c>
      <c r="C124" s="607">
        <v>536</v>
      </c>
      <c r="D124" s="595">
        <v>0</v>
      </c>
      <c r="E124" s="582" t="s">
        <v>907</v>
      </c>
      <c r="F124" s="582" t="s">
        <v>1067</v>
      </c>
      <c r="G124" s="855" t="s">
        <v>15</v>
      </c>
      <c r="H124" s="911"/>
      <c r="I124" s="613">
        <v>0</v>
      </c>
      <c r="J124" s="613">
        <v>18000</v>
      </c>
      <c r="K124" s="613">
        <v>0</v>
      </c>
      <c r="L124" s="613">
        <v>0</v>
      </c>
      <c r="M124" s="610">
        <v>113000</v>
      </c>
      <c r="N124" s="600">
        <v>162800</v>
      </c>
      <c r="O124" s="600">
        <v>55000</v>
      </c>
      <c r="P124" s="898">
        <v>2.11</v>
      </c>
      <c r="Q124" s="586" t="s">
        <v>22</v>
      </c>
      <c r="R124" s="849">
        <v>5</v>
      </c>
      <c r="S124" s="594"/>
      <c r="T124" s="594"/>
      <c r="U124" s="594"/>
      <c r="V124" s="594"/>
      <c r="W124" s="594"/>
      <c r="X124" s="594"/>
      <c r="Y124" s="594"/>
      <c r="Z124" s="594"/>
      <c r="AA124" s="594"/>
      <c r="AB124" s="594"/>
      <c r="AC124" s="594"/>
      <c r="AD124" s="594"/>
      <c r="AE124" s="594"/>
      <c r="AF124" s="594"/>
      <c r="AG124" s="594"/>
      <c r="AH124" s="594"/>
      <c r="AI124" s="594"/>
      <c r="AJ124" s="594"/>
      <c r="AK124" s="594"/>
      <c r="AL124" s="594"/>
      <c r="AM124" s="594"/>
      <c r="AN124" s="594"/>
      <c r="AO124" s="594"/>
      <c r="AP124" s="594"/>
      <c r="AQ124" s="594"/>
      <c r="AR124" s="594"/>
      <c r="AS124" s="594"/>
      <c r="AT124" s="594"/>
      <c r="AU124" s="594"/>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594"/>
      <c r="BQ124" s="594"/>
      <c r="BR124" s="594"/>
      <c r="BS124" s="594"/>
      <c r="BT124" s="594"/>
      <c r="BU124" s="594"/>
      <c r="BV124" s="594"/>
      <c r="BW124" s="594"/>
      <c r="BX124" s="594"/>
      <c r="BY124" s="594"/>
      <c r="BZ124" s="594"/>
      <c r="CA124" s="594"/>
      <c r="CB124" s="594"/>
      <c r="CC124" s="594"/>
      <c r="CD124" s="594"/>
      <c r="CE124" s="594"/>
      <c r="CF124" s="594"/>
      <c r="CG124" s="594"/>
      <c r="CH124" s="594"/>
      <c r="CI124" s="594"/>
      <c r="CJ124" s="594"/>
      <c r="CK124" s="594"/>
      <c r="CL124" s="594"/>
      <c r="CM124" s="594"/>
      <c r="CN124" s="594"/>
      <c r="CO124" s="594"/>
      <c r="CP124" s="594"/>
      <c r="CQ124" s="594"/>
      <c r="CR124" s="594"/>
      <c r="CS124" s="594"/>
      <c r="CT124" s="594"/>
      <c r="CU124" s="594"/>
      <c r="CV124" s="594"/>
      <c r="CW124" s="594"/>
      <c r="CX124" s="594"/>
      <c r="CY124" s="594"/>
      <c r="CZ124" s="594"/>
      <c r="DA124" s="594"/>
      <c r="DB124" s="594"/>
      <c r="DC124" s="594"/>
      <c r="DD124" s="594"/>
      <c r="DE124" s="594"/>
      <c r="DF124" s="594"/>
      <c r="DG124" s="594"/>
      <c r="DH124" s="594"/>
      <c r="DI124" s="594"/>
      <c r="DJ124" s="594"/>
      <c r="DK124" s="594"/>
      <c r="DL124" s="594"/>
      <c r="DM124" s="594"/>
      <c r="DN124" s="594"/>
      <c r="DO124" s="594"/>
      <c r="DP124" s="594"/>
      <c r="DQ124" s="594"/>
      <c r="DR124" s="594"/>
      <c r="DS124" s="594"/>
      <c r="DT124" s="594"/>
      <c r="DU124" s="594"/>
      <c r="DV124" s="594"/>
      <c r="DW124" s="594"/>
      <c r="DX124" s="594"/>
      <c r="DY124" s="594"/>
      <c r="DZ124" s="594"/>
      <c r="EA124" s="594"/>
      <c r="EB124" s="594"/>
      <c r="EC124" s="594"/>
      <c r="ED124" s="594"/>
      <c r="EE124" s="594"/>
      <c r="EF124" s="594"/>
      <c r="EG124" s="594"/>
      <c r="EH124" s="594"/>
      <c r="EI124" s="594"/>
      <c r="EJ124" s="594"/>
      <c r="EK124" s="594"/>
      <c r="EL124" s="594"/>
      <c r="EM124" s="594"/>
      <c r="EN124" s="594"/>
      <c r="EO124" s="594"/>
      <c r="EP124" s="594"/>
      <c r="EQ124" s="594"/>
      <c r="ER124" s="594"/>
      <c r="ES124" s="594"/>
      <c r="ET124" s="594"/>
      <c r="EU124" s="594"/>
      <c r="EV124" s="594"/>
      <c r="EW124" s="594"/>
      <c r="EX124" s="594"/>
      <c r="EY124" s="594"/>
      <c r="EZ124" s="594"/>
      <c r="FA124" s="594"/>
      <c r="FB124" s="594"/>
      <c r="FC124" s="594"/>
      <c r="FD124" s="594"/>
      <c r="FE124" s="594"/>
      <c r="FF124" s="594"/>
      <c r="FG124" s="594"/>
      <c r="FH124" s="594"/>
      <c r="FI124" s="594"/>
      <c r="FJ124" s="594"/>
      <c r="FK124" s="594"/>
      <c r="FL124" s="594"/>
    </row>
    <row r="125" spans="1:180" s="845" customFormat="1" ht="30" customHeight="1" x14ac:dyDescent="0.2">
      <c r="A125" s="662">
        <v>124</v>
      </c>
      <c r="B125" s="606">
        <v>227</v>
      </c>
      <c r="C125" s="607">
        <v>544</v>
      </c>
      <c r="D125" s="595">
        <v>0</v>
      </c>
      <c r="E125" s="582" t="s">
        <v>914</v>
      </c>
      <c r="F125" s="582" t="s">
        <v>1071</v>
      </c>
      <c r="G125" s="855" t="s">
        <v>15</v>
      </c>
      <c r="H125" s="911"/>
      <c r="I125" s="613"/>
      <c r="J125" s="613"/>
      <c r="K125" s="613"/>
      <c r="L125" s="613"/>
      <c r="M125" s="610">
        <v>13000</v>
      </c>
      <c r="N125" s="600">
        <v>150000</v>
      </c>
      <c r="O125" s="600"/>
      <c r="P125" s="898">
        <v>2.11</v>
      </c>
      <c r="Q125" s="586" t="s">
        <v>22</v>
      </c>
      <c r="R125" s="849">
        <v>7</v>
      </c>
      <c r="S125" s="594"/>
      <c r="T125" s="594"/>
      <c r="U125" s="594"/>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4"/>
      <c r="AY125" s="594"/>
      <c r="AZ125" s="594"/>
      <c r="BA125" s="594"/>
      <c r="BB125" s="594"/>
      <c r="BC125" s="594"/>
      <c r="BD125" s="594"/>
      <c r="BE125" s="594"/>
      <c r="BF125" s="594"/>
      <c r="BG125" s="594"/>
      <c r="BH125" s="594"/>
      <c r="BI125" s="594"/>
      <c r="BJ125" s="594"/>
      <c r="BK125" s="594"/>
      <c r="BL125" s="594"/>
      <c r="BM125" s="594"/>
      <c r="BN125" s="594"/>
      <c r="BO125" s="594"/>
      <c r="BP125" s="594"/>
      <c r="BQ125" s="594"/>
      <c r="BR125" s="594"/>
      <c r="BS125" s="594"/>
      <c r="BT125" s="594"/>
      <c r="BU125" s="594"/>
      <c r="BV125" s="594"/>
      <c r="BW125" s="594"/>
      <c r="BX125" s="594"/>
      <c r="BY125" s="594"/>
      <c r="BZ125" s="594"/>
      <c r="CA125" s="594"/>
      <c r="CB125" s="594"/>
      <c r="CC125" s="594"/>
      <c r="CD125" s="594"/>
      <c r="CE125" s="594"/>
      <c r="CF125" s="594"/>
      <c r="CG125" s="594"/>
      <c r="CH125" s="594"/>
      <c r="CI125" s="594"/>
      <c r="CJ125" s="594"/>
      <c r="CK125" s="594"/>
      <c r="CL125" s="594"/>
      <c r="CM125" s="594"/>
      <c r="CN125" s="594"/>
      <c r="CO125" s="594"/>
      <c r="CP125" s="594"/>
      <c r="CQ125" s="594"/>
      <c r="CR125" s="594"/>
      <c r="CS125" s="594"/>
      <c r="CT125" s="594"/>
      <c r="CU125" s="594"/>
      <c r="CV125" s="594"/>
      <c r="CW125" s="594"/>
      <c r="CX125" s="594"/>
      <c r="CY125" s="594"/>
      <c r="CZ125" s="594"/>
      <c r="DA125" s="594"/>
      <c r="DB125" s="594"/>
      <c r="DC125" s="594"/>
      <c r="DD125" s="594"/>
      <c r="DE125" s="594"/>
      <c r="DF125" s="594"/>
      <c r="DG125" s="594"/>
      <c r="DH125" s="594"/>
      <c r="DI125" s="594"/>
      <c r="DJ125" s="594"/>
      <c r="DK125" s="594"/>
      <c r="DL125" s="594"/>
      <c r="DM125" s="594"/>
      <c r="DN125" s="594"/>
      <c r="DO125" s="594"/>
      <c r="DP125" s="594"/>
      <c r="DQ125" s="594"/>
      <c r="DR125" s="594"/>
      <c r="DS125" s="594"/>
      <c r="DT125" s="594"/>
      <c r="DU125" s="594"/>
      <c r="DV125" s="594"/>
      <c r="DW125" s="594"/>
      <c r="DX125" s="594"/>
      <c r="DY125" s="594"/>
      <c r="DZ125" s="594"/>
      <c r="EA125" s="594"/>
      <c r="EB125" s="594"/>
      <c r="EC125" s="594"/>
      <c r="ED125" s="594"/>
      <c r="EE125" s="594"/>
      <c r="EF125" s="594"/>
      <c r="EG125" s="594"/>
      <c r="EH125" s="594"/>
      <c r="EI125" s="594"/>
      <c r="EJ125" s="594"/>
      <c r="EK125" s="594"/>
      <c r="EL125" s="594"/>
      <c r="EM125" s="594"/>
      <c r="EN125" s="594"/>
      <c r="EO125" s="594"/>
      <c r="EP125" s="594"/>
      <c r="EQ125" s="594"/>
      <c r="ER125" s="594"/>
      <c r="ES125" s="594"/>
      <c r="ET125" s="594"/>
      <c r="EU125" s="594"/>
      <c r="EV125" s="594"/>
      <c r="EW125" s="594"/>
      <c r="EX125" s="594"/>
      <c r="EY125" s="594"/>
      <c r="EZ125" s="594"/>
      <c r="FA125" s="594"/>
      <c r="FB125" s="594"/>
      <c r="FC125" s="594"/>
      <c r="FD125" s="594"/>
      <c r="FE125" s="594"/>
      <c r="FF125" s="594"/>
      <c r="FG125" s="594"/>
      <c r="FH125" s="594"/>
      <c r="FI125" s="594"/>
      <c r="FJ125" s="594"/>
      <c r="FK125" s="594"/>
      <c r="FL125" s="594"/>
      <c r="FM125" s="593"/>
      <c r="FN125" s="593"/>
      <c r="FO125" s="593"/>
      <c r="FP125" s="593"/>
      <c r="FQ125" s="593"/>
      <c r="FR125" s="593"/>
      <c r="FS125" s="593"/>
      <c r="FT125" s="593"/>
      <c r="FU125" s="593"/>
      <c r="FV125" s="593"/>
      <c r="FW125" s="593"/>
      <c r="FX125" s="593"/>
    </row>
    <row r="126" spans="1:180" s="845" customFormat="1" ht="30" customHeight="1" x14ac:dyDescent="0.2">
      <c r="A126" s="662">
        <v>125</v>
      </c>
      <c r="B126" s="606">
        <v>227</v>
      </c>
      <c r="C126" s="607">
        <v>544</v>
      </c>
      <c r="D126" s="859" t="s">
        <v>1284</v>
      </c>
      <c r="E126" s="582" t="s">
        <v>914</v>
      </c>
      <c r="F126" s="582" t="s">
        <v>1072</v>
      </c>
      <c r="G126" s="855" t="s">
        <v>15</v>
      </c>
      <c r="H126" s="911"/>
      <c r="I126" s="613"/>
      <c r="J126" s="613"/>
      <c r="K126" s="613"/>
      <c r="L126" s="613"/>
      <c r="M126" s="610">
        <v>20000</v>
      </c>
      <c r="N126" s="600"/>
      <c r="O126" s="600">
        <v>20000</v>
      </c>
      <c r="P126" s="898">
        <v>2.11</v>
      </c>
      <c r="Q126" s="586" t="s">
        <v>22</v>
      </c>
      <c r="R126" s="849">
        <v>7</v>
      </c>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4"/>
      <c r="AY126" s="594"/>
      <c r="AZ126" s="594"/>
      <c r="BA126" s="594"/>
      <c r="BB126" s="594"/>
      <c r="BC126" s="594"/>
      <c r="BD126" s="594"/>
      <c r="BE126" s="594"/>
      <c r="BF126" s="594"/>
      <c r="BG126" s="594"/>
      <c r="BH126" s="594"/>
      <c r="BI126" s="594"/>
      <c r="BJ126" s="594"/>
      <c r="BK126" s="594"/>
      <c r="BL126" s="594"/>
      <c r="BM126" s="594"/>
      <c r="BN126" s="594"/>
      <c r="BO126" s="594"/>
      <c r="BP126" s="594"/>
      <c r="BQ126" s="594"/>
      <c r="BR126" s="594"/>
      <c r="BS126" s="594"/>
      <c r="BT126" s="594"/>
      <c r="BU126" s="594"/>
      <c r="BV126" s="594"/>
      <c r="BW126" s="594"/>
      <c r="BX126" s="594"/>
      <c r="BY126" s="594"/>
      <c r="BZ126" s="594"/>
      <c r="CA126" s="594"/>
      <c r="CB126" s="594"/>
      <c r="CC126" s="594"/>
      <c r="CD126" s="594"/>
      <c r="CE126" s="594"/>
      <c r="CF126" s="594"/>
      <c r="CG126" s="594"/>
      <c r="CH126" s="594"/>
      <c r="CI126" s="594"/>
      <c r="CJ126" s="594"/>
      <c r="CK126" s="594"/>
      <c r="CL126" s="594"/>
      <c r="CM126" s="594"/>
      <c r="CN126" s="594"/>
      <c r="CO126" s="594"/>
      <c r="CP126" s="594"/>
      <c r="CQ126" s="594"/>
      <c r="CR126" s="594"/>
      <c r="CS126" s="594"/>
      <c r="CT126" s="594"/>
      <c r="CU126" s="594"/>
      <c r="CV126" s="594"/>
      <c r="CW126" s="594"/>
      <c r="CX126" s="594"/>
      <c r="CY126" s="594"/>
      <c r="CZ126" s="594"/>
      <c r="DA126" s="594"/>
      <c r="DB126" s="594"/>
      <c r="DC126" s="594"/>
      <c r="DD126" s="594"/>
      <c r="DE126" s="594"/>
      <c r="DF126" s="594"/>
      <c r="DG126" s="594"/>
      <c r="DH126" s="594"/>
      <c r="DI126" s="594"/>
      <c r="DJ126" s="594"/>
      <c r="DK126" s="594"/>
      <c r="DL126" s="594"/>
      <c r="DM126" s="594"/>
      <c r="DN126" s="594"/>
      <c r="DO126" s="594"/>
      <c r="DP126" s="594"/>
      <c r="DQ126" s="594"/>
      <c r="DR126" s="594"/>
      <c r="DS126" s="594"/>
      <c r="DT126" s="594"/>
      <c r="DU126" s="594"/>
      <c r="DV126" s="594"/>
      <c r="DW126" s="594"/>
      <c r="DX126" s="594"/>
      <c r="DY126" s="594"/>
      <c r="DZ126" s="594"/>
      <c r="EA126" s="594"/>
      <c r="EB126" s="594"/>
      <c r="EC126" s="594"/>
      <c r="ED126" s="594"/>
      <c r="EE126" s="594"/>
      <c r="EF126" s="594"/>
      <c r="EG126" s="594"/>
      <c r="EH126" s="594"/>
      <c r="EI126" s="594"/>
      <c r="EJ126" s="594"/>
      <c r="EK126" s="594"/>
      <c r="EL126" s="594"/>
      <c r="EM126" s="594"/>
      <c r="EN126" s="594"/>
      <c r="EO126" s="594"/>
      <c r="EP126" s="594"/>
      <c r="EQ126" s="594"/>
      <c r="ER126" s="594"/>
      <c r="ES126" s="594"/>
      <c r="ET126" s="594"/>
      <c r="EU126" s="594"/>
      <c r="EV126" s="594"/>
      <c r="EW126" s="594"/>
      <c r="EX126" s="594"/>
      <c r="EY126" s="594"/>
      <c r="EZ126" s="594"/>
      <c r="FA126" s="594"/>
      <c r="FB126" s="594"/>
      <c r="FC126" s="594"/>
      <c r="FD126" s="594"/>
      <c r="FE126" s="594"/>
      <c r="FF126" s="594"/>
      <c r="FG126" s="594"/>
      <c r="FH126" s="594"/>
      <c r="FI126" s="594"/>
      <c r="FJ126" s="594"/>
      <c r="FK126" s="594"/>
      <c r="FL126" s="594"/>
      <c r="FM126" s="593"/>
      <c r="FN126" s="593"/>
      <c r="FO126" s="593"/>
      <c r="FP126" s="593"/>
      <c r="FQ126" s="593"/>
      <c r="FR126" s="593"/>
      <c r="FS126" s="593"/>
      <c r="FT126" s="593"/>
      <c r="FU126" s="593"/>
      <c r="FV126" s="593"/>
      <c r="FW126" s="593"/>
      <c r="FX126" s="593"/>
    </row>
    <row r="127" spans="1:180" s="593" customFormat="1" ht="30" customHeight="1" x14ac:dyDescent="0.25">
      <c r="A127" s="662">
        <v>126</v>
      </c>
      <c r="B127" s="606">
        <v>227</v>
      </c>
      <c r="C127" s="607">
        <v>636</v>
      </c>
      <c r="D127" s="581">
        <v>3</v>
      </c>
      <c r="E127" s="582" t="s">
        <v>907</v>
      </c>
      <c r="F127" s="582" t="s">
        <v>1068</v>
      </c>
      <c r="G127" s="855" t="s">
        <v>31</v>
      </c>
      <c r="H127" s="911"/>
      <c r="I127" s="613">
        <v>0</v>
      </c>
      <c r="J127" s="613">
        <v>0</v>
      </c>
      <c r="K127" s="613">
        <v>18000</v>
      </c>
      <c r="L127" s="613">
        <v>14078.95</v>
      </c>
      <c r="M127" s="610">
        <v>3900</v>
      </c>
      <c r="N127" s="600"/>
      <c r="O127" s="600"/>
      <c r="P127" s="898">
        <v>2.11</v>
      </c>
      <c r="Q127" s="586" t="s">
        <v>22</v>
      </c>
      <c r="R127" s="849">
        <v>5</v>
      </c>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4"/>
      <c r="AY127" s="594"/>
      <c r="AZ127" s="594"/>
      <c r="BA127" s="594"/>
      <c r="BB127" s="594"/>
      <c r="BC127" s="594"/>
      <c r="BD127" s="594"/>
      <c r="BE127" s="594"/>
      <c r="BF127" s="594"/>
      <c r="BG127" s="594"/>
      <c r="BH127" s="594"/>
      <c r="BI127" s="594"/>
      <c r="BJ127" s="594"/>
      <c r="BK127" s="594"/>
      <c r="BL127" s="594"/>
      <c r="BM127" s="594"/>
      <c r="BN127" s="594"/>
      <c r="BO127" s="594"/>
      <c r="BP127" s="594"/>
      <c r="BQ127" s="594"/>
      <c r="BR127" s="594"/>
      <c r="BS127" s="594"/>
      <c r="BT127" s="594"/>
      <c r="BU127" s="594"/>
      <c r="BV127" s="594"/>
      <c r="BW127" s="594"/>
      <c r="BX127" s="594"/>
      <c r="BY127" s="594"/>
      <c r="BZ127" s="594"/>
      <c r="CA127" s="594"/>
      <c r="CB127" s="594"/>
      <c r="CC127" s="594"/>
      <c r="CD127" s="594"/>
      <c r="CE127" s="594"/>
      <c r="CF127" s="594"/>
      <c r="CG127" s="594"/>
      <c r="CH127" s="594"/>
      <c r="CI127" s="594"/>
      <c r="CJ127" s="594"/>
      <c r="CK127" s="594"/>
      <c r="CL127" s="594"/>
      <c r="CM127" s="594"/>
      <c r="CN127" s="594"/>
      <c r="CO127" s="594"/>
      <c r="CP127" s="594"/>
      <c r="CQ127" s="594"/>
      <c r="CR127" s="594"/>
      <c r="CS127" s="594"/>
      <c r="CT127" s="594"/>
      <c r="CU127" s="594"/>
      <c r="CV127" s="594"/>
      <c r="CW127" s="594"/>
      <c r="CX127" s="594"/>
      <c r="CY127" s="594"/>
      <c r="CZ127" s="594"/>
      <c r="DA127" s="594"/>
      <c r="DB127" s="594"/>
      <c r="DC127" s="594"/>
      <c r="DD127" s="594"/>
      <c r="DE127" s="594"/>
      <c r="DF127" s="594"/>
      <c r="DG127" s="594"/>
      <c r="DH127" s="594"/>
      <c r="DI127" s="594"/>
      <c r="DJ127" s="594"/>
      <c r="DK127" s="594"/>
      <c r="DL127" s="594"/>
      <c r="DM127" s="594"/>
      <c r="DN127" s="594"/>
      <c r="DO127" s="594"/>
      <c r="DP127" s="594"/>
      <c r="DQ127" s="594"/>
      <c r="DR127" s="594"/>
      <c r="DS127" s="594"/>
      <c r="DT127" s="594"/>
      <c r="DU127" s="594"/>
      <c r="DV127" s="594"/>
      <c r="DW127" s="594"/>
      <c r="DX127" s="594"/>
      <c r="DY127" s="594"/>
      <c r="DZ127" s="594"/>
      <c r="EA127" s="594"/>
      <c r="EB127" s="594"/>
      <c r="EC127" s="594"/>
      <c r="ED127" s="594"/>
      <c r="EE127" s="594"/>
      <c r="EF127" s="594"/>
      <c r="EG127" s="594"/>
      <c r="EH127" s="594"/>
      <c r="EI127" s="594"/>
      <c r="EJ127" s="594"/>
      <c r="EK127" s="594"/>
      <c r="EL127" s="594"/>
      <c r="EM127" s="594"/>
      <c r="EN127" s="594"/>
      <c r="EO127" s="594"/>
      <c r="EP127" s="594"/>
      <c r="EQ127" s="594"/>
      <c r="ER127" s="594"/>
      <c r="ES127" s="594"/>
      <c r="ET127" s="594"/>
      <c r="EU127" s="594"/>
      <c r="EV127" s="594"/>
      <c r="EW127" s="594"/>
      <c r="EX127" s="594"/>
      <c r="EY127" s="594"/>
      <c r="EZ127" s="594"/>
      <c r="FA127" s="594"/>
      <c r="FB127" s="594"/>
      <c r="FC127" s="594"/>
      <c r="FD127" s="594"/>
      <c r="FE127" s="594"/>
      <c r="FF127" s="594"/>
      <c r="FG127" s="594"/>
      <c r="FH127" s="594"/>
      <c r="FI127" s="594"/>
      <c r="FJ127" s="594"/>
      <c r="FK127" s="594"/>
      <c r="FL127" s="594"/>
    </row>
    <row r="128" spans="1:180" s="593" customFormat="1" ht="30" customHeight="1" x14ac:dyDescent="0.25">
      <c r="A128" s="662">
        <v>127</v>
      </c>
      <c r="B128" s="606">
        <v>228</v>
      </c>
      <c r="C128" s="607">
        <v>832</v>
      </c>
      <c r="D128" s="595">
        <v>0</v>
      </c>
      <c r="E128" s="582" t="s">
        <v>14</v>
      </c>
      <c r="F128" s="582" t="s">
        <v>50</v>
      </c>
      <c r="G128" s="656" t="s">
        <v>27</v>
      </c>
      <c r="H128" s="911">
        <v>1418776</v>
      </c>
      <c r="I128" s="613">
        <v>20000000</v>
      </c>
      <c r="J128" s="613">
        <v>20000000</v>
      </c>
      <c r="K128" s="613">
        <v>20000000</v>
      </c>
      <c r="L128" s="613">
        <v>0</v>
      </c>
      <c r="M128" s="610">
        <v>8925000</v>
      </c>
      <c r="N128" s="643">
        <v>15000000</v>
      </c>
      <c r="O128" s="643">
        <v>15000000</v>
      </c>
      <c r="P128" s="901">
        <v>2.1</v>
      </c>
      <c r="Q128" s="586" t="s">
        <v>49</v>
      </c>
      <c r="R128" s="849">
        <v>25</v>
      </c>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4"/>
      <c r="AY128" s="594"/>
      <c r="AZ128" s="594"/>
      <c r="BA128" s="594"/>
      <c r="BB128" s="594"/>
      <c r="BC128" s="594"/>
      <c r="BD128" s="594"/>
      <c r="BE128" s="594"/>
      <c r="BF128" s="594"/>
      <c r="BG128" s="594"/>
      <c r="BH128" s="594"/>
      <c r="BI128" s="594"/>
      <c r="BJ128" s="594"/>
      <c r="BK128" s="594"/>
      <c r="BL128" s="594"/>
      <c r="BM128" s="594"/>
      <c r="BN128" s="594"/>
      <c r="BO128" s="594"/>
      <c r="BP128" s="594"/>
      <c r="BQ128" s="594"/>
      <c r="BR128" s="594"/>
      <c r="BS128" s="594"/>
      <c r="BT128" s="594"/>
      <c r="BU128" s="594"/>
      <c r="BV128" s="594"/>
      <c r="BW128" s="594"/>
      <c r="BX128" s="594"/>
      <c r="BY128" s="594"/>
      <c r="BZ128" s="594"/>
      <c r="CA128" s="594"/>
      <c r="CB128" s="594"/>
      <c r="CC128" s="594"/>
      <c r="CD128" s="594"/>
      <c r="CE128" s="594"/>
      <c r="CF128" s="594"/>
      <c r="CG128" s="594"/>
      <c r="CH128" s="594"/>
      <c r="CI128" s="594"/>
      <c r="CJ128" s="594"/>
      <c r="CK128" s="594"/>
      <c r="CL128" s="594"/>
      <c r="CM128" s="594"/>
      <c r="CN128" s="594"/>
      <c r="CO128" s="594"/>
      <c r="CP128" s="594"/>
      <c r="CQ128" s="594"/>
      <c r="CR128" s="594"/>
      <c r="CS128" s="594"/>
      <c r="CT128" s="594"/>
      <c r="CU128" s="594"/>
      <c r="CV128" s="594"/>
      <c r="CW128" s="594"/>
      <c r="CX128" s="594"/>
      <c r="CY128" s="594"/>
      <c r="CZ128" s="594"/>
      <c r="DA128" s="594"/>
      <c r="DB128" s="594"/>
      <c r="DC128" s="594"/>
      <c r="DD128" s="594"/>
      <c r="DE128" s="594"/>
      <c r="DF128" s="594"/>
      <c r="DG128" s="594"/>
      <c r="DH128" s="594"/>
      <c r="DI128" s="594"/>
      <c r="DJ128" s="594"/>
      <c r="DK128" s="594"/>
      <c r="DL128" s="594"/>
      <c r="DM128" s="594"/>
      <c r="DN128" s="594"/>
      <c r="DO128" s="594"/>
      <c r="DP128" s="594"/>
      <c r="DQ128" s="594"/>
      <c r="DR128" s="594"/>
      <c r="DS128" s="594"/>
      <c r="DT128" s="594"/>
      <c r="DU128" s="594"/>
      <c r="DV128" s="594"/>
      <c r="DW128" s="594"/>
      <c r="DX128" s="594"/>
      <c r="DY128" s="594"/>
      <c r="DZ128" s="594"/>
      <c r="EA128" s="594"/>
      <c r="EB128" s="594"/>
      <c r="EC128" s="594"/>
      <c r="ED128" s="594"/>
      <c r="EE128" s="594"/>
      <c r="EF128" s="594"/>
      <c r="EG128" s="594"/>
      <c r="EH128" s="594"/>
      <c r="EI128" s="594"/>
      <c r="EJ128" s="594"/>
      <c r="EK128" s="594"/>
      <c r="EL128" s="594"/>
      <c r="EM128" s="594"/>
      <c r="EN128" s="594"/>
      <c r="EO128" s="594"/>
      <c r="EP128" s="594"/>
      <c r="EQ128" s="594"/>
      <c r="ER128" s="594"/>
      <c r="ES128" s="594"/>
      <c r="ET128" s="594"/>
      <c r="EU128" s="594"/>
      <c r="EV128" s="594"/>
      <c r="EW128" s="594"/>
      <c r="EX128" s="594"/>
      <c r="EY128" s="594"/>
      <c r="EZ128" s="594"/>
      <c r="FA128" s="594"/>
      <c r="FB128" s="594"/>
      <c r="FC128" s="594"/>
      <c r="FD128" s="594"/>
      <c r="FE128" s="594"/>
      <c r="FF128" s="594"/>
      <c r="FG128" s="594"/>
      <c r="FH128" s="594"/>
      <c r="FI128" s="594"/>
      <c r="FJ128" s="594"/>
      <c r="FK128" s="594"/>
      <c r="FL128" s="594"/>
    </row>
    <row r="129" spans="1:180" s="593" customFormat="1" ht="30" customHeight="1" x14ac:dyDescent="0.2">
      <c r="A129" s="662">
        <v>128</v>
      </c>
      <c r="B129" s="606">
        <v>233</v>
      </c>
      <c r="C129" s="607">
        <v>532</v>
      </c>
      <c r="D129" s="581">
        <v>7</v>
      </c>
      <c r="E129" s="582" t="s">
        <v>14</v>
      </c>
      <c r="F129" s="582" t="s">
        <v>1087</v>
      </c>
      <c r="G129" s="656" t="s">
        <v>15</v>
      </c>
      <c r="H129" s="911"/>
      <c r="I129" s="613"/>
      <c r="J129" s="613"/>
      <c r="K129" s="613"/>
      <c r="L129" s="613"/>
      <c r="M129" s="610">
        <v>1200000</v>
      </c>
      <c r="N129" s="857"/>
      <c r="O129" s="857"/>
      <c r="P129" s="897">
        <v>2.4</v>
      </c>
      <c r="Q129" s="586" t="s">
        <v>49</v>
      </c>
      <c r="R129" s="849">
        <v>25</v>
      </c>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4"/>
      <c r="AY129" s="594"/>
      <c r="AZ129" s="594"/>
      <c r="BA129" s="594"/>
      <c r="BB129" s="594"/>
      <c r="BC129" s="594"/>
      <c r="BD129" s="594"/>
      <c r="BE129" s="594"/>
      <c r="BF129" s="594"/>
      <c r="BG129" s="594"/>
      <c r="BH129" s="594"/>
      <c r="BI129" s="594"/>
      <c r="BJ129" s="594"/>
      <c r="BK129" s="594"/>
      <c r="BL129" s="594"/>
      <c r="BM129" s="594"/>
      <c r="BN129" s="594"/>
      <c r="BO129" s="594"/>
      <c r="BP129" s="594"/>
      <c r="BQ129" s="594"/>
      <c r="BR129" s="594"/>
      <c r="BS129" s="594"/>
      <c r="BT129" s="594"/>
      <c r="BU129" s="594"/>
      <c r="BV129" s="594"/>
      <c r="BW129" s="594"/>
      <c r="BX129" s="594"/>
      <c r="BY129" s="594"/>
      <c r="BZ129" s="594"/>
      <c r="CA129" s="594"/>
      <c r="CB129" s="594"/>
      <c r="CC129" s="594"/>
      <c r="CD129" s="594"/>
      <c r="CE129" s="594"/>
      <c r="CF129" s="594"/>
      <c r="CG129" s="594"/>
      <c r="CH129" s="594"/>
      <c r="CI129" s="594"/>
      <c r="CJ129" s="594"/>
      <c r="CK129" s="594"/>
      <c r="CL129" s="594"/>
      <c r="CM129" s="594"/>
      <c r="CN129" s="594"/>
      <c r="CO129" s="594"/>
      <c r="CP129" s="594"/>
      <c r="CQ129" s="594"/>
      <c r="CR129" s="594"/>
      <c r="CS129" s="594"/>
      <c r="CT129" s="594"/>
      <c r="CU129" s="594"/>
      <c r="CV129" s="594"/>
      <c r="CW129" s="594"/>
      <c r="CX129" s="594"/>
      <c r="CY129" s="594"/>
      <c r="CZ129" s="594"/>
      <c r="DA129" s="594"/>
      <c r="DB129" s="594"/>
      <c r="DC129" s="594"/>
      <c r="DD129" s="594"/>
      <c r="DE129" s="594"/>
      <c r="DF129" s="594"/>
      <c r="DG129" s="594"/>
      <c r="DH129" s="594"/>
      <c r="DI129" s="594"/>
      <c r="DJ129" s="594"/>
      <c r="DK129" s="594"/>
      <c r="DL129" s="594"/>
      <c r="DM129" s="594"/>
      <c r="DN129" s="594"/>
      <c r="DO129" s="594"/>
      <c r="DP129" s="594"/>
      <c r="DQ129" s="594"/>
      <c r="DR129" s="594"/>
      <c r="DS129" s="594"/>
      <c r="DT129" s="594"/>
      <c r="DU129" s="594"/>
      <c r="DV129" s="594"/>
      <c r="DW129" s="594"/>
      <c r="DX129" s="594"/>
      <c r="DY129" s="594"/>
      <c r="DZ129" s="594"/>
      <c r="EA129" s="594"/>
      <c r="EB129" s="594"/>
      <c r="EC129" s="594"/>
      <c r="ED129" s="594"/>
      <c r="EE129" s="594"/>
      <c r="EF129" s="594"/>
      <c r="EG129" s="594"/>
      <c r="EH129" s="594"/>
      <c r="EI129" s="594"/>
      <c r="EJ129" s="594"/>
      <c r="EK129" s="594"/>
      <c r="EL129" s="594"/>
      <c r="EM129" s="594"/>
      <c r="EN129" s="594"/>
      <c r="EO129" s="594"/>
      <c r="EP129" s="594"/>
      <c r="EQ129" s="594"/>
      <c r="ER129" s="594"/>
      <c r="ES129" s="594"/>
      <c r="ET129" s="594"/>
      <c r="EU129" s="594"/>
      <c r="EV129" s="594"/>
      <c r="EW129" s="594"/>
      <c r="EX129" s="594"/>
      <c r="EY129" s="594"/>
      <c r="EZ129" s="594"/>
      <c r="FA129" s="594"/>
      <c r="FB129" s="594"/>
      <c r="FC129" s="594"/>
      <c r="FD129" s="594"/>
      <c r="FE129" s="594"/>
      <c r="FF129" s="594"/>
      <c r="FG129" s="594"/>
      <c r="FH129" s="594"/>
      <c r="FI129" s="594"/>
      <c r="FJ129" s="594"/>
      <c r="FK129" s="594"/>
      <c r="FL129" s="594"/>
    </row>
    <row r="130" spans="1:180" s="593" customFormat="1" ht="30" customHeight="1" x14ac:dyDescent="0.2">
      <c r="A130" s="662">
        <v>129</v>
      </c>
      <c r="B130" s="596">
        <v>233</v>
      </c>
      <c r="C130" s="597">
        <v>532</v>
      </c>
      <c r="D130" s="607" t="s">
        <v>25</v>
      </c>
      <c r="E130" s="582" t="s">
        <v>14</v>
      </c>
      <c r="F130" s="598" t="s">
        <v>1078</v>
      </c>
      <c r="G130" s="856" t="s">
        <v>15</v>
      </c>
      <c r="H130" s="910"/>
      <c r="I130" s="848"/>
      <c r="J130" s="848"/>
      <c r="K130" s="848"/>
      <c r="L130" s="848"/>
      <c r="M130" s="610">
        <v>0</v>
      </c>
      <c r="N130" s="867">
        <v>0</v>
      </c>
      <c r="O130" s="867">
        <v>332000</v>
      </c>
      <c r="P130" s="897">
        <v>2.4</v>
      </c>
      <c r="Q130" s="856" t="s">
        <v>1079</v>
      </c>
      <c r="R130" s="847">
        <v>25</v>
      </c>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4"/>
      <c r="AY130" s="594"/>
      <c r="AZ130" s="594"/>
      <c r="BA130" s="594"/>
      <c r="BB130" s="594"/>
      <c r="BC130" s="594"/>
      <c r="BD130" s="594"/>
      <c r="BE130" s="594"/>
      <c r="BF130" s="594"/>
      <c r="BG130" s="594"/>
      <c r="BH130" s="594"/>
      <c r="BI130" s="594"/>
      <c r="BJ130" s="594"/>
      <c r="BK130" s="594"/>
      <c r="BL130" s="594"/>
      <c r="BM130" s="594"/>
      <c r="BN130" s="594"/>
      <c r="BO130" s="594"/>
      <c r="BP130" s="594"/>
      <c r="BQ130" s="594"/>
      <c r="BR130" s="594"/>
      <c r="BS130" s="594"/>
      <c r="BT130" s="594"/>
      <c r="BU130" s="594"/>
      <c r="BV130" s="594"/>
      <c r="BW130" s="594"/>
      <c r="BX130" s="594"/>
      <c r="BY130" s="594"/>
      <c r="BZ130" s="594"/>
      <c r="CA130" s="594"/>
      <c r="CB130" s="594"/>
      <c r="CC130" s="594"/>
      <c r="CD130" s="594"/>
      <c r="CE130" s="594"/>
      <c r="CF130" s="594"/>
      <c r="CG130" s="594"/>
      <c r="CH130" s="594"/>
      <c r="CI130" s="594"/>
      <c r="CJ130" s="594"/>
      <c r="CK130" s="594"/>
      <c r="CL130" s="594"/>
      <c r="CM130" s="594"/>
      <c r="CN130" s="594"/>
      <c r="CO130" s="594"/>
      <c r="CP130" s="594"/>
      <c r="CQ130" s="594"/>
      <c r="CR130" s="594"/>
      <c r="CS130" s="594"/>
      <c r="CT130" s="594"/>
      <c r="CU130" s="594"/>
      <c r="CV130" s="594"/>
      <c r="CW130" s="594"/>
      <c r="CX130" s="594"/>
      <c r="CY130" s="594"/>
      <c r="CZ130" s="594"/>
      <c r="DA130" s="594"/>
      <c r="DB130" s="594"/>
      <c r="DC130" s="594"/>
      <c r="DD130" s="594"/>
      <c r="DE130" s="594"/>
      <c r="DF130" s="594"/>
      <c r="DG130" s="594"/>
      <c r="DH130" s="594"/>
      <c r="DI130" s="594"/>
      <c r="DJ130" s="594"/>
      <c r="DK130" s="594"/>
      <c r="DL130" s="594"/>
      <c r="DM130" s="594"/>
      <c r="DN130" s="594"/>
      <c r="DO130" s="594"/>
      <c r="DP130" s="594"/>
      <c r="DQ130" s="594"/>
      <c r="DR130" s="594"/>
      <c r="DS130" s="594"/>
      <c r="DT130" s="594"/>
      <c r="DU130" s="594"/>
      <c r="DV130" s="594"/>
      <c r="DW130" s="594"/>
      <c r="DX130" s="594"/>
      <c r="DY130" s="594"/>
      <c r="DZ130" s="594"/>
      <c r="EA130" s="594"/>
      <c r="EB130" s="594"/>
      <c r="EC130" s="594"/>
      <c r="ED130" s="594"/>
      <c r="EE130" s="594"/>
      <c r="EF130" s="594"/>
      <c r="EG130" s="594"/>
      <c r="EH130" s="594"/>
      <c r="EI130" s="594"/>
      <c r="EJ130" s="594"/>
      <c r="EK130" s="594"/>
      <c r="EL130" s="594"/>
      <c r="EM130" s="594"/>
      <c r="EN130" s="594"/>
      <c r="EO130" s="594"/>
      <c r="EP130" s="594"/>
      <c r="EQ130" s="594"/>
      <c r="ER130" s="594"/>
      <c r="ES130" s="594"/>
      <c r="ET130" s="594"/>
      <c r="EU130" s="594"/>
      <c r="EV130" s="594"/>
      <c r="EW130" s="594"/>
      <c r="EX130" s="594"/>
      <c r="EY130" s="594"/>
      <c r="EZ130" s="594"/>
      <c r="FA130" s="594"/>
      <c r="FB130" s="594"/>
      <c r="FC130" s="594"/>
      <c r="FD130" s="594"/>
      <c r="FE130" s="594"/>
      <c r="FF130" s="594"/>
      <c r="FG130" s="594"/>
      <c r="FH130" s="594"/>
      <c r="FI130" s="594"/>
      <c r="FJ130" s="594"/>
      <c r="FK130" s="594"/>
      <c r="FL130" s="594"/>
    </row>
    <row r="131" spans="1:180" s="593" customFormat="1" ht="30" customHeight="1" x14ac:dyDescent="0.2">
      <c r="A131" s="662">
        <v>130</v>
      </c>
      <c r="B131" s="596">
        <v>233</v>
      </c>
      <c r="C131" s="597">
        <v>536</v>
      </c>
      <c r="D131" s="607" t="s">
        <v>25</v>
      </c>
      <c r="E131" s="582" t="s">
        <v>907</v>
      </c>
      <c r="F131" s="598" t="s">
        <v>1086</v>
      </c>
      <c r="G131" s="856" t="s">
        <v>31</v>
      </c>
      <c r="H131" s="910"/>
      <c r="I131" s="848"/>
      <c r="J131" s="848"/>
      <c r="K131" s="848"/>
      <c r="L131" s="848"/>
      <c r="M131" s="610">
        <v>0</v>
      </c>
      <c r="N131" s="867">
        <v>2200000</v>
      </c>
      <c r="O131" s="867">
        <v>3000000</v>
      </c>
      <c r="P131" s="897">
        <v>2.4</v>
      </c>
      <c r="Q131" s="868" t="s">
        <v>22</v>
      </c>
      <c r="R131" s="847">
        <v>10</v>
      </c>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4"/>
      <c r="AY131" s="594"/>
      <c r="AZ131" s="594"/>
      <c r="BA131" s="594"/>
      <c r="BB131" s="594"/>
      <c r="BC131" s="594"/>
      <c r="BD131" s="594"/>
      <c r="BE131" s="594"/>
      <c r="BF131" s="594"/>
      <c r="BG131" s="594"/>
      <c r="BH131" s="594"/>
      <c r="BI131" s="594"/>
      <c r="BJ131" s="594"/>
      <c r="BK131" s="594"/>
      <c r="BL131" s="594"/>
      <c r="BM131" s="594"/>
      <c r="BN131" s="594"/>
      <c r="BO131" s="594"/>
      <c r="BP131" s="594"/>
      <c r="BQ131" s="594"/>
      <c r="BR131" s="594"/>
      <c r="BS131" s="594"/>
      <c r="BT131" s="594"/>
      <c r="BU131" s="594"/>
      <c r="BV131" s="594"/>
      <c r="BW131" s="594"/>
      <c r="BX131" s="594"/>
      <c r="BY131" s="594"/>
      <c r="BZ131" s="594"/>
      <c r="CA131" s="594"/>
      <c r="CB131" s="594"/>
      <c r="CC131" s="594"/>
      <c r="CD131" s="594"/>
      <c r="CE131" s="594"/>
      <c r="CF131" s="594"/>
      <c r="CG131" s="594"/>
      <c r="CH131" s="594"/>
      <c r="CI131" s="594"/>
      <c r="CJ131" s="594"/>
      <c r="CK131" s="594"/>
      <c r="CL131" s="594"/>
      <c r="CM131" s="594"/>
      <c r="CN131" s="594"/>
      <c r="CO131" s="594"/>
      <c r="CP131" s="594"/>
      <c r="CQ131" s="594"/>
      <c r="CR131" s="594"/>
      <c r="CS131" s="594"/>
      <c r="CT131" s="594"/>
      <c r="CU131" s="594"/>
      <c r="CV131" s="594"/>
      <c r="CW131" s="594"/>
      <c r="CX131" s="594"/>
      <c r="CY131" s="594"/>
      <c r="CZ131" s="594"/>
      <c r="DA131" s="594"/>
      <c r="DB131" s="594"/>
      <c r="DC131" s="594"/>
      <c r="DD131" s="594"/>
      <c r="DE131" s="594"/>
      <c r="DF131" s="594"/>
      <c r="DG131" s="594"/>
      <c r="DH131" s="594"/>
      <c r="DI131" s="594"/>
      <c r="DJ131" s="594"/>
      <c r="DK131" s="594"/>
      <c r="DL131" s="594"/>
      <c r="DM131" s="594"/>
      <c r="DN131" s="594"/>
      <c r="DO131" s="594"/>
      <c r="DP131" s="594"/>
      <c r="DQ131" s="594"/>
      <c r="DR131" s="594"/>
      <c r="DS131" s="594"/>
      <c r="DT131" s="594"/>
      <c r="DU131" s="594"/>
      <c r="DV131" s="594"/>
      <c r="DW131" s="594"/>
      <c r="DX131" s="594"/>
      <c r="DY131" s="594"/>
      <c r="DZ131" s="594"/>
      <c r="EA131" s="594"/>
      <c r="EB131" s="594"/>
      <c r="EC131" s="594"/>
      <c r="ED131" s="594"/>
      <c r="EE131" s="594"/>
      <c r="EF131" s="594"/>
      <c r="EG131" s="594"/>
      <c r="EH131" s="594"/>
      <c r="EI131" s="594"/>
      <c r="EJ131" s="594"/>
      <c r="EK131" s="594"/>
      <c r="EL131" s="594"/>
      <c r="EM131" s="594"/>
      <c r="EN131" s="594"/>
      <c r="EO131" s="594"/>
      <c r="EP131" s="594"/>
      <c r="EQ131" s="594"/>
      <c r="ER131" s="594"/>
      <c r="ES131" s="594"/>
      <c r="ET131" s="594"/>
      <c r="EU131" s="594"/>
      <c r="EV131" s="594"/>
      <c r="EW131" s="594"/>
      <c r="EX131" s="594"/>
      <c r="EY131" s="594"/>
      <c r="EZ131" s="594"/>
      <c r="FA131" s="594"/>
      <c r="FB131" s="594"/>
      <c r="FC131" s="594"/>
      <c r="FD131" s="594"/>
      <c r="FE131" s="594"/>
      <c r="FF131" s="594"/>
      <c r="FG131" s="594"/>
      <c r="FH131" s="594"/>
      <c r="FI131" s="594"/>
      <c r="FJ131" s="594"/>
      <c r="FK131" s="594"/>
      <c r="FL131" s="594"/>
    </row>
    <row r="132" spans="1:180" s="845" customFormat="1" ht="30" customHeight="1" x14ac:dyDescent="0.2">
      <c r="A132" s="662">
        <v>131</v>
      </c>
      <c r="B132" s="596">
        <v>233</v>
      </c>
      <c r="C132" s="597">
        <v>544</v>
      </c>
      <c r="D132" s="581">
        <v>1</v>
      </c>
      <c r="E132" s="582" t="s">
        <v>914</v>
      </c>
      <c r="F132" s="598" t="s">
        <v>947</v>
      </c>
      <c r="G132" s="856" t="s">
        <v>15</v>
      </c>
      <c r="H132" s="910"/>
      <c r="I132" s="848"/>
      <c r="J132" s="848"/>
      <c r="K132" s="848"/>
      <c r="L132" s="848"/>
      <c r="M132" s="610">
        <v>20000</v>
      </c>
      <c r="N132" s="867"/>
      <c r="O132" s="867"/>
      <c r="P132" s="897">
        <v>2.4</v>
      </c>
      <c r="Q132" s="586" t="s">
        <v>22</v>
      </c>
      <c r="R132" s="847">
        <v>7</v>
      </c>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4"/>
      <c r="AY132" s="594"/>
      <c r="AZ132" s="594"/>
      <c r="BA132" s="594"/>
      <c r="BB132" s="594"/>
      <c r="BC132" s="594"/>
      <c r="BD132" s="594"/>
      <c r="BE132" s="594"/>
      <c r="BF132" s="594"/>
      <c r="BG132" s="594"/>
      <c r="BH132" s="594"/>
      <c r="BI132" s="594"/>
      <c r="BJ132" s="594"/>
      <c r="BK132" s="594"/>
      <c r="BL132" s="594"/>
      <c r="BM132" s="594"/>
      <c r="BN132" s="594"/>
      <c r="BO132" s="594"/>
      <c r="BP132" s="594"/>
      <c r="BQ132" s="594"/>
      <c r="BR132" s="594"/>
      <c r="BS132" s="594"/>
      <c r="BT132" s="594"/>
      <c r="BU132" s="594"/>
      <c r="BV132" s="594"/>
      <c r="BW132" s="594"/>
      <c r="BX132" s="594"/>
      <c r="BY132" s="594"/>
      <c r="BZ132" s="594"/>
      <c r="CA132" s="594"/>
      <c r="CB132" s="594"/>
      <c r="CC132" s="594"/>
      <c r="CD132" s="594"/>
      <c r="CE132" s="594"/>
      <c r="CF132" s="594"/>
      <c r="CG132" s="594"/>
      <c r="CH132" s="594"/>
      <c r="CI132" s="594"/>
      <c r="CJ132" s="594"/>
      <c r="CK132" s="594"/>
      <c r="CL132" s="594"/>
      <c r="CM132" s="594"/>
      <c r="CN132" s="594"/>
      <c r="CO132" s="594"/>
      <c r="CP132" s="594"/>
      <c r="CQ132" s="594"/>
      <c r="CR132" s="594"/>
      <c r="CS132" s="594"/>
      <c r="CT132" s="594"/>
      <c r="CU132" s="594"/>
      <c r="CV132" s="594"/>
      <c r="CW132" s="594"/>
      <c r="CX132" s="594"/>
      <c r="CY132" s="594"/>
      <c r="CZ132" s="594"/>
      <c r="DA132" s="594"/>
      <c r="DB132" s="594"/>
      <c r="DC132" s="594"/>
      <c r="DD132" s="594"/>
      <c r="DE132" s="594"/>
      <c r="DF132" s="594"/>
      <c r="DG132" s="594"/>
      <c r="DH132" s="594"/>
      <c r="DI132" s="594"/>
      <c r="DJ132" s="594"/>
      <c r="DK132" s="594"/>
      <c r="DL132" s="594"/>
      <c r="DM132" s="594"/>
      <c r="DN132" s="594"/>
      <c r="DO132" s="594"/>
      <c r="DP132" s="594"/>
      <c r="DQ132" s="594"/>
      <c r="DR132" s="594"/>
      <c r="DS132" s="594"/>
      <c r="DT132" s="594"/>
      <c r="DU132" s="594"/>
      <c r="DV132" s="594"/>
      <c r="DW132" s="594"/>
      <c r="DX132" s="594"/>
      <c r="DY132" s="594"/>
      <c r="DZ132" s="594"/>
      <c r="EA132" s="594"/>
      <c r="EB132" s="594"/>
      <c r="EC132" s="594"/>
      <c r="ED132" s="594"/>
      <c r="EE132" s="594"/>
      <c r="EF132" s="594"/>
      <c r="EG132" s="594"/>
      <c r="EH132" s="594"/>
      <c r="EI132" s="594"/>
      <c r="EJ132" s="594"/>
      <c r="EK132" s="594"/>
      <c r="EL132" s="594"/>
      <c r="EM132" s="594"/>
      <c r="EN132" s="594"/>
      <c r="EO132" s="594"/>
      <c r="EP132" s="594"/>
      <c r="EQ132" s="594"/>
      <c r="ER132" s="594"/>
      <c r="ES132" s="594"/>
      <c r="ET132" s="594"/>
      <c r="EU132" s="594"/>
      <c r="EV132" s="594"/>
      <c r="EW132" s="594"/>
      <c r="EX132" s="594"/>
      <c r="EY132" s="594"/>
      <c r="EZ132" s="594"/>
      <c r="FA132" s="594"/>
      <c r="FB132" s="594"/>
      <c r="FC132" s="594"/>
      <c r="FD132" s="594"/>
      <c r="FE132" s="594"/>
      <c r="FF132" s="594"/>
      <c r="FG132" s="594"/>
      <c r="FH132" s="594"/>
      <c r="FI132" s="594"/>
      <c r="FJ132" s="594"/>
      <c r="FK132" s="594"/>
      <c r="FL132" s="594"/>
      <c r="FM132" s="593"/>
      <c r="FN132" s="593"/>
      <c r="FO132" s="593"/>
      <c r="FP132" s="593"/>
      <c r="FQ132" s="593"/>
      <c r="FR132" s="593"/>
      <c r="FS132" s="593"/>
      <c r="FT132" s="593"/>
      <c r="FU132" s="593"/>
      <c r="FV132" s="593"/>
      <c r="FW132" s="593"/>
      <c r="FX132" s="593"/>
    </row>
    <row r="133" spans="1:180" ht="30" customHeight="1" x14ac:dyDescent="0.2">
      <c r="A133" s="662">
        <v>132</v>
      </c>
      <c r="B133" s="606">
        <v>233</v>
      </c>
      <c r="C133" s="607">
        <v>632</v>
      </c>
      <c r="D133" s="581">
        <v>6</v>
      </c>
      <c r="E133" s="582" t="s">
        <v>14</v>
      </c>
      <c r="F133" s="582" t="s">
        <v>1087</v>
      </c>
      <c r="G133" s="656" t="s">
        <v>31</v>
      </c>
      <c r="H133" s="911"/>
      <c r="I133" s="613">
        <v>1200000</v>
      </c>
      <c r="J133" s="613">
        <v>0</v>
      </c>
      <c r="K133" s="613">
        <v>0</v>
      </c>
      <c r="L133" s="613"/>
      <c r="M133" s="610">
        <v>0</v>
      </c>
      <c r="N133" s="857"/>
      <c r="O133" s="857"/>
      <c r="P133" s="897">
        <v>2.4</v>
      </c>
      <c r="Q133" s="586" t="s">
        <v>49</v>
      </c>
      <c r="R133" s="849">
        <v>25</v>
      </c>
      <c r="FM133" s="593"/>
      <c r="FN133" s="593"/>
      <c r="FO133" s="593"/>
      <c r="FP133" s="593"/>
      <c r="FQ133" s="593"/>
      <c r="FR133" s="593"/>
      <c r="FS133" s="593"/>
      <c r="FT133" s="593"/>
      <c r="FU133" s="593"/>
      <c r="FV133" s="593"/>
      <c r="FW133" s="593"/>
      <c r="FX133" s="593"/>
    </row>
    <row r="134" spans="1:180" ht="30" customHeight="1" x14ac:dyDescent="0.2">
      <c r="A134" s="662">
        <v>133</v>
      </c>
      <c r="B134" s="596">
        <v>233</v>
      </c>
      <c r="C134" s="597">
        <v>632</v>
      </c>
      <c r="D134" s="607" t="s">
        <v>25</v>
      </c>
      <c r="E134" s="582" t="s">
        <v>14</v>
      </c>
      <c r="F134" s="598" t="s">
        <v>1075</v>
      </c>
      <c r="G134" s="856" t="s">
        <v>31</v>
      </c>
      <c r="H134" s="910"/>
      <c r="I134" s="848"/>
      <c r="J134" s="848"/>
      <c r="K134" s="848"/>
      <c r="L134" s="848"/>
      <c r="M134" s="610">
        <v>0</v>
      </c>
      <c r="N134" s="867">
        <v>3000000</v>
      </c>
      <c r="O134" s="867"/>
      <c r="P134" s="897">
        <v>2.4</v>
      </c>
      <c r="Q134" s="868" t="s">
        <v>22</v>
      </c>
      <c r="R134" s="847">
        <v>25</v>
      </c>
    </row>
    <row r="135" spans="1:180" ht="30" customHeight="1" x14ac:dyDescent="0.2">
      <c r="A135" s="662">
        <v>134</v>
      </c>
      <c r="B135" s="596">
        <v>233</v>
      </c>
      <c r="C135" s="597">
        <v>632</v>
      </c>
      <c r="D135" s="607" t="s">
        <v>25</v>
      </c>
      <c r="E135" s="582" t="s">
        <v>14</v>
      </c>
      <c r="F135" s="598" t="s">
        <v>1078</v>
      </c>
      <c r="G135" s="856" t="s">
        <v>31</v>
      </c>
      <c r="H135" s="910"/>
      <c r="I135" s="848"/>
      <c r="J135" s="848"/>
      <c r="K135" s="848"/>
      <c r="L135" s="848"/>
      <c r="M135" s="610">
        <v>0</v>
      </c>
      <c r="N135" s="867">
        <v>1200000</v>
      </c>
      <c r="O135" s="867">
        <v>468000</v>
      </c>
      <c r="P135" s="897">
        <v>2.4</v>
      </c>
      <c r="Q135" s="856" t="s">
        <v>1079</v>
      </c>
      <c r="R135" s="847">
        <v>25</v>
      </c>
      <c r="FM135" s="593"/>
      <c r="FN135" s="593"/>
      <c r="FO135" s="593"/>
      <c r="FP135" s="593"/>
      <c r="FQ135" s="593"/>
      <c r="FR135" s="593"/>
      <c r="FS135" s="593"/>
      <c r="FT135" s="593"/>
      <c r="FU135" s="593"/>
      <c r="FV135" s="593"/>
      <c r="FW135" s="593"/>
      <c r="FX135" s="593"/>
    </row>
    <row r="136" spans="1:180" ht="30" customHeight="1" x14ac:dyDescent="0.2">
      <c r="A136" s="662">
        <v>135</v>
      </c>
      <c r="B136" s="596">
        <v>233</v>
      </c>
      <c r="C136" s="597">
        <v>632</v>
      </c>
      <c r="D136" s="607" t="s">
        <v>25</v>
      </c>
      <c r="E136" s="582" t="s">
        <v>14</v>
      </c>
      <c r="F136" s="598" t="s">
        <v>1078</v>
      </c>
      <c r="G136" s="856" t="s">
        <v>31</v>
      </c>
      <c r="H136" s="910"/>
      <c r="I136" s="848"/>
      <c r="J136" s="848"/>
      <c r="K136" s="848"/>
      <c r="L136" s="848"/>
      <c r="M136" s="610">
        <v>0</v>
      </c>
      <c r="N136" s="867">
        <v>1200000</v>
      </c>
      <c r="O136" s="867">
        <v>800000</v>
      </c>
      <c r="P136" s="897">
        <v>2.4</v>
      </c>
      <c r="Q136" s="856" t="s">
        <v>1079</v>
      </c>
      <c r="R136" s="847">
        <v>25</v>
      </c>
      <c r="FM136" s="593"/>
      <c r="FN136" s="593"/>
      <c r="FO136" s="593"/>
      <c r="FP136" s="593"/>
      <c r="FQ136" s="593"/>
      <c r="FR136" s="593"/>
      <c r="FS136" s="593"/>
      <c r="FT136" s="593"/>
      <c r="FU136" s="593"/>
      <c r="FV136" s="593"/>
      <c r="FW136" s="593"/>
      <c r="FX136" s="593"/>
    </row>
    <row r="137" spans="1:180" s="845" customFormat="1" ht="30" customHeight="1" x14ac:dyDescent="0.2">
      <c r="A137" s="662">
        <v>136</v>
      </c>
      <c r="B137" s="596">
        <v>233</v>
      </c>
      <c r="C137" s="597">
        <v>632</v>
      </c>
      <c r="D137" s="607" t="s">
        <v>25</v>
      </c>
      <c r="E137" s="582" t="s">
        <v>14</v>
      </c>
      <c r="F137" s="598" t="s">
        <v>1081</v>
      </c>
      <c r="G137" s="856" t="s">
        <v>31</v>
      </c>
      <c r="H137" s="910"/>
      <c r="I137" s="848"/>
      <c r="J137" s="848"/>
      <c r="K137" s="848"/>
      <c r="L137" s="848"/>
      <c r="M137" s="610">
        <v>0</v>
      </c>
      <c r="N137" s="867">
        <v>1200000</v>
      </c>
      <c r="O137" s="867">
        <v>800000</v>
      </c>
      <c r="P137" s="897">
        <v>2.4</v>
      </c>
      <c r="Q137" s="868" t="s">
        <v>1082</v>
      </c>
      <c r="R137" s="847">
        <v>25</v>
      </c>
      <c r="S137" s="594"/>
      <c r="T137" s="594"/>
      <c r="U137" s="594"/>
      <c r="V137" s="594"/>
      <c r="W137" s="594"/>
      <c r="X137" s="594"/>
      <c r="Y137" s="594"/>
      <c r="Z137" s="594"/>
      <c r="AA137" s="594"/>
      <c r="AB137" s="594"/>
      <c r="AC137" s="594"/>
      <c r="AD137" s="594"/>
      <c r="AE137" s="594"/>
      <c r="AF137" s="594"/>
      <c r="AG137" s="594"/>
      <c r="AH137" s="594"/>
      <c r="AI137" s="594"/>
      <c r="AJ137" s="594"/>
      <c r="AK137" s="594"/>
      <c r="AL137" s="594"/>
      <c r="AM137" s="594"/>
      <c r="AN137" s="594"/>
      <c r="AO137" s="594"/>
      <c r="AP137" s="594"/>
      <c r="AQ137" s="594"/>
      <c r="AR137" s="594"/>
      <c r="AS137" s="594"/>
      <c r="AT137" s="594"/>
      <c r="AU137" s="594"/>
      <c r="AV137" s="594"/>
      <c r="AW137" s="594"/>
      <c r="AX137" s="594"/>
      <c r="AY137" s="594"/>
      <c r="AZ137" s="594"/>
      <c r="BA137" s="594"/>
      <c r="BB137" s="594"/>
      <c r="BC137" s="594"/>
      <c r="BD137" s="594"/>
      <c r="BE137" s="594"/>
      <c r="BF137" s="594"/>
      <c r="BG137" s="594"/>
      <c r="BH137" s="594"/>
      <c r="BI137" s="594"/>
      <c r="BJ137" s="594"/>
      <c r="BK137" s="594"/>
      <c r="BL137" s="594"/>
      <c r="BM137" s="594"/>
      <c r="BN137" s="594"/>
      <c r="BO137" s="594"/>
      <c r="BP137" s="594"/>
      <c r="BQ137" s="594"/>
      <c r="BR137" s="594"/>
      <c r="BS137" s="594"/>
      <c r="BT137" s="594"/>
      <c r="BU137" s="594"/>
      <c r="BV137" s="594"/>
      <c r="BW137" s="594"/>
      <c r="BX137" s="594"/>
      <c r="BY137" s="594"/>
      <c r="BZ137" s="594"/>
      <c r="CA137" s="594"/>
      <c r="CB137" s="594"/>
      <c r="CC137" s="594"/>
      <c r="CD137" s="594"/>
      <c r="CE137" s="594"/>
      <c r="CF137" s="594"/>
      <c r="CG137" s="594"/>
      <c r="CH137" s="594"/>
      <c r="CI137" s="594"/>
      <c r="CJ137" s="594"/>
      <c r="CK137" s="594"/>
      <c r="CL137" s="594"/>
      <c r="CM137" s="594"/>
      <c r="CN137" s="594"/>
      <c r="CO137" s="594"/>
      <c r="CP137" s="594"/>
      <c r="CQ137" s="594"/>
      <c r="CR137" s="594"/>
      <c r="CS137" s="594"/>
      <c r="CT137" s="594"/>
      <c r="CU137" s="594"/>
      <c r="CV137" s="594"/>
      <c r="CW137" s="594"/>
      <c r="CX137" s="594"/>
      <c r="CY137" s="594"/>
      <c r="CZ137" s="594"/>
      <c r="DA137" s="594"/>
      <c r="DB137" s="594"/>
      <c r="DC137" s="594"/>
      <c r="DD137" s="594"/>
      <c r="DE137" s="594"/>
      <c r="DF137" s="594"/>
      <c r="DG137" s="594"/>
      <c r="DH137" s="594"/>
      <c r="DI137" s="594"/>
      <c r="DJ137" s="594"/>
      <c r="DK137" s="594"/>
      <c r="DL137" s="594"/>
      <c r="DM137" s="594"/>
      <c r="DN137" s="594"/>
      <c r="DO137" s="594"/>
      <c r="DP137" s="594"/>
      <c r="DQ137" s="594"/>
      <c r="DR137" s="594"/>
      <c r="DS137" s="594"/>
      <c r="DT137" s="594"/>
      <c r="DU137" s="594"/>
      <c r="DV137" s="594"/>
      <c r="DW137" s="594"/>
      <c r="DX137" s="594"/>
      <c r="DY137" s="594"/>
      <c r="DZ137" s="594"/>
      <c r="EA137" s="594"/>
      <c r="EB137" s="594"/>
      <c r="EC137" s="594"/>
      <c r="ED137" s="594"/>
      <c r="EE137" s="594"/>
      <c r="EF137" s="594"/>
      <c r="EG137" s="594"/>
      <c r="EH137" s="594"/>
      <c r="EI137" s="594"/>
      <c r="EJ137" s="594"/>
      <c r="EK137" s="594"/>
      <c r="EL137" s="594"/>
      <c r="EM137" s="594"/>
      <c r="EN137" s="594"/>
      <c r="EO137" s="594"/>
      <c r="EP137" s="594"/>
      <c r="EQ137" s="594"/>
      <c r="ER137" s="594"/>
      <c r="ES137" s="594"/>
      <c r="ET137" s="594"/>
      <c r="EU137" s="594"/>
      <c r="EV137" s="594"/>
      <c r="EW137" s="594"/>
      <c r="EX137" s="594"/>
      <c r="EY137" s="594"/>
      <c r="EZ137" s="594"/>
      <c r="FA137" s="594"/>
      <c r="FB137" s="594"/>
      <c r="FC137" s="594"/>
      <c r="FD137" s="594"/>
      <c r="FE137" s="594"/>
      <c r="FF137" s="594"/>
      <c r="FG137" s="594"/>
      <c r="FH137" s="594"/>
      <c r="FI137" s="594"/>
      <c r="FJ137" s="594"/>
      <c r="FK137" s="594"/>
      <c r="FL137" s="594"/>
      <c r="FM137" s="593"/>
      <c r="FN137" s="593"/>
      <c r="FO137" s="593"/>
      <c r="FP137" s="593"/>
      <c r="FQ137" s="593"/>
      <c r="FR137" s="593"/>
      <c r="FS137" s="593"/>
      <c r="FT137" s="593"/>
      <c r="FU137" s="593"/>
      <c r="FV137" s="593"/>
      <c r="FW137" s="593"/>
      <c r="FX137" s="593"/>
    </row>
    <row r="138" spans="1:180" s="593" customFormat="1" ht="30" customHeight="1" x14ac:dyDescent="0.2">
      <c r="A138" s="662">
        <v>137</v>
      </c>
      <c r="B138" s="596">
        <v>233</v>
      </c>
      <c r="C138" s="597">
        <v>632</v>
      </c>
      <c r="D138" s="607" t="s">
        <v>25</v>
      </c>
      <c r="E138" s="582" t="s">
        <v>14</v>
      </c>
      <c r="F138" s="598" t="s">
        <v>1084</v>
      </c>
      <c r="G138" s="856" t="s">
        <v>31</v>
      </c>
      <c r="H138" s="910"/>
      <c r="I138" s="848"/>
      <c r="J138" s="848"/>
      <c r="K138" s="848"/>
      <c r="L138" s="848"/>
      <c r="M138" s="610">
        <v>0</v>
      </c>
      <c r="N138" s="867">
        <v>1200000</v>
      </c>
      <c r="O138" s="867">
        <v>800000</v>
      </c>
      <c r="P138" s="897">
        <v>2.4</v>
      </c>
      <c r="Q138" s="856" t="s">
        <v>1085</v>
      </c>
      <c r="R138" s="847">
        <v>25</v>
      </c>
      <c r="S138" s="594"/>
      <c r="T138" s="594"/>
      <c r="U138" s="594"/>
      <c r="V138" s="594"/>
      <c r="W138" s="594"/>
      <c r="X138" s="594"/>
      <c r="Y138" s="594"/>
      <c r="Z138" s="594"/>
      <c r="AA138" s="594"/>
      <c r="AB138" s="594"/>
      <c r="AC138" s="594"/>
      <c r="AD138" s="594"/>
      <c r="AE138" s="594"/>
      <c r="AF138" s="594"/>
      <c r="AG138" s="594"/>
      <c r="AH138" s="594"/>
      <c r="AI138" s="594"/>
      <c r="AJ138" s="594"/>
      <c r="AK138" s="594"/>
      <c r="AL138" s="594"/>
      <c r="AM138" s="594"/>
      <c r="AN138" s="594"/>
      <c r="AO138" s="594"/>
      <c r="AP138" s="594"/>
      <c r="AQ138" s="594"/>
      <c r="AR138" s="594"/>
      <c r="AS138" s="594"/>
      <c r="AT138" s="594"/>
      <c r="AU138" s="594"/>
      <c r="AV138" s="594"/>
      <c r="AW138" s="594"/>
      <c r="AX138" s="594"/>
      <c r="AY138" s="594"/>
      <c r="AZ138" s="594"/>
      <c r="BA138" s="594"/>
      <c r="BB138" s="594"/>
      <c r="BC138" s="594"/>
      <c r="BD138" s="594"/>
      <c r="BE138" s="594"/>
      <c r="BF138" s="594"/>
      <c r="BG138" s="594"/>
      <c r="BH138" s="594"/>
      <c r="BI138" s="594"/>
      <c r="BJ138" s="594"/>
      <c r="BK138" s="594"/>
      <c r="BL138" s="594"/>
      <c r="BM138" s="594"/>
      <c r="BN138" s="594"/>
      <c r="BO138" s="594"/>
      <c r="BP138" s="594"/>
      <c r="BQ138" s="594"/>
      <c r="BR138" s="594"/>
      <c r="BS138" s="594"/>
      <c r="BT138" s="594"/>
      <c r="BU138" s="594"/>
      <c r="BV138" s="594"/>
      <c r="BW138" s="594"/>
      <c r="BX138" s="594"/>
      <c r="BY138" s="594"/>
      <c r="BZ138" s="594"/>
      <c r="CA138" s="594"/>
      <c r="CB138" s="594"/>
      <c r="CC138" s="594"/>
      <c r="CD138" s="594"/>
      <c r="CE138" s="594"/>
      <c r="CF138" s="594"/>
      <c r="CG138" s="594"/>
      <c r="CH138" s="594"/>
      <c r="CI138" s="594"/>
      <c r="CJ138" s="594"/>
      <c r="CK138" s="594"/>
      <c r="CL138" s="594"/>
      <c r="CM138" s="594"/>
      <c r="CN138" s="594"/>
      <c r="CO138" s="594"/>
      <c r="CP138" s="594"/>
      <c r="CQ138" s="594"/>
      <c r="CR138" s="594"/>
      <c r="CS138" s="594"/>
      <c r="CT138" s="594"/>
      <c r="CU138" s="594"/>
      <c r="CV138" s="594"/>
      <c r="CW138" s="594"/>
      <c r="CX138" s="594"/>
      <c r="CY138" s="594"/>
      <c r="CZ138" s="594"/>
      <c r="DA138" s="594"/>
      <c r="DB138" s="594"/>
      <c r="DC138" s="594"/>
      <c r="DD138" s="594"/>
      <c r="DE138" s="594"/>
      <c r="DF138" s="594"/>
      <c r="DG138" s="594"/>
      <c r="DH138" s="594"/>
      <c r="DI138" s="594"/>
      <c r="DJ138" s="594"/>
      <c r="DK138" s="594"/>
      <c r="DL138" s="594"/>
      <c r="DM138" s="594"/>
      <c r="DN138" s="594"/>
      <c r="DO138" s="594"/>
      <c r="DP138" s="594"/>
      <c r="DQ138" s="594"/>
      <c r="DR138" s="594"/>
      <c r="DS138" s="594"/>
      <c r="DT138" s="594"/>
      <c r="DU138" s="594"/>
      <c r="DV138" s="594"/>
      <c r="DW138" s="594"/>
      <c r="DX138" s="594"/>
      <c r="DY138" s="594"/>
      <c r="DZ138" s="594"/>
      <c r="EA138" s="594"/>
      <c r="EB138" s="594"/>
      <c r="EC138" s="594"/>
      <c r="ED138" s="594"/>
      <c r="EE138" s="594"/>
      <c r="EF138" s="594"/>
      <c r="EG138" s="594"/>
      <c r="EH138" s="594"/>
      <c r="EI138" s="594"/>
      <c r="EJ138" s="594"/>
      <c r="EK138" s="594"/>
      <c r="EL138" s="594"/>
      <c r="EM138" s="594"/>
      <c r="EN138" s="594"/>
      <c r="EO138" s="594"/>
      <c r="EP138" s="594"/>
      <c r="EQ138" s="594"/>
      <c r="ER138" s="594"/>
      <c r="ES138" s="594"/>
      <c r="ET138" s="594"/>
      <c r="EU138" s="594"/>
      <c r="EV138" s="594"/>
      <c r="EW138" s="594"/>
      <c r="EX138" s="594"/>
      <c r="EY138" s="594"/>
      <c r="EZ138" s="594"/>
      <c r="FA138" s="594"/>
      <c r="FB138" s="594"/>
      <c r="FC138" s="594"/>
      <c r="FD138" s="594"/>
      <c r="FE138" s="594"/>
      <c r="FF138" s="594"/>
      <c r="FG138" s="594"/>
      <c r="FH138" s="594"/>
      <c r="FI138" s="594"/>
      <c r="FJ138" s="594"/>
      <c r="FK138" s="594"/>
      <c r="FL138" s="594"/>
    </row>
    <row r="139" spans="1:180" s="593" customFormat="1" ht="30" customHeight="1" x14ac:dyDescent="0.2">
      <c r="A139" s="662">
        <v>138</v>
      </c>
      <c r="B139" s="596">
        <v>234</v>
      </c>
      <c r="C139" s="597">
        <v>432</v>
      </c>
      <c r="D139" s="581">
        <v>6</v>
      </c>
      <c r="E139" s="582" t="s">
        <v>14</v>
      </c>
      <c r="F139" s="598" t="s">
        <v>44</v>
      </c>
      <c r="G139" s="856" t="s">
        <v>41</v>
      </c>
      <c r="H139" s="912"/>
      <c r="I139" s="857">
        <v>960000</v>
      </c>
      <c r="J139" s="857">
        <v>960000</v>
      </c>
      <c r="K139" s="613">
        <v>960000</v>
      </c>
      <c r="L139" s="857">
        <v>957659.13</v>
      </c>
      <c r="M139" s="610">
        <v>1500000</v>
      </c>
      <c r="N139" s="857">
        <v>0</v>
      </c>
      <c r="O139" s="857">
        <v>0</v>
      </c>
      <c r="P139" s="897">
        <v>2.1</v>
      </c>
      <c r="Q139" s="856">
        <v>9</v>
      </c>
      <c r="R139" s="847">
        <v>20</v>
      </c>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4"/>
      <c r="AY139" s="594"/>
      <c r="AZ139" s="594"/>
      <c r="BA139" s="594"/>
      <c r="BB139" s="594"/>
      <c r="BC139" s="594"/>
      <c r="BD139" s="594"/>
      <c r="BE139" s="594"/>
      <c r="BF139" s="594"/>
      <c r="BG139" s="594"/>
      <c r="BH139" s="594"/>
      <c r="BI139" s="594"/>
      <c r="BJ139" s="594"/>
      <c r="BK139" s="594"/>
      <c r="BL139" s="594"/>
      <c r="BM139" s="594"/>
      <c r="BN139" s="594"/>
      <c r="BO139" s="594"/>
      <c r="BP139" s="594"/>
      <c r="BQ139" s="594"/>
      <c r="BR139" s="594"/>
      <c r="BS139" s="594"/>
      <c r="BT139" s="594"/>
      <c r="BU139" s="594"/>
      <c r="BV139" s="594"/>
      <c r="BW139" s="594"/>
      <c r="BX139" s="594"/>
      <c r="BY139" s="594"/>
      <c r="BZ139" s="594"/>
      <c r="CA139" s="594"/>
      <c r="CB139" s="594"/>
      <c r="CC139" s="594"/>
      <c r="CD139" s="594"/>
      <c r="CE139" s="594"/>
      <c r="CF139" s="594"/>
      <c r="CG139" s="594"/>
      <c r="CH139" s="594"/>
      <c r="CI139" s="594"/>
      <c r="CJ139" s="594"/>
      <c r="CK139" s="594"/>
      <c r="CL139" s="594"/>
      <c r="CM139" s="594"/>
      <c r="CN139" s="594"/>
      <c r="CO139" s="594"/>
      <c r="CP139" s="594"/>
      <c r="CQ139" s="594"/>
      <c r="CR139" s="594"/>
      <c r="CS139" s="594"/>
      <c r="CT139" s="594"/>
      <c r="CU139" s="594"/>
      <c r="CV139" s="594"/>
      <c r="CW139" s="594"/>
      <c r="CX139" s="594"/>
      <c r="CY139" s="594"/>
      <c r="CZ139" s="594"/>
      <c r="DA139" s="594"/>
      <c r="DB139" s="594"/>
      <c r="DC139" s="594"/>
      <c r="DD139" s="594"/>
      <c r="DE139" s="594"/>
      <c r="DF139" s="594"/>
      <c r="DG139" s="594"/>
      <c r="DH139" s="594"/>
      <c r="DI139" s="594"/>
      <c r="DJ139" s="594"/>
      <c r="DK139" s="594"/>
      <c r="DL139" s="594"/>
      <c r="DM139" s="594"/>
      <c r="DN139" s="594"/>
      <c r="DO139" s="594"/>
      <c r="DP139" s="594"/>
      <c r="DQ139" s="594"/>
      <c r="DR139" s="594"/>
      <c r="DS139" s="594"/>
      <c r="DT139" s="594"/>
      <c r="DU139" s="594"/>
      <c r="DV139" s="594"/>
      <c r="DW139" s="594"/>
      <c r="DX139" s="594"/>
      <c r="DY139" s="594"/>
      <c r="DZ139" s="594"/>
      <c r="EA139" s="594"/>
      <c r="EB139" s="594"/>
      <c r="EC139" s="594"/>
      <c r="ED139" s="594"/>
      <c r="EE139" s="594"/>
      <c r="EF139" s="594"/>
      <c r="EG139" s="594"/>
      <c r="EH139" s="594"/>
      <c r="EI139" s="594"/>
      <c r="EJ139" s="594"/>
      <c r="EK139" s="594"/>
      <c r="EL139" s="594"/>
      <c r="EM139" s="594"/>
      <c r="EN139" s="594"/>
      <c r="EO139" s="594"/>
      <c r="EP139" s="594"/>
      <c r="EQ139" s="594"/>
      <c r="ER139" s="594"/>
      <c r="ES139" s="594"/>
      <c r="ET139" s="594"/>
      <c r="EU139" s="594"/>
      <c r="EV139" s="594"/>
      <c r="EW139" s="594"/>
      <c r="EX139" s="594"/>
      <c r="EY139" s="594"/>
      <c r="EZ139" s="594"/>
      <c r="FA139" s="594"/>
      <c r="FB139" s="594"/>
      <c r="FC139" s="594"/>
      <c r="FD139" s="594"/>
      <c r="FE139" s="594"/>
      <c r="FF139" s="594"/>
      <c r="FG139" s="594"/>
      <c r="FH139" s="594"/>
      <c r="FI139" s="594"/>
      <c r="FJ139" s="594"/>
      <c r="FK139" s="594"/>
      <c r="FL139" s="594"/>
      <c r="FM139" s="594"/>
      <c r="FN139" s="594"/>
      <c r="FO139" s="594"/>
      <c r="FP139" s="594"/>
      <c r="FQ139" s="594"/>
      <c r="FR139" s="594"/>
      <c r="FS139" s="594"/>
      <c r="FT139" s="594"/>
      <c r="FU139" s="594"/>
      <c r="FV139" s="594"/>
      <c r="FW139" s="594"/>
      <c r="FX139" s="594"/>
    </row>
    <row r="140" spans="1:180" s="593" customFormat="1" ht="30" customHeight="1" x14ac:dyDescent="0.2">
      <c r="A140" s="662">
        <v>139</v>
      </c>
      <c r="B140" s="606">
        <v>234</v>
      </c>
      <c r="C140" s="607">
        <v>532</v>
      </c>
      <c r="D140" s="607">
        <v>24</v>
      </c>
      <c r="E140" s="582" t="s">
        <v>14</v>
      </c>
      <c r="F140" s="582" t="s">
        <v>54</v>
      </c>
      <c r="G140" s="855" t="s">
        <v>15</v>
      </c>
      <c r="H140" s="914"/>
      <c r="I140" s="613"/>
      <c r="J140" s="613"/>
      <c r="K140" s="613"/>
      <c r="L140" s="613"/>
      <c r="M140" s="610">
        <v>3400000</v>
      </c>
      <c r="N140" s="609">
        <v>0</v>
      </c>
      <c r="O140" s="609">
        <v>0</v>
      </c>
      <c r="P140" s="900">
        <v>2.1</v>
      </c>
      <c r="Q140" s="868" t="s">
        <v>22</v>
      </c>
      <c r="R140" s="869">
        <v>20</v>
      </c>
      <c r="S140" s="594"/>
      <c r="T140" s="594"/>
      <c r="U140" s="594"/>
      <c r="V140" s="594"/>
      <c r="W140" s="594"/>
      <c r="X140" s="594"/>
      <c r="Y140" s="594"/>
      <c r="Z140" s="594"/>
      <c r="AA140" s="594"/>
      <c r="AB140" s="594"/>
      <c r="AC140" s="594"/>
      <c r="AD140" s="594"/>
      <c r="AE140" s="594"/>
      <c r="AF140" s="594"/>
      <c r="AG140" s="594"/>
      <c r="AH140" s="594"/>
      <c r="AI140" s="594"/>
      <c r="AJ140" s="594"/>
      <c r="AK140" s="594"/>
      <c r="AL140" s="594"/>
      <c r="AM140" s="594"/>
      <c r="AN140" s="594"/>
      <c r="AO140" s="594"/>
      <c r="AP140" s="594"/>
      <c r="AQ140" s="594"/>
      <c r="AR140" s="594"/>
      <c r="AS140" s="594"/>
      <c r="AT140" s="594"/>
      <c r="AU140" s="594"/>
      <c r="AV140" s="594"/>
      <c r="AW140" s="594"/>
      <c r="AX140" s="594"/>
      <c r="AY140" s="594"/>
      <c r="AZ140" s="594"/>
      <c r="BA140" s="594"/>
      <c r="BB140" s="594"/>
      <c r="BC140" s="594"/>
      <c r="BD140" s="594"/>
      <c r="BE140" s="594"/>
      <c r="BF140" s="594"/>
      <c r="BG140" s="594"/>
      <c r="BH140" s="594"/>
      <c r="BI140" s="594"/>
      <c r="BJ140" s="594"/>
      <c r="BK140" s="594"/>
      <c r="BL140" s="594"/>
      <c r="BM140" s="594"/>
      <c r="BN140" s="594"/>
      <c r="BO140" s="594"/>
      <c r="BP140" s="594"/>
      <c r="BQ140" s="594"/>
      <c r="BR140" s="594"/>
      <c r="BS140" s="594"/>
      <c r="BT140" s="594"/>
      <c r="BU140" s="594"/>
      <c r="BV140" s="594"/>
      <c r="BW140" s="594"/>
      <c r="BX140" s="594"/>
      <c r="BY140" s="594"/>
      <c r="BZ140" s="594"/>
      <c r="CA140" s="594"/>
      <c r="CB140" s="594"/>
      <c r="CC140" s="594"/>
      <c r="CD140" s="594"/>
      <c r="CE140" s="594"/>
      <c r="CF140" s="594"/>
      <c r="CG140" s="594"/>
      <c r="CH140" s="594"/>
      <c r="CI140" s="594"/>
      <c r="CJ140" s="594"/>
      <c r="CK140" s="594"/>
      <c r="CL140" s="594"/>
      <c r="CM140" s="594"/>
      <c r="CN140" s="594"/>
      <c r="CO140" s="594"/>
      <c r="CP140" s="594"/>
      <c r="CQ140" s="594"/>
      <c r="CR140" s="594"/>
      <c r="CS140" s="594"/>
      <c r="CT140" s="594"/>
      <c r="CU140" s="594"/>
      <c r="CV140" s="594"/>
      <c r="CW140" s="594"/>
      <c r="CX140" s="594"/>
      <c r="CY140" s="594"/>
      <c r="CZ140" s="594"/>
      <c r="DA140" s="594"/>
      <c r="DB140" s="594"/>
      <c r="DC140" s="594"/>
      <c r="DD140" s="594"/>
      <c r="DE140" s="594"/>
      <c r="DF140" s="594"/>
      <c r="DG140" s="594"/>
      <c r="DH140" s="594"/>
      <c r="DI140" s="594"/>
      <c r="DJ140" s="594"/>
      <c r="DK140" s="594"/>
      <c r="DL140" s="594"/>
      <c r="DM140" s="594"/>
      <c r="DN140" s="594"/>
      <c r="DO140" s="594"/>
      <c r="DP140" s="594"/>
      <c r="DQ140" s="594"/>
      <c r="DR140" s="594"/>
      <c r="DS140" s="594"/>
      <c r="DT140" s="594"/>
      <c r="DU140" s="594"/>
      <c r="DV140" s="594"/>
      <c r="DW140" s="594"/>
      <c r="DX140" s="594"/>
      <c r="DY140" s="594"/>
      <c r="DZ140" s="594"/>
      <c r="EA140" s="594"/>
      <c r="EB140" s="594"/>
      <c r="EC140" s="594"/>
      <c r="ED140" s="594"/>
      <c r="EE140" s="594"/>
      <c r="EF140" s="594"/>
      <c r="EG140" s="594"/>
      <c r="EH140" s="594"/>
      <c r="EI140" s="594"/>
      <c r="EJ140" s="594"/>
      <c r="EK140" s="594"/>
      <c r="EL140" s="594"/>
      <c r="EM140" s="594"/>
      <c r="EN140" s="594"/>
      <c r="EO140" s="594"/>
      <c r="EP140" s="594"/>
      <c r="EQ140" s="594"/>
      <c r="ER140" s="594"/>
      <c r="ES140" s="594"/>
      <c r="ET140" s="594"/>
      <c r="EU140" s="594"/>
      <c r="EV140" s="594"/>
      <c r="EW140" s="594"/>
      <c r="EX140" s="594"/>
      <c r="EY140" s="594"/>
      <c r="EZ140" s="594"/>
      <c r="FA140" s="594"/>
      <c r="FB140" s="594"/>
      <c r="FC140" s="594"/>
      <c r="FD140" s="594"/>
      <c r="FE140" s="594"/>
      <c r="FF140" s="594"/>
      <c r="FG140" s="594"/>
      <c r="FH140" s="594"/>
      <c r="FI140" s="594"/>
      <c r="FJ140" s="594"/>
      <c r="FK140" s="594"/>
      <c r="FL140" s="594"/>
    </row>
    <row r="141" spans="1:180" s="593" customFormat="1" ht="30" customHeight="1" x14ac:dyDescent="0.2">
      <c r="A141" s="662">
        <v>140</v>
      </c>
      <c r="B141" s="606">
        <v>234</v>
      </c>
      <c r="C141" s="607">
        <v>632</v>
      </c>
      <c r="D141" s="581">
        <v>11</v>
      </c>
      <c r="E141" s="582" t="s">
        <v>14</v>
      </c>
      <c r="F141" s="644" t="s">
        <v>1093</v>
      </c>
      <c r="G141" s="656" t="s">
        <v>31</v>
      </c>
      <c r="H141" s="911">
        <v>9211504</v>
      </c>
      <c r="I141" s="613">
        <v>6143500</v>
      </c>
      <c r="J141" s="613">
        <v>6143500</v>
      </c>
      <c r="K141" s="613">
        <v>6143500</v>
      </c>
      <c r="L141" s="613">
        <v>0</v>
      </c>
      <c r="M141" s="610">
        <v>6143500</v>
      </c>
      <c r="N141" s="857"/>
      <c r="O141" s="857"/>
      <c r="P141" s="897">
        <v>2.1</v>
      </c>
      <c r="Q141" s="586" t="s">
        <v>55</v>
      </c>
      <c r="R141" s="849">
        <v>20</v>
      </c>
      <c r="S141" s="594"/>
      <c r="T141" s="594"/>
      <c r="U141" s="594"/>
      <c r="V141" s="594"/>
      <c r="W141" s="594"/>
      <c r="X141" s="594"/>
      <c r="Y141" s="594"/>
      <c r="Z141" s="594"/>
      <c r="AA141" s="594"/>
      <c r="AB141" s="594"/>
      <c r="AC141" s="594"/>
      <c r="AD141" s="594"/>
      <c r="AE141" s="594"/>
      <c r="AF141" s="594"/>
      <c r="AG141" s="594"/>
      <c r="AH141" s="594"/>
      <c r="AI141" s="594"/>
      <c r="AJ141" s="594"/>
      <c r="AK141" s="594"/>
      <c r="AL141" s="594"/>
      <c r="AM141" s="594"/>
      <c r="AN141" s="594"/>
      <c r="AO141" s="594"/>
      <c r="AP141" s="594"/>
      <c r="AQ141" s="594"/>
      <c r="AR141" s="594"/>
      <c r="AS141" s="594"/>
      <c r="AT141" s="594"/>
      <c r="AU141" s="594"/>
      <c r="AV141" s="594"/>
      <c r="AW141" s="594"/>
      <c r="AX141" s="594"/>
      <c r="AY141" s="594"/>
      <c r="AZ141" s="594"/>
      <c r="BA141" s="594"/>
      <c r="BB141" s="594"/>
      <c r="BC141" s="594"/>
      <c r="BD141" s="594"/>
      <c r="BE141" s="594"/>
      <c r="BF141" s="594"/>
      <c r="BG141" s="594"/>
      <c r="BH141" s="594"/>
      <c r="BI141" s="594"/>
      <c r="BJ141" s="594"/>
      <c r="BK141" s="594"/>
      <c r="BL141" s="594"/>
      <c r="BM141" s="594"/>
      <c r="BN141" s="594"/>
      <c r="BO141" s="594"/>
      <c r="BP141" s="594"/>
      <c r="BQ141" s="594"/>
      <c r="BR141" s="594"/>
      <c r="BS141" s="594"/>
      <c r="BT141" s="594"/>
      <c r="BU141" s="594"/>
      <c r="BV141" s="594"/>
      <c r="BW141" s="594"/>
      <c r="BX141" s="594"/>
      <c r="BY141" s="594"/>
      <c r="BZ141" s="594"/>
      <c r="CA141" s="594"/>
      <c r="CB141" s="594"/>
      <c r="CC141" s="594"/>
      <c r="CD141" s="594"/>
      <c r="CE141" s="594"/>
      <c r="CF141" s="594"/>
      <c r="CG141" s="594"/>
      <c r="CH141" s="594"/>
      <c r="CI141" s="594"/>
      <c r="CJ141" s="594"/>
      <c r="CK141" s="594"/>
      <c r="CL141" s="594"/>
      <c r="CM141" s="594"/>
      <c r="CN141" s="594"/>
      <c r="CO141" s="594"/>
      <c r="CP141" s="594"/>
      <c r="CQ141" s="594"/>
      <c r="CR141" s="594"/>
      <c r="CS141" s="594"/>
      <c r="CT141" s="594"/>
      <c r="CU141" s="594"/>
      <c r="CV141" s="594"/>
      <c r="CW141" s="594"/>
      <c r="CX141" s="594"/>
      <c r="CY141" s="594"/>
      <c r="CZ141" s="594"/>
      <c r="DA141" s="594"/>
      <c r="DB141" s="594"/>
      <c r="DC141" s="594"/>
      <c r="DD141" s="594"/>
      <c r="DE141" s="594"/>
      <c r="DF141" s="594"/>
      <c r="DG141" s="594"/>
      <c r="DH141" s="594"/>
      <c r="DI141" s="594"/>
      <c r="DJ141" s="594"/>
      <c r="DK141" s="594"/>
      <c r="DL141" s="594"/>
      <c r="DM141" s="594"/>
      <c r="DN141" s="594"/>
      <c r="DO141" s="594"/>
      <c r="DP141" s="594"/>
      <c r="DQ141" s="594"/>
      <c r="DR141" s="594"/>
      <c r="DS141" s="594"/>
      <c r="DT141" s="594"/>
      <c r="DU141" s="594"/>
      <c r="DV141" s="594"/>
      <c r="DW141" s="594"/>
      <c r="DX141" s="594"/>
      <c r="DY141" s="594"/>
      <c r="DZ141" s="594"/>
      <c r="EA141" s="594"/>
      <c r="EB141" s="594"/>
      <c r="EC141" s="594"/>
      <c r="ED141" s="594"/>
      <c r="EE141" s="594"/>
      <c r="EF141" s="594"/>
      <c r="EG141" s="594"/>
      <c r="EH141" s="594"/>
      <c r="EI141" s="594"/>
      <c r="EJ141" s="594"/>
      <c r="EK141" s="594"/>
      <c r="EL141" s="594"/>
      <c r="EM141" s="594"/>
      <c r="EN141" s="594"/>
      <c r="EO141" s="594"/>
      <c r="EP141" s="594"/>
      <c r="EQ141" s="594"/>
      <c r="ER141" s="594"/>
      <c r="ES141" s="594"/>
      <c r="ET141" s="594"/>
      <c r="EU141" s="594"/>
      <c r="EV141" s="594"/>
      <c r="EW141" s="594"/>
      <c r="EX141" s="594"/>
      <c r="EY141" s="594"/>
      <c r="EZ141" s="594"/>
      <c r="FA141" s="594"/>
      <c r="FB141" s="594"/>
      <c r="FC141" s="594"/>
      <c r="FD141" s="594"/>
      <c r="FE141" s="594"/>
      <c r="FF141" s="594"/>
      <c r="FG141" s="594"/>
      <c r="FH141" s="594"/>
      <c r="FI141" s="594"/>
      <c r="FJ141" s="594"/>
      <c r="FK141" s="594"/>
      <c r="FL141" s="594"/>
      <c r="FM141" s="594"/>
      <c r="FN141" s="594"/>
      <c r="FO141" s="594"/>
      <c r="FP141" s="594"/>
      <c r="FQ141" s="594"/>
      <c r="FR141" s="594"/>
      <c r="FS141" s="594"/>
      <c r="FT141" s="594"/>
      <c r="FU141" s="594"/>
      <c r="FV141" s="594"/>
      <c r="FW141" s="594"/>
      <c r="FX141" s="594"/>
    </row>
    <row r="142" spans="1:180" s="593" customFormat="1" ht="30" customHeight="1" x14ac:dyDescent="0.2">
      <c r="A142" s="662">
        <v>141</v>
      </c>
      <c r="B142" s="606">
        <v>234</v>
      </c>
      <c r="C142" s="607">
        <v>632</v>
      </c>
      <c r="D142" s="581">
        <v>14</v>
      </c>
      <c r="E142" s="582" t="s">
        <v>14</v>
      </c>
      <c r="F142" s="582" t="s">
        <v>1285</v>
      </c>
      <c r="G142" s="855" t="s">
        <v>31</v>
      </c>
      <c r="H142" s="911"/>
      <c r="I142" s="613">
        <v>2959600</v>
      </c>
      <c r="J142" s="613">
        <v>0</v>
      </c>
      <c r="K142" s="613">
        <v>0</v>
      </c>
      <c r="L142" s="613"/>
      <c r="M142" s="610">
        <v>0</v>
      </c>
      <c r="N142" s="857"/>
      <c r="O142" s="857"/>
      <c r="P142" s="897">
        <v>2.1</v>
      </c>
      <c r="Q142" s="586" t="s">
        <v>55</v>
      </c>
      <c r="R142" s="849">
        <v>20</v>
      </c>
      <c r="S142" s="594"/>
      <c r="T142" s="594"/>
      <c r="U142" s="594"/>
      <c r="V142" s="594"/>
      <c r="W142" s="594"/>
      <c r="X142" s="594"/>
      <c r="Y142" s="594"/>
      <c r="Z142" s="594"/>
      <c r="AA142" s="594"/>
      <c r="AB142" s="594"/>
      <c r="AC142" s="594"/>
      <c r="AD142" s="594"/>
      <c r="AE142" s="594"/>
      <c r="AF142" s="594"/>
      <c r="AG142" s="594"/>
      <c r="AH142" s="594"/>
      <c r="AI142" s="594"/>
      <c r="AJ142" s="594"/>
      <c r="AK142" s="594"/>
      <c r="AL142" s="594"/>
      <c r="AM142" s="594"/>
      <c r="AN142" s="594"/>
      <c r="AO142" s="594"/>
      <c r="AP142" s="594"/>
      <c r="AQ142" s="594"/>
      <c r="AR142" s="594"/>
      <c r="AS142" s="594"/>
      <c r="AT142" s="594"/>
      <c r="AU142" s="594"/>
      <c r="AV142" s="594"/>
      <c r="AW142" s="594"/>
      <c r="AX142" s="594"/>
      <c r="AY142" s="594"/>
      <c r="AZ142" s="594"/>
      <c r="BA142" s="594"/>
      <c r="BB142" s="594"/>
      <c r="BC142" s="594"/>
      <c r="BD142" s="594"/>
      <c r="BE142" s="594"/>
      <c r="BF142" s="594"/>
      <c r="BG142" s="594"/>
      <c r="BH142" s="594"/>
      <c r="BI142" s="594"/>
      <c r="BJ142" s="594"/>
      <c r="BK142" s="594"/>
      <c r="BL142" s="594"/>
      <c r="BM142" s="594"/>
      <c r="BN142" s="594"/>
      <c r="BO142" s="594"/>
      <c r="BP142" s="594"/>
      <c r="BQ142" s="594"/>
      <c r="BR142" s="594"/>
      <c r="BS142" s="594"/>
      <c r="BT142" s="594"/>
      <c r="BU142" s="594"/>
      <c r="BV142" s="594"/>
      <c r="BW142" s="594"/>
      <c r="BX142" s="594"/>
      <c r="BY142" s="594"/>
      <c r="BZ142" s="594"/>
      <c r="CA142" s="594"/>
      <c r="CB142" s="594"/>
      <c r="CC142" s="594"/>
      <c r="CD142" s="594"/>
      <c r="CE142" s="594"/>
      <c r="CF142" s="594"/>
      <c r="CG142" s="594"/>
      <c r="CH142" s="594"/>
      <c r="CI142" s="594"/>
      <c r="CJ142" s="594"/>
      <c r="CK142" s="594"/>
      <c r="CL142" s="594"/>
      <c r="CM142" s="594"/>
      <c r="CN142" s="594"/>
      <c r="CO142" s="594"/>
      <c r="CP142" s="594"/>
      <c r="CQ142" s="594"/>
      <c r="CR142" s="594"/>
      <c r="CS142" s="594"/>
      <c r="CT142" s="594"/>
      <c r="CU142" s="594"/>
      <c r="CV142" s="594"/>
      <c r="CW142" s="594"/>
      <c r="CX142" s="594"/>
      <c r="CY142" s="594"/>
      <c r="CZ142" s="594"/>
      <c r="DA142" s="594"/>
      <c r="DB142" s="594"/>
      <c r="DC142" s="594"/>
      <c r="DD142" s="594"/>
      <c r="DE142" s="594"/>
      <c r="DF142" s="594"/>
      <c r="DG142" s="594"/>
      <c r="DH142" s="594"/>
      <c r="DI142" s="594"/>
      <c r="DJ142" s="594"/>
      <c r="DK142" s="594"/>
      <c r="DL142" s="594"/>
      <c r="DM142" s="594"/>
      <c r="DN142" s="594"/>
      <c r="DO142" s="594"/>
      <c r="DP142" s="594"/>
      <c r="DQ142" s="594"/>
      <c r="DR142" s="594"/>
      <c r="DS142" s="594"/>
      <c r="DT142" s="594"/>
      <c r="DU142" s="594"/>
      <c r="DV142" s="594"/>
      <c r="DW142" s="594"/>
      <c r="DX142" s="594"/>
      <c r="DY142" s="594"/>
      <c r="DZ142" s="594"/>
      <c r="EA142" s="594"/>
      <c r="EB142" s="594"/>
      <c r="EC142" s="594"/>
      <c r="ED142" s="594"/>
      <c r="EE142" s="594"/>
      <c r="EF142" s="594"/>
      <c r="EG142" s="594"/>
      <c r="EH142" s="594"/>
      <c r="EI142" s="594"/>
      <c r="EJ142" s="594"/>
      <c r="EK142" s="594"/>
      <c r="EL142" s="594"/>
      <c r="EM142" s="594"/>
      <c r="EN142" s="594"/>
      <c r="EO142" s="594"/>
      <c r="EP142" s="594"/>
      <c r="EQ142" s="594"/>
      <c r="ER142" s="594"/>
      <c r="ES142" s="594"/>
      <c r="ET142" s="594"/>
      <c r="EU142" s="594"/>
      <c r="EV142" s="594"/>
      <c r="EW142" s="594"/>
      <c r="EX142" s="594"/>
      <c r="EY142" s="594"/>
      <c r="EZ142" s="594"/>
      <c r="FA142" s="594"/>
      <c r="FB142" s="594"/>
      <c r="FC142" s="594"/>
      <c r="FD142" s="594"/>
      <c r="FE142" s="594"/>
      <c r="FF142" s="594"/>
      <c r="FG142" s="594"/>
      <c r="FH142" s="594"/>
      <c r="FI142" s="594"/>
      <c r="FJ142" s="594"/>
      <c r="FK142" s="594"/>
      <c r="FL142" s="594"/>
      <c r="FM142" s="594"/>
      <c r="FN142" s="594"/>
      <c r="FO142" s="594"/>
      <c r="FP142" s="594"/>
      <c r="FQ142" s="594"/>
      <c r="FR142" s="594"/>
      <c r="FS142" s="594"/>
      <c r="FT142" s="594"/>
      <c r="FU142" s="594"/>
      <c r="FV142" s="594"/>
      <c r="FW142" s="594"/>
      <c r="FX142" s="594"/>
    </row>
    <row r="143" spans="1:180" s="593" customFormat="1" ht="30" customHeight="1" x14ac:dyDescent="0.25">
      <c r="A143" s="662">
        <v>142</v>
      </c>
      <c r="B143" s="606">
        <v>234</v>
      </c>
      <c r="C143" s="607">
        <v>632</v>
      </c>
      <c r="D143" s="581">
        <v>16</v>
      </c>
      <c r="E143" s="582" t="s">
        <v>14</v>
      </c>
      <c r="F143" s="644" t="s">
        <v>1090</v>
      </c>
      <c r="G143" s="656" t="s">
        <v>31</v>
      </c>
      <c r="H143" s="911"/>
      <c r="I143" s="613">
        <v>1200000</v>
      </c>
      <c r="J143" s="613">
        <v>1200000</v>
      </c>
      <c r="K143" s="613">
        <v>1200000</v>
      </c>
      <c r="L143" s="613">
        <v>0</v>
      </c>
      <c r="M143" s="610">
        <v>1200000</v>
      </c>
      <c r="N143" s="628"/>
      <c r="O143" s="628"/>
      <c r="P143" s="897">
        <v>2.1</v>
      </c>
      <c r="Q143" s="586" t="s">
        <v>55</v>
      </c>
      <c r="R143" s="849">
        <v>20</v>
      </c>
      <c r="S143" s="594"/>
      <c r="T143" s="594"/>
      <c r="U143" s="594"/>
      <c r="V143" s="594"/>
      <c r="W143" s="594"/>
      <c r="X143" s="594"/>
      <c r="Y143" s="594"/>
      <c r="Z143" s="594"/>
      <c r="AA143" s="594"/>
      <c r="AB143" s="594"/>
      <c r="AC143" s="594"/>
      <c r="AD143" s="594"/>
      <c r="AE143" s="594"/>
      <c r="AF143" s="594"/>
      <c r="AG143" s="594"/>
      <c r="AH143" s="594"/>
      <c r="AI143" s="594"/>
      <c r="AJ143" s="594"/>
      <c r="AK143" s="594"/>
      <c r="AL143" s="594"/>
      <c r="AM143" s="594"/>
      <c r="AN143" s="594"/>
      <c r="AO143" s="594"/>
      <c r="AP143" s="594"/>
      <c r="AQ143" s="594"/>
      <c r="AR143" s="594"/>
      <c r="AS143" s="594"/>
      <c r="AT143" s="594"/>
      <c r="AU143" s="594"/>
      <c r="AV143" s="594"/>
      <c r="AW143" s="594"/>
      <c r="AX143" s="594"/>
      <c r="AY143" s="594"/>
      <c r="AZ143" s="594"/>
      <c r="BA143" s="594"/>
      <c r="BB143" s="594"/>
      <c r="BC143" s="594"/>
      <c r="BD143" s="594"/>
      <c r="BE143" s="594"/>
      <c r="BF143" s="594"/>
      <c r="BG143" s="594"/>
      <c r="BH143" s="594"/>
      <c r="BI143" s="594"/>
      <c r="BJ143" s="594"/>
      <c r="BK143" s="594"/>
      <c r="BL143" s="594"/>
      <c r="BM143" s="594"/>
      <c r="BN143" s="594"/>
      <c r="BO143" s="594"/>
      <c r="BP143" s="594"/>
      <c r="BQ143" s="594"/>
      <c r="BR143" s="594"/>
      <c r="BS143" s="594"/>
      <c r="BT143" s="594"/>
      <c r="BU143" s="594"/>
      <c r="BV143" s="594"/>
      <c r="BW143" s="594"/>
      <c r="BX143" s="594"/>
      <c r="BY143" s="594"/>
      <c r="BZ143" s="594"/>
      <c r="CA143" s="594"/>
      <c r="CB143" s="594"/>
      <c r="CC143" s="594"/>
      <c r="CD143" s="594"/>
      <c r="CE143" s="594"/>
      <c r="CF143" s="594"/>
      <c r="CG143" s="594"/>
      <c r="CH143" s="594"/>
      <c r="CI143" s="594"/>
      <c r="CJ143" s="594"/>
      <c r="CK143" s="594"/>
      <c r="CL143" s="594"/>
      <c r="CM143" s="594"/>
      <c r="CN143" s="594"/>
      <c r="CO143" s="594"/>
      <c r="CP143" s="594"/>
      <c r="CQ143" s="594"/>
      <c r="CR143" s="594"/>
      <c r="CS143" s="594"/>
      <c r="CT143" s="594"/>
      <c r="CU143" s="594"/>
      <c r="CV143" s="594"/>
      <c r="CW143" s="594"/>
      <c r="CX143" s="594"/>
      <c r="CY143" s="594"/>
      <c r="CZ143" s="594"/>
      <c r="DA143" s="594"/>
      <c r="DB143" s="594"/>
      <c r="DC143" s="594"/>
      <c r="DD143" s="594"/>
      <c r="DE143" s="594"/>
      <c r="DF143" s="594"/>
      <c r="DG143" s="594"/>
      <c r="DH143" s="594"/>
      <c r="DI143" s="594"/>
      <c r="DJ143" s="594"/>
      <c r="DK143" s="594"/>
      <c r="DL143" s="594"/>
      <c r="DM143" s="594"/>
      <c r="DN143" s="594"/>
      <c r="DO143" s="594"/>
      <c r="DP143" s="594"/>
      <c r="DQ143" s="594"/>
      <c r="DR143" s="594"/>
      <c r="DS143" s="594"/>
      <c r="DT143" s="594"/>
      <c r="DU143" s="594"/>
      <c r="DV143" s="594"/>
      <c r="DW143" s="594"/>
      <c r="DX143" s="594"/>
      <c r="DY143" s="594"/>
      <c r="DZ143" s="594"/>
      <c r="EA143" s="594"/>
      <c r="EB143" s="594"/>
      <c r="EC143" s="594"/>
      <c r="ED143" s="594"/>
      <c r="EE143" s="594"/>
      <c r="EF143" s="594"/>
      <c r="EG143" s="594"/>
      <c r="EH143" s="594"/>
      <c r="EI143" s="594"/>
      <c r="EJ143" s="594"/>
      <c r="EK143" s="594"/>
      <c r="EL143" s="594"/>
      <c r="EM143" s="594"/>
      <c r="EN143" s="594"/>
      <c r="EO143" s="594"/>
      <c r="EP143" s="594"/>
      <c r="EQ143" s="594"/>
      <c r="ER143" s="594"/>
      <c r="ES143" s="594"/>
      <c r="ET143" s="594"/>
      <c r="EU143" s="594"/>
      <c r="EV143" s="594"/>
      <c r="EW143" s="594"/>
      <c r="EX143" s="594"/>
      <c r="EY143" s="594"/>
      <c r="EZ143" s="594"/>
      <c r="FA143" s="594"/>
      <c r="FB143" s="594"/>
      <c r="FC143" s="594"/>
      <c r="FD143" s="594"/>
      <c r="FE143" s="594"/>
      <c r="FF143" s="594"/>
      <c r="FG143" s="594"/>
      <c r="FH143" s="594"/>
      <c r="FI143" s="594"/>
      <c r="FJ143" s="594"/>
      <c r="FK143" s="594"/>
      <c r="FL143" s="594"/>
    </row>
    <row r="144" spans="1:180" s="593" customFormat="1" ht="30" customHeight="1" x14ac:dyDescent="0.25">
      <c r="A144" s="662">
        <v>143</v>
      </c>
      <c r="B144" s="607">
        <v>234</v>
      </c>
      <c r="C144" s="607">
        <v>632</v>
      </c>
      <c r="D144" s="581">
        <v>20</v>
      </c>
      <c r="E144" s="632" t="s">
        <v>14</v>
      </c>
      <c r="F144" s="632" t="s">
        <v>1286</v>
      </c>
      <c r="G144" s="656" t="s">
        <v>31</v>
      </c>
      <c r="H144" s="911"/>
      <c r="I144" s="613">
        <v>395000</v>
      </c>
      <c r="J144" s="613">
        <v>0</v>
      </c>
      <c r="K144" s="613">
        <v>0</v>
      </c>
      <c r="L144" s="613"/>
      <c r="M144" s="610">
        <v>0</v>
      </c>
      <c r="N144" s="628"/>
      <c r="O144" s="628"/>
      <c r="P144" s="897">
        <v>2.1</v>
      </c>
      <c r="Q144" s="586" t="s">
        <v>22</v>
      </c>
      <c r="R144" s="849">
        <v>20</v>
      </c>
      <c r="S144" s="594"/>
      <c r="T144" s="594"/>
      <c r="U144" s="594"/>
      <c r="V144" s="594"/>
      <c r="W144" s="594"/>
      <c r="X144" s="594"/>
      <c r="Y144" s="594"/>
      <c r="Z144" s="594"/>
      <c r="AA144" s="594"/>
      <c r="AB144" s="594"/>
      <c r="AC144" s="594"/>
      <c r="AD144" s="594"/>
      <c r="AE144" s="594"/>
      <c r="AF144" s="594"/>
      <c r="AG144" s="594"/>
      <c r="AH144" s="594"/>
      <c r="AI144" s="594"/>
      <c r="AJ144" s="594"/>
      <c r="AK144" s="594"/>
      <c r="AL144" s="594"/>
      <c r="AM144" s="594"/>
      <c r="AN144" s="594"/>
      <c r="AO144" s="594"/>
      <c r="AP144" s="594"/>
      <c r="AQ144" s="594"/>
      <c r="AR144" s="594"/>
      <c r="AS144" s="594"/>
      <c r="AT144" s="594"/>
      <c r="AU144" s="594"/>
      <c r="AV144" s="594"/>
      <c r="AW144" s="594"/>
      <c r="AX144" s="594"/>
      <c r="AY144" s="594"/>
      <c r="AZ144" s="594"/>
      <c r="BA144" s="594"/>
      <c r="BB144" s="594"/>
      <c r="BC144" s="594"/>
      <c r="BD144" s="594"/>
      <c r="BE144" s="594"/>
      <c r="BF144" s="594"/>
      <c r="BG144" s="594"/>
      <c r="BH144" s="594"/>
      <c r="BI144" s="594"/>
      <c r="BJ144" s="594"/>
      <c r="BK144" s="594"/>
      <c r="BL144" s="594"/>
      <c r="BM144" s="594"/>
      <c r="BN144" s="594"/>
      <c r="BO144" s="594"/>
      <c r="BP144" s="594"/>
      <c r="BQ144" s="594"/>
      <c r="BR144" s="594"/>
      <c r="BS144" s="594"/>
      <c r="BT144" s="594"/>
      <c r="BU144" s="594"/>
      <c r="BV144" s="594"/>
      <c r="BW144" s="594"/>
      <c r="BX144" s="594"/>
      <c r="BY144" s="594"/>
      <c r="BZ144" s="594"/>
      <c r="CA144" s="594"/>
      <c r="CB144" s="594"/>
      <c r="CC144" s="594"/>
      <c r="CD144" s="594"/>
      <c r="CE144" s="594"/>
      <c r="CF144" s="594"/>
      <c r="CG144" s="594"/>
      <c r="CH144" s="594"/>
      <c r="CI144" s="594"/>
      <c r="CJ144" s="594"/>
      <c r="CK144" s="594"/>
      <c r="CL144" s="594"/>
      <c r="CM144" s="594"/>
      <c r="CN144" s="594"/>
      <c r="CO144" s="594"/>
      <c r="CP144" s="594"/>
      <c r="CQ144" s="594"/>
      <c r="CR144" s="594"/>
      <c r="CS144" s="594"/>
      <c r="CT144" s="594"/>
      <c r="CU144" s="594"/>
      <c r="CV144" s="594"/>
      <c r="CW144" s="594"/>
      <c r="CX144" s="594"/>
      <c r="CY144" s="594"/>
      <c r="CZ144" s="594"/>
      <c r="DA144" s="594"/>
      <c r="DB144" s="594"/>
      <c r="DC144" s="594"/>
      <c r="DD144" s="594"/>
      <c r="DE144" s="594"/>
      <c r="DF144" s="594"/>
      <c r="DG144" s="594"/>
      <c r="DH144" s="594"/>
      <c r="DI144" s="594"/>
      <c r="DJ144" s="594"/>
      <c r="DK144" s="594"/>
      <c r="DL144" s="594"/>
      <c r="DM144" s="594"/>
      <c r="DN144" s="594"/>
      <c r="DO144" s="594"/>
      <c r="DP144" s="594"/>
      <c r="DQ144" s="594"/>
      <c r="DR144" s="594"/>
      <c r="DS144" s="594"/>
      <c r="DT144" s="594"/>
      <c r="DU144" s="594"/>
      <c r="DV144" s="594"/>
      <c r="DW144" s="594"/>
      <c r="DX144" s="594"/>
      <c r="DY144" s="594"/>
      <c r="DZ144" s="594"/>
      <c r="EA144" s="594"/>
      <c r="EB144" s="594"/>
      <c r="EC144" s="594"/>
      <c r="ED144" s="594"/>
      <c r="EE144" s="594"/>
      <c r="EF144" s="594"/>
      <c r="EG144" s="594"/>
      <c r="EH144" s="594"/>
      <c r="EI144" s="594"/>
      <c r="EJ144" s="594"/>
      <c r="EK144" s="594"/>
      <c r="EL144" s="594"/>
      <c r="EM144" s="594"/>
      <c r="EN144" s="594"/>
      <c r="EO144" s="594"/>
      <c r="EP144" s="594"/>
      <c r="EQ144" s="594"/>
      <c r="ER144" s="594"/>
      <c r="ES144" s="594"/>
      <c r="ET144" s="594"/>
      <c r="EU144" s="594"/>
      <c r="EV144" s="594"/>
      <c r="EW144" s="594"/>
      <c r="EX144" s="594"/>
      <c r="EY144" s="594"/>
      <c r="EZ144" s="594"/>
      <c r="FA144" s="594"/>
      <c r="FB144" s="594"/>
      <c r="FC144" s="594"/>
      <c r="FD144" s="594"/>
      <c r="FE144" s="594"/>
      <c r="FF144" s="594"/>
      <c r="FG144" s="594"/>
      <c r="FH144" s="594"/>
      <c r="FI144" s="594"/>
      <c r="FJ144" s="594"/>
      <c r="FK144" s="594"/>
      <c r="FL144" s="594"/>
    </row>
    <row r="145" spans="1:180" s="593" customFormat="1" ht="30" customHeight="1" x14ac:dyDescent="0.25">
      <c r="A145" s="662">
        <v>144</v>
      </c>
      <c r="B145" s="607">
        <v>234</v>
      </c>
      <c r="C145" s="607">
        <v>632</v>
      </c>
      <c r="D145" s="607">
        <v>21</v>
      </c>
      <c r="E145" s="632" t="s">
        <v>14</v>
      </c>
      <c r="F145" s="632" t="s">
        <v>1088</v>
      </c>
      <c r="G145" s="656" t="s">
        <v>31</v>
      </c>
      <c r="H145" s="911"/>
      <c r="I145" s="613">
        <v>185000</v>
      </c>
      <c r="J145" s="613">
        <v>185000</v>
      </c>
      <c r="K145" s="613">
        <v>185000</v>
      </c>
      <c r="L145" s="613">
        <v>83830.37</v>
      </c>
      <c r="M145" s="610">
        <v>101100</v>
      </c>
      <c r="N145" s="628"/>
      <c r="O145" s="628"/>
      <c r="P145" s="897">
        <v>2.1</v>
      </c>
      <c r="Q145" s="586" t="s">
        <v>22</v>
      </c>
      <c r="R145" s="849">
        <v>20</v>
      </c>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594"/>
      <c r="BJ145" s="594"/>
      <c r="BK145" s="594"/>
      <c r="BL145" s="594"/>
      <c r="BM145" s="594"/>
      <c r="BN145" s="594"/>
      <c r="BO145" s="594"/>
      <c r="BP145" s="594"/>
      <c r="BQ145" s="594"/>
      <c r="BR145" s="594"/>
      <c r="BS145" s="594"/>
      <c r="BT145" s="594"/>
      <c r="BU145" s="594"/>
      <c r="BV145" s="594"/>
      <c r="BW145" s="594"/>
      <c r="BX145" s="594"/>
      <c r="BY145" s="594"/>
      <c r="BZ145" s="594"/>
      <c r="CA145" s="594"/>
      <c r="CB145" s="594"/>
      <c r="CC145" s="594"/>
      <c r="CD145" s="594"/>
      <c r="CE145" s="594"/>
      <c r="CF145" s="594"/>
      <c r="CG145" s="594"/>
      <c r="CH145" s="594"/>
      <c r="CI145" s="594"/>
      <c r="CJ145" s="594"/>
      <c r="CK145" s="594"/>
      <c r="CL145" s="594"/>
      <c r="CM145" s="594"/>
      <c r="CN145" s="594"/>
      <c r="CO145" s="594"/>
      <c r="CP145" s="594"/>
      <c r="CQ145" s="594"/>
      <c r="CR145" s="594"/>
      <c r="CS145" s="594"/>
      <c r="CT145" s="594"/>
      <c r="CU145" s="594"/>
      <c r="CV145" s="594"/>
      <c r="CW145" s="594"/>
      <c r="CX145" s="594"/>
      <c r="CY145" s="594"/>
      <c r="CZ145" s="594"/>
      <c r="DA145" s="594"/>
      <c r="DB145" s="594"/>
      <c r="DC145" s="594"/>
      <c r="DD145" s="594"/>
      <c r="DE145" s="594"/>
      <c r="DF145" s="594"/>
      <c r="DG145" s="594"/>
      <c r="DH145" s="594"/>
      <c r="DI145" s="594"/>
      <c r="DJ145" s="594"/>
      <c r="DK145" s="594"/>
      <c r="DL145" s="594"/>
      <c r="DM145" s="594"/>
      <c r="DN145" s="594"/>
      <c r="DO145" s="594"/>
      <c r="DP145" s="594"/>
      <c r="DQ145" s="594"/>
      <c r="DR145" s="594"/>
      <c r="DS145" s="594"/>
      <c r="DT145" s="594"/>
      <c r="DU145" s="594"/>
      <c r="DV145" s="594"/>
      <c r="DW145" s="594"/>
      <c r="DX145" s="594"/>
      <c r="DY145" s="594"/>
      <c r="DZ145" s="594"/>
      <c r="EA145" s="594"/>
      <c r="EB145" s="594"/>
      <c r="EC145" s="594"/>
      <c r="ED145" s="594"/>
      <c r="EE145" s="594"/>
      <c r="EF145" s="594"/>
      <c r="EG145" s="594"/>
      <c r="EH145" s="594"/>
      <c r="EI145" s="594"/>
      <c r="EJ145" s="594"/>
      <c r="EK145" s="594"/>
      <c r="EL145" s="594"/>
      <c r="EM145" s="594"/>
      <c r="EN145" s="594"/>
      <c r="EO145" s="594"/>
      <c r="EP145" s="594"/>
      <c r="EQ145" s="594"/>
      <c r="ER145" s="594"/>
      <c r="ES145" s="594"/>
      <c r="ET145" s="594"/>
      <c r="EU145" s="594"/>
      <c r="EV145" s="594"/>
      <c r="EW145" s="594"/>
      <c r="EX145" s="594"/>
      <c r="EY145" s="594"/>
      <c r="EZ145" s="594"/>
      <c r="FA145" s="594"/>
      <c r="FB145" s="594"/>
      <c r="FC145" s="594"/>
      <c r="FD145" s="594"/>
      <c r="FE145" s="594"/>
      <c r="FF145" s="594"/>
      <c r="FG145" s="594"/>
      <c r="FH145" s="594"/>
      <c r="FI145" s="594"/>
      <c r="FJ145" s="594"/>
      <c r="FK145" s="594"/>
      <c r="FL145" s="594"/>
    </row>
    <row r="146" spans="1:180" s="593" customFormat="1" ht="30" customHeight="1" x14ac:dyDescent="0.25">
      <c r="A146" s="662">
        <v>145</v>
      </c>
      <c r="B146" s="606">
        <v>234</v>
      </c>
      <c r="C146" s="607">
        <v>632</v>
      </c>
      <c r="D146" s="607">
        <v>22</v>
      </c>
      <c r="E146" s="582" t="s">
        <v>14</v>
      </c>
      <c r="F146" s="598" t="s">
        <v>44</v>
      </c>
      <c r="G146" s="855" t="s">
        <v>31</v>
      </c>
      <c r="H146" s="914"/>
      <c r="I146" s="613">
        <v>0</v>
      </c>
      <c r="J146" s="613">
        <v>0</v>
      </c>
      <c r="K146" s="613">
        <v>960000</v>
      </c>
      <c r="L146" s="613">
        <v>0</v>
      </c>
      <c r="M146" s="610">
        <v>960000</v>
      </c>
      <c r="N146" s="609"/>
      <c r="O146" s="609"/>
      <c r="P146" s="897">
        <v>2.1</v>
      </c>
      <c r="Q146" s="586">
        <v>9</v>
      </c>
      <c r="R146" s="869">
        <v>20</v>
      </c>
      <c r="S146" s="594"/>
      <c r="T146" s="594"/>
      <c r="U146" s="594"/>
      <c r="V146" s="594"/>
      <c r="W146" s="594"/>
      <c r="X146" s="594"/>
      <c r="Y146" s="594"/>
      <c r="Z146" s="594"/>
      <c r="AA146" s="594"/>
      <c r="AB146" s="594"/>
      <c r="AC146" s="594"/>
      <c r="AD146" s="594"/>
      <c r="AE146" s="594"/>
      <c r="AF146" s="594"/>
      <c r="AG146" s="594"/>
      <c r="AH146" s="594"/>
      <c r="AI146" s="594"/>
      <c r="AJ146" s="594"/>
      <c r="AK146" s="594"/>
      <c r="AL146" s="594"/>
      <c r="AM146" s="594"/>
      <c r="AN146" s="594"/>
      <c r="AO146" s="594"/>
      <c r="AP146" s="594"/>
      <c r="AQ146" s="594"/>
      <c r="AR146" s="594"/>
      <c r="AS146" s="594"/>
      <c r="AT146" s="594"/>
      <c r="AU146" s="594"/>
      <c r="AV146" s="594"/>
      <c r="AW146" s="594"/>
      <c r="AX146" s="594"/>
      <c r="AY146" s="594"/>
      <c r="AZ146" s="594"/>
      <c r="BA146" s="594"/>
      <c r="BB146" s="594"/>
      <c r="BC146" s="594"/>
      <c r="BD146" s="594"/>
      <c r="BE146" s="594"/>
      <c r="BF146" s="594"/>
      <c r="BG146" s="594"/>
      <c r="BH146" s="594"/>
      <c r="BI146" s="594"/>
      <c r="BJ146" s="594"/>
      <c r="BK146" s="594"/>
      <c r="BL146" s="594"/>
      <c r="BM146" s="594"/>
      <c r="BN146" s="594"/>
      <c r="BO146" s="594"/>
      <c r="BP146" s="594"/>
      <c r="BQ146" s="594"/>
      <c r="BR146" s="594"/>
      <c r="BS146" s="594"/>
      <c r="BT146" s="594"/>
      <c r="BU146" s="594"/>
      <c r="BV146" s="594"/>
      <c r="BW146" s="594"/>
      <c r="BX146" s="594"/>
      <c r="BY146" s="594"/>
      <c r="BZ146" s="594"/>
      <c r="CA146" s="594"/>
      <c r="CB146" s="594"/>
      <c r="CC146" s="594"/>
      <c r="CD146" s="594"/>
      <c r="CE146" s="594"/>
      <c r="CF146" s="594"/>
      <c r="CG146" s="594"/>
      <c r="CH146" s="594"/>
      <c r="CI146" s="594"/>
      <c r="CJ146" s="594"/>
      <c r="CK146" s="594"/>
      <c r="CL146" s="594"/>
      <c r="CM146" s="594"/>
      <c r="CN146" s="594"/>
      <c r="CO146" s="594"/>
      <c r="CP146" s="594"/>
      <c r="CQ146" s="594"/>
      <c r="CR146" s="594"/>
      <c r="CS146" s="594"/>
      <c r="CT146" s="594"/>
      <c r="CU146" s="594"/>
      <c r="CV146" s="594"/>
      <c r="CW146" s="594"/>
      <c r="CX146" s="594"/>
      <c r="CY146" s="594"/>
      <c r="CZ146" s="594"/>
      <c r="DA146" s="594"/>
      <c r="DB146" s="594"/>
      <c r="DC146" s="594"/>
      <c r="DD146" s="594"/>
      <c r="DE146" s="594"/>
      <c r="DF146" s="594"/>
      <c r="DG146" s="594"/>
      <c r="DH146" s="594"/>
      <c r="DI146" s="594"/>
      <c r="DJ146" s="594"/>
      <c r="DK146" s="594"/>
      <c r="DL146" s="594"/>
      <c r="DM146" s="594"/>
      <c r="DN146" s="594"/>
      <c r="DO146" s="594"/>
      <c r="DP146" s="594"/>
      <c r="DQ146" s="594"/>
      <c r="DR146" s="594"/>
      <c r="DS146" s="594"/>
      <c r="DT146" s="594"/>
      <c r="DU146" s="594"/>
      <c r="DV146" s="594"/>
      <c r="DW146" s="594"/>
      <c r="DX146" s="594"/>
      <c r="DY146" s="594"/>
      <c r="DZ146" s="594"/>
      <c r="EA146" s="594"/>
      <c r="EB146" s="594"/>
      <c r="EC146" s="594"/>
      <c r="ED146" s="594"/>
      <c r="EE146" s="594"/>
      <c r="EF146" s="594"/>
      <c r="EG146" s="594"/>
      <c r="EH146" s="594"/>
      <c r="EI146" s="594"/>
      <c r="EJ146" s="594"/>
      <c r="EK146" s="594"/>
      <c r="EL146" s="594"/>
      <c r="EM146" s="594"/>
      <c r="EN146" s="594"/>
      <c r="EO146" s="594"/>
      <c r="EP146" s="594"/>
      <c r="EQ146" s="594"/>
      <c r="ER146" s="594"/>
      <c r="ES146" s="594"/>
      <c r="ET146" s="594"/>
      <c r="EU146" s="594"/>
      <c r="EV146" s="594"/>
      <c r="EW146" s="594"/>
      <c r="EX146" s="594"/>
      <c r="EY146" s="594"/>
      <c r="EZ146" s="594"/>
      <c r="FA146" s="594"/>
      <c r="FB146" s="594"/>
      <c r="FC146" s="594"/>
      <c r="FD146" s="594"/>
      <c r="FE146" s="594"/>
      <c r="FF146" s="594"/>
      <c r="FG146" s="594"/>
      <c r="FH146" s="594"/>
      <c r="FI146" s="594"/>
      <c r="FJ146" s="594"/>
      <c r="FK146" s="594"/>
      <c r="FL146" s="594"/>
    </row>
    <row r="147" spans="1:180" s="593" customFormat="1" ht="30" customHeight="1" x14ac:dyDescent="0.25">
      <c r="A147" s="662">
        <v>146</v>
      </c>
      <c r="B147" s="606">
        <v>234</v>
      </c>
      <c r="C147" s="607">
        <v>632</v>
      </c>
      <c r="D147" s="607" t="s">
        <v>25</v>
      </c>
      <c r="E147" s="582" t="s">
        <v>14</v>
      </c>
      <c r="F147" s="582" t="s">
        <v>54</v>
      </c>
      <c r="G147" s="855" t="s">
        <v>31</v>
      </c>
      <c r="H147" s="914"/>
      <c r="I147" s="613"/>
      <c r="J147" s="613"/>
      <c r="K147" s="613"/>
      <c r="L147" s="613"/>
      <c r="M147" s="610">
        <v>0</v>
      </c>
      <c r="N147" s="609">
        <v>6000000</v>
      </c>
      <c r="O147" s="609">
        <v>3300000</v>
      </c>
      <c r="P147" s="897">
        <v>2.1</v>
      </c>
      <c r="Q147" s="586" t="s">
        <v>22</v>
      </c>
      <c r="R147" s="869">
        <v>20</v>
      </c>
      <c r="S147" s="594"/>
      <c r="T147" s="594"/>
      <c r="U147" s="594"/>
      <c r="V147" s="594"/>
      <c r="W147" s="594"/>
      <c r="X147" s="594"/>
      <c r="Y147" s="594"/>
      <c r="Z147" s="594"/>
      <c r="AA147" s="594"/>
      <c r="AB147" s="594"/>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4"/>
      <c r="AY147" s="594"/>
      <c r="AZ147" s="594"/>
      <c r="BA147" s="594"/>
      <c r="BB147" s="594"/>
      <c r="BC147" s="594"/>
      <c r="BD147" s="594"/>
      <c r="BE147" s="594"/>
      <c r="BF147" s="594"/>
      <c r="BG147" s="594"/>
      <c r="BH147" s="594"/>
      <c r="BI147" s="594"/>
      <c r="BJ147" s="594"/>
      <c r="BK147" s="594"/>
      <c r="BL147" s="594"/>
      <c r="BM147" s="594"/>
      <c r="BN147" s="594"/>
      <c r="BO147" s="594"/>
      <c r="BP147" s="594"/>
      <c r="BQ147" s="594"/>
      <c r="BR147" s="594"/>
      <c r="BS147" s="594"/>
      <c r="BT147" s="594"/>
      <c r="BU147" s="594"/>
      <c r="BV147" s="594"/>
      <c r="BW147" s="594"/>
      <c r="BX147" s="594"/>
      <c r="BY147" s="594"/>
      <c r="BZ147" s="594"/>
      <c r="CA147" s="594"/>
      <c r="CB147" s="594"/>
      <c r="CC147" s="594"/>
      <c r="CD147" s="594"/>
      <c r="CE147" s="594"/>
      <c r="CF147" s="594"/>
      <c r="CG147" s="594"/>
      <c r="CH147" s="594"/>
      <c r="CI147" s="594"/>
      <c r="CJ147" s="594"/>
      <c r="CK147" s="594"/>
      <c r="CL147" s="594"/>
      <c r="CM147" s="594"/>
      <c r="CN147" s="594"/>
      <c r="CO147" s="594"/>
      <c r="CP147" s="594"/>
      <c r="CQ147" s="594"/>
      <c r="CR147" s="594"/>
      <c r="CS147" s="594"/>
      <c r="CT147" s="594"/>
      <c r="CU147" s="594"/>
      <c r="CV147" s="594"/>
      <c r="CW147" s="594"/>
      <c r="CX147" s="594"/>
      <c r="CY147" s="594"/>
      <c r="CZ147" s="594"/>
      <c r="DA147" s="594"/>
      <c r="DB147" s="594"/>
      <c r="DC147" s="594"/>
      <c r="DD147" s="594"/>
      <c r="DE147" s="594"/>
      <c r="DF147" s="594"/>
      <c r="DG147" s="594"/>
      <c r="DH147" s="594"/>
      <c r="DI147" s="594"/>
      <c r="DJ147" s="594"/>
      <c r="DK147" s="594"/>
      <c r="DL147" s="594"/>
      <c r="DM147" s="594"/>
      <c r="DN147" s="594"/>
      <c r="DO147" s="594"/>
      <c r="DP147" s="594"/>
      <c r="DQ147" s="594"/>
      <c r="DR147" s="594"/>
      <c r="DS147" s="594"/>
      <c r="DT147" s="594"/>
      <c r="DU147" s="594"/>
      <c r="DV147" s="594"/>
      <c r="DW147" s="594"/>
      <c r="DX147" s="594"/>
      <c r="DY147" s="594"/>
      <c r="DZ147" s="594"/>
      <c r="EA147" s="594"/>
      <c r="EB147" s="594"/>
      <c r="EC147" s="594"/>
      <c r="ED147" s="594"/>
      <c r="EE147" s="594"/>
      <c r="EF147" s="594"/>
      <c r="EG147" s="594"/>
      <c r="EH147" s="594"/>
      <c r="EI147" s="594"/>
      <c r="EJ147" s="594"/>
      <c r="EK147" s="594"/>
      <c r="EL147" s="594"/>
      <c r="EM147" s="594"/>
      <c r="EN147" s="594"/>
      <c r="EO147" s="594"/>
      <c r="EP147" s="594"/>
      <c r="EQ147" s="594"/>
      <c r="ER147" s="594"/>
      <c r="ES147" s="594"/>
      <c r="ET147" s="594"/>
      <c r="EU147" s="594"/>
      <c r="EV147" s="594"/>
      <c r="EW147" s="594"/>
      <c r="EX147" s="594"/>
      <c r="EY147" s="594"/>
      <c r="EZ147" s="594"/>
      <c r="FA147" s="594"/>
      <c r="FB147" s="594"/>
      <c r="FC147" s="594"/>
      <c r="FD147" s="594"/>
      <c r="FE147" s="594"/>
      <c r="FF147" s="594"/>
      <c r="FG147" s="594"/>
      <c r="FH147" s="594"/>
      <c r="FI147" s="594"/>
      <c r="FJ147" s="594"/>
      <c r="FK147" s="594"/>
      <c r="FL147" s="594"/>
    </row>
    <row r="148" spans="1:180" s="593" customFormat="1" ht="30" customHeight="1" x14ac:dyDescent="0.25">
      <c r="A148" s="662">
        <v>147</v>
      </c>
      <c r="B148" s="606">
        <v>234</v>
      </c>
      <c r="C148" s="607">
        <v>832</v>
      </c>
      <c r="D148" s="581">
        <v>1</v>
      </c>
      <c r="E148" s="582" t="s">
        <v>14</v>
      </c>
      <c r="F148" s="582" t="s">
        <v>58</v>
      </c>
      <c r="G148" s="656" t="s">
        <v>59</v>
      </c>
      <c r="H148" s="911">
        <v>22742210</v>
      </c>
      <c r="I148" s="613">
        <v>52591900</v>
      </c>
      <c r="J148" s="613">
        <v>51133300</v>
      </c>
      <c r="K148" s="613">
        <v>51133300</v>
      </c>
      <c r="L148" s="613">
        <v>29137082.300000001</v>
      </c>
      <c r="M148" s="610">
        <v>45587900</v>
      </c>
      <c r="N148" s="610">
        <v>48090000</v>
      </c>
      <c r="O148" s="610">
        <v>50870600</v>
      </c>
      <c r="P148" s="897">
        <v>2.1</v>
      </c>
      <c r="Q148" s="586" t="s">
        <v>55</v>
      </c>
      <c r="R148" s="849">
        <v>20</v>
      </c>
      <c r="S148" s="594"/>
      <c r="T148" s="594"/>
      <c r="U148" s="594"/>
      <c r="V148" s="594"/>
      <c r="W148" s="594"/>
      <c r="X148" s="594"/>
      <c r="Y148" s="594"/>
      <c r="Z148" s="594"/>
      <c r="AA148" s="594"/>
      <c r="AB148" s="594"/>
      <c r="AC148" s="594"/>
      <c r="AD148" s="594"/>
      <c r="AE148" s="594"/>
      <c r="AF148" s="594"/>
      <c r="AG148" s="594"/>
      <c r="AH148" s="594"/>
      <c r="AI148" s="594"/>
      <c r="AJ148" s="594"/>
      <c r="AK148" s="594"/>
      <c r="AL148" s="594"/>
      <c r="AM148" s="594"/>
      <c r="AN148" s="594"/>
      <c r="AO148" s="594"/>
      <c r="AP148" s="594"/>
      <c r="AQ148" s="594"/>
      <c r="AR148" s="594"/>
      <c r="AS148" s="594"/>
      <c r="AT148" s="594"/>
      <c r="AU148" s="594"/>
      <c r="AV148" s="594"/>
      <c r="AW148" s="594"/>
      <c r="AX148" s="594"/>
      <c r="AY148" s="594"/>
      <c r="AZ148" s="594"/>
      <c r="BA148" s="594"/>
      <c r="BB148" s="594"/>
      <c r="BC148" s="594"/>
      <c r="BD148" s="594"/>
      <c r="BE148" s="594"/>
      <c r="BF148" s="594"/>
      <c r="BG148" s="594"/>
      <c r="BH148" s="594"/>
      <c r="BI148" s="594"/>
      <c r="BJ148" s="594"/>
      <c r="BK148" s="594"/>
      <c r="BL148" s="594"/>
      <c r="BM148" s="594"/>
      <c r="BN148" s="594"/>
      <c r="BO148" s="594"/>
      <c r="BP148" s="594"/>
      <c r="BQ148" s="594"/>
      <c r="BR148" s="594"/>
      <c r="BS148" s="594"/>
      <c r="BT148" s="594"/>
      <c r="BU148" s="594"/>
      <c r="BV148" s="594"/>
      <c r="BW148" s="594"/>
      <c r="BX148" s="594"/>
      <c r="BY148" s="594"/>
      <c r="BZ148" s="594"/>
      <c r="CA148" s="594"/>
      <c r="CB148" s="594"/>
      <c r="CC148" s="594"/>
      <c r="CD148" s="594"/>
      <c r="CE148" s="594"/>
      <c r="CF148" s="594"/>
      <c r="CG148" s="594"/>
      <c r="CH148" s="594"/>
      <c r="CI148" s="594"/>
      <c r="CJ148" s="594"/>
      <c r="CK148" s="594"/>
      <c r="CL148" s="594"/>
      <c r="CM148" s="594"/>
      <c r="CN148" s="594"/>
      <c r="CO148" s="594"/>
      <c r="CP148" s="594"/>
      <c r="CQ148" s="594"/>
      <c r="CR148" s="594"/>
      <c r="CS148" s="594"/>
      <c r="CT148" s="594"/>
      <c r="CU148" s="594"/>
      <c r="CV148" s="594"/>
      <c r="CW148" s="594"/>
      <c r="CX148" s="594"/>
      <c r="CY148" s="594"/>
      <c r="CZ148" s="594"/>
      <c r="DA148" s="594"/>
      <c r="DB148" s="594"/>
      <c r="DC148" s="594"/>
      <c r="DD148" s="594"/>
      <c r="DE148" s="594"/>
      <c r="DF148" s="594"/>
      <c r="DG148" s="594"/>
      <c r="DH148" s="594"/>
      <c r="DI148" s="594"/>
      <c r="DJ148" s="594"/>
      <c r="DK148" s="594"/>
      <c r="DL148" s="594"/>
      <c r="DM148" s="594"/>
      <c r="DN148" s="594"/>
      <c r="DO148" s="594"/>
      <c r="DP148" s="594"/>
      <c r="DQ148" s="594"/>
      <c r="DR148" s="594"/>
      <c r="DS148" s="594"/>
      <c r="DT148" s="594"/>
      <c r="DU148" s="594"/>
      <c r="DV148" s="594"/>
      <c r="DW148" s="594"/>
      <c r="DX148" s="594"/>
      <c r="DY148" s="594"/>
      <c r="DZ148" s="594"/>
      <c r="EA148" s="594"/>
      <c r="EB148" s="594"/>
      <c r="EC148" s="594"/>
      <c r="ED148" s="594"/>
      <c r="EE148" s="594"/>
      <c r="EF148" s="594"/>
      <c r="EG148" s="594"/>
      <c r="EH148" s="594"/>
      <c r="EI148" s="594"/>
      <c r="EJ148" s="594"/>
      <c r="EK148" s="594"/>
      <c r="EL148" s="594"/>
      <c r="EM148" s="594"/>
      <c r="EN148" s="594"/>
      <c r="EO148" s="594"/>
      <c r="EP148" s="594"/>
      <c r="EQ148" s="594"/>
      <c r="ER148" s="594"/>
      <c r="ES148" s="594"/>
      <c r="ET148" s="594"/>
      <c r="EU148" s="594"/>
      <c r="EV148" s="594"/>
      <c r="EW148" s="594"/>
      <c r="EX148" s="594"/>
      <c r="EY148" s="594"/>
      <c r="EZ148" s="594"/>
      <c r="FA148" s="594"/>
      <c r="FB148" s="594"/>
      <c r="FC148" s="594"/>
      <c r="FD148" s="594"/>
      <c r="FE148" s="594"/>
      <c r="FF148" s="594"/>
      <c r="FG148" s="594"/>
      <c r="FH148" s="594"/>
      <c r="FI148" s="594"/>
      <c r="FJ148" s="594"/>
      <c r="FK148" s="594"/>
      <c r="FL148" s="594"/>
    </row>
    <row r="149" spans="1:180" s="593" customFormat="1" ht="30" customHeight="1" x14ac:dyDescent="0.25">
      <c r="A149" s="662">
        <v>148</v>
      </c>
      <c r="B149" s="606">
        <v>234</v>
      </c>
      <c r="C149" s="607">
        <v>832</v>
      </c>
      <c r="D149" s="581">
        <v>3</v>
      </c>
      <c r="E149" s="582" t="s">
        <v>14</v>
      </c>
      <c r="F149" s="582" t="s">
        <v>1287</v>
      </c>
      <c r="G149" s="656" t="s">
        <v>59</v>
      </c>
      <c r="H149" s="911"/>
      <c r="I149" s="613">
        <v>2000000</v>
      </c>
      <c r="J149" s="613">
        <v>1754400</v>
      </c>
      <c r="K149" s="613">
        <v>1754400</v>
      </c>
      <c r="L149" s="613">
        <v>0</v>
      </c>
      <c r="M149" s="610">
        <v>0</v>
      </c>
      <c r="N149" s="610"/>
      <c r="O149" s="610"/>
      <c r="P149" s="897">
        <v>2.1</v>
      </c>
      <c r="Q149" s="586" t="s">
        <v>55</v>
      </c>
      <c r="R149" s="849">
        <v>20</v>
      </c>
      <c r="S149" s="594"/>
      <c r="T149" s="594"/>
      <c r="U149" s="594"/>
      <c r="V149" s="594"/>
      <c r="W149" s="594"/>
      <c r="X149" s="594"/>
      <c r="Y149" s="594"/>
      <c r="Z149" s="594"/>
      <c r="AA149" s="594"/>
      <c r="AB149" s="594"/>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594"/>
      <c r="AY149" s="594"/>
      <c r="AZ149" s="594"/>
      <c r="BA149" s="594"/>
      <c r="BB149" s="594"/>
      <c r="BC149" s="594"/>
      <c r="BD149" s="594"/>
      <c r="BE149" s="594"/>
      <c r="BF149" s="594"/>
      <c r="BG149" s="594"/>
      <c r="BH149" s="594"/>
      <c r="BI149" s="594"/>
      <c r="BJ149" s="594"/>
      <c r="BK149" s="594"/>
      <c r="BL149" s="594"/>
      <c r="BM149" s="594"/>
      <c r="BN149" s="594"/>
      <c r="BO149" s="594"/>
      <c r="BP149" s="594"/>
      <c r="BQ149" s="594"/>
      <c r="BR149" s="594"/>
      <c r="BS149" s="594"/>
      <c r="BT149" s="594"/>
      <c r="BU149" s="594"/>
      <c r="BV149" s="594"/>
      <c r="BW149" s="594"/>
      <c r="BX149" s="594"/>
      <c r="BY149" s="594"/>
      <c r="BZ149" s="594"/>
      <c r="CA149" s="594"/>
      <c r="CB149" s="594"/>
      <c r="CC149" s="594"/>
      <c r="CD149" s="594"/>
      <c r="CE149" s="594"/>
      <c r="CF149" s="594"/>
      <c r="CG149" s="594"/>
      <c r="CH149" s="594"/>
      <c r="CI149" s="594"/>
      <c r="CJ149" s="594"/>
      <c r="CK149" s="594"/>
      <c r="CL149" s="594"/>
      <c r="CM149" s="594"/>
      <c r="CN149" s="594"/>
      <c r="CO149" s="594"/>
      <c r="CP149" s="594"/>
      <c r="CQ149" s="594"/>
      <c r="CR149" s="594"/>
      <c r="CS149" s="594"/>
      <c r="CT149" s="594"/>
      <c r="CU149" s="594"/>
      <c r="CV149" s="594"/>
      <c r="CW149" s="594"/>
      <c r="CX149" s="594"/>
      <c r="CY149" s="594"/>
      <c r="CZ149" s="594"/>
      <c r="DA149" s="594"/>
      <c r="DB149" s="594"/>
      <c r="DC149" s="594"/>
      <c r="DD149" s="594"/>
      <c r="DE149" s="594"/>
      <c r="DF149" s="594"/>
      <c r="DG149" s="594"/>
      <c r="DH149" s="594"/>
      <c r="DI149" s="594"/>
      <c r="DJ149" s="594"/>
      <c r="DK149" s="594"/>
      <c r="DL149" s="594"/>
      <c r="DM149" s="594"/>
      <c r="DN149" s="594"/>
      <c r="DO149" s="594"/>
      <c r="DP149" s="594"/>
      <c r="DQ149" s="594"/>
      <c r="DR149" s="594"/>
      <c r="DS149" s="594"/>
      <c r="DT149" s="594"/>
      <c r="DU149" s="594"/>
      <c r="DV149" s="594"/>
      <c r="DW149" s="594"/>
      <c r="DX149" s="594"/>
      <c r="DY149" s="594"/>
      <c r="DZ149" s="594"/>
      <c r="EA149" s="594"/>
      <c r="EB149" s="594"/>
      <c r="EC149" s="594"/>
      <c r="ED149" s="594"/>
      <c r="EE149" s="594"/>
      <c r="EF149" s="594"/>
      <c r="EG149" s="594"/>
      <c r="EH149" s="594"/>
      <c r="EI149" s="594"/>
      <c r="EJ149" s="594"/>
      <c r="EK149" s="594"/>
      <c r="EL149" s="594"/>
      <c r="EM149" s="594"/>
      <c r="EN149" s="594"/>
      <c r="EO149" s="594"/>
      <c r="EP149" s="594"/>
      <c r="EQ149" s="594"/>
      <c r="ER149" s="594"/>
      <c r="ES149" s="594"/>
      <c r="ET149" s="594"/>
      <c r="EU149" s="594"/>
      <c r="EV149" s="594"/>
      <c r="EW149" s="594"/>
      <c r="EX149" s="594"/>
      <c r="EY149" s="594"/>
      <c r="EZ149" s="594"/>
      <c r="FA149" s="594"/>
      <c r="FB149" s="594"/>
      <c r="FC149" s="594"/>
      <c r="FD149" s="594"/>
      <c r="FE149" s="594"/>
      <c r="FF149" s="594"/>
      <c r="FG149" s="594"/>
      <c r="FH149" s="594"/>
      <c r="FI149" s="594"/>
      <c r="FJ149" s="594"/>
      <c r="FK149" s="594"/>
      <c r="FL149" s="594"/>
    </row>
    <row r="150" spans="1:180" ht="30" customHeight="1" x14ac:dyDescent="0.25">
      <c r="A150" s="662">
        <v>149</v>
      </c>
      <c r="B150" s="606">
        <v>234</v>
      </c>
      <c r="C150" s="607">
        <v>832</v>
      </c>
      <c r="D150" s="581">
        <v>4</v>
      </c>
      <c r="E150" s="582" t="s">
        <v>14</v>
      </c>
      <c r="F150" s="582" t="s">
        <v>60</v>
      </c>
      <c r="G150" s="656" t="s">
        <v>59</v>
      </c>
      <c r="H150" s="911"/>
      <c r="I150" s="613">
        <v>0</v>
      </c>
      <c r="J150" s="613">
        <v>1200000</v>
      </c>
      <c r="K150" s="613">
        <v>1200000</v>
      </c>
      <c r="L150" s="613">
        <v>371566.06</v>
      </c>
      <c r="M150" s="610">
        <v>6382300</v>
      </c>
      <c r="N150" s="610">
        <v>6732600</v>
      </c>
      <c r="O150" s="610">
        <v>7121800</v>
      </c>
      <c r="P150" s="897">
        <v>2.1</v>
      </c>
      <c r="Q150" s="586" t="s">
        <v>55</v>
      </c>
      <c r="R150" s="849">
        <v>20</v>
      </c>
      <c r="FM150" s="593"/>
      <c r="FN150" s="593"/>
      <c r="FO150" s="593"/>
      <c r="FP150" s="593"/>
      <c r="FQ150" s="593"/>
      <c r="FR150" s="593"/>
      <c r="FS150" s="593"/>
      <c r="FT150" s="593"/>
      <c r="FU150" s="593"/>
      <c r="FV150" s="593"/>
      <c r="FW150" s="593"/>
      <c r="FX150" s="593"/>
    </row>
    <row r="151" spans="1:180" s="845" customFormat="1" ht="30" customHeight="1" x14ac:dyDescent="0.2">
      <c r="A151" s="662">
        <v>150</v>
      </c>
      <c r="B151" s="606">
        <v>240</v>
      </c>
      <c r="C151" s="607">
        <v>510</v>
      </c>
      <c r="D151" s="595">
        <v>0</v>
      </c>
      <c r="E151" s="582" t="s">
        <v>1275</v>
      </c>
      <c r="F151" s="582" t="s">
        <v>1274</v>
      </c>
      <c r="G151" s="855" t="s">
        <v>15</v>
      </c>
      <c r="H151" s="911"/>
      <c r="I151" s="613"/>
      <c r="J151" s="613">
        <v>0</v>
      </c>
      <c r="K151" s="613">
        <v>-8500</v>
      </c>
      <c r="L151" s="613">
        <v>0</v>
      </c>
      <c r="M151" s="610">
        <v>0</v>
      </c>
      <c r="N151" s="640"/>
      <c r="O151" s="640"/>
      <c r="P151" s="902">
        <v>5.0999999999999996</v>
      </c>
      <c r="Q151" s="586" t="s">
        <v>22</v>
      </c>
      <c r="R151" s="849">
        <v>5</v>
      </c>
      <c r="S151" s="594"/>
      <c r="T151" s="594"/>
      <c r="U151" s="594"/>
      <c r="V151" s="594"/>
      <c r="W151" s="594"/>
      <c r="X151" s="594"/>
      <c r="Y151" s="594"/>
      <c r="Z151" s="594"/>
      <c r="AA151" s="594"/>
      <c r="AB151" s="594"/>
      <c r="AC151" s="594"/>
      <c r="AD151" s="594"/>
      <c r="AE151" s="594"/>
      <c r="AF151" s="594"/>
      <c r="AG151" s="594"/>
      <c r="AH151" s="594"/>
      <c r="AI151" s="594"/>
      <c r="AJ151" s="594"/>
      <c r="AK151" s="594"/>
      <c r="AL151" s="594"/>
      <c r="AM151" s="594"/>
      <c r="AN151" s="594"/>
      <c r="AO151" s="594"/>
      <c r="AP151" s="594"/>
      <c r="AQ151" s="594"/>
      <c r="AR151" s="594"/>
      <c r="AS151" s="594"/>
      <c r="AT151" s="594"/>
      <c r="AU151" s="594"/>
      <c r="AV151" s="594"/>
      <c r="AW151" s="594"/>
      <c r="AX151" s="594"/>
      <c r="AY151" s="594"/>
      <c r="AZ151" s="594"/>
      <c r="BA151" s="594"/>
      <c r="BB151" s="594"/>
      <c r="BC151" s="594"/>
      <c r="BD151" s="594"/>
      <c r="BE151" s="594"/>
      <c r="BF151" s="594"/>
      <c r="BG151" s="594"/>
      <c r="BH151" s="594"/>
      <c r="BI151" s="594"/>
      <c r="BJ151" s="594"/>
      <c r="BK151" s="594"/>
      <c r="BL151" s="594"/>
      <c r="BM151" s="594"/>
      <c r="BN151" s="594"/>
      <c r="BO151" s="594"/>
      <c r="BP151" s="594"/>
      <c r="BQ151" s="594"/>
      <c r="BR151" s="594"/>
      <c r="BS151" s="594"/>
      <c r="BT151" s="594"/>
      <c r="BU151" s="594"/>
      <c r="BV151" s="594"/>
      <c r="BW151" s="594"/>
      <c r="BX151" s="594"/>
      <c r="BY151" s="594"/>
      <c r="BZ151" s="594"/>
      <c r="CA151" s="594"/>
      <c r="CB151" s="594"/>
      <c r="CC151" s="594"/>
      <c r="CD151" s="594"/>
      <c r="CE151" s="594"/>
      <c r="CF151" s="594"/>
      <c r="CG151" s="594"/>
      <c r="CH151" s="594"/>
      <c r="CI151" s="594"/>
      <c r="CJ151" s="594"/>
      <c r="CK151" s="594"/>
      <c r="CL151" s="594"/>
      <c r="CM151" s="594"/>
      <c r="CN151" s="594"/>
      <c r="CO151" s="594"/>
      <c r="CP151" s="594"/>
      <c r="CQ151" s="594"/>
      <c r="CR151" s="594"/>
      <c r="CS151" s="594"/>
      <c r="CT151" s="594"/>
      <c r="CU151" s="594"/>
      <c r="CV151" s="594"/>
      <c r="CW151" s="594"/>
      <c r="CX151" s="594"/>
      <c r="CY151" s="594"/>
      <c r="CZ151" s="594"/>
      <c r="DA151" s="594"/>
      <c r="DB151" s="594"/>
      <c r="DC151" s="594"/>
      <c r="DD151" s="594"/>
      <c r="DE151" s="594"/>
      <c r="DF151" s="594"/>
      <c r="DG151" s="594"/>
      <c r="DH151" s="594"/>
      <c r="DI151" s="594"/>
      <c r="DJ151" s="594"/>
      <c r="DK151" s="594"/>
      <c r="DL151" s="594"/>
      <c r="DM151" s="594"/>
      <c r="DN151" s="594"/>
      <c r="DO151" s="594"/>
      <c r="DP151" s="594"/>
      <c r="DQ151" s="594"/>
      <c r="DR151" s="594"/>
      <c r="DS151" s="594"/>
      <c r="DT151" s="594"/>
      <c r="DU151" s="594"/>
      <c r="DV151" s="594"/>
      <c r="DW151" s="594"/>
      <c r="DX151" s="594"/>
      <c r="DY151" s="594"/>
      <c r="DZ151" s="594"/>
      <c r="EA151" s="594"/>
      <c r="EB151" s="594"/>
      <c r="EC151" s="594"/>
      <c r="ED151" s="594"/>
      <c r="EE151" s="594"/>
      <c r="EF151" s="594"/>
      <c r="EG151" s="594"/>
      <c r="EH151" s="594"/>
      <c r="EI151" s="594"/>
      <c r="EJ151" s="594"/>
      <c r="EK151" s="594"/>
      <c r="EL151" s="594"/>
      <c r="EM151" s="594"/>
      <c r="EN151" s="594"/>
      <c r="EO151" s="594"/>
      <c r="EP151" s="594"/>
      <c r="EQ151" s="594"/>
      <c r="ER151" s="594"/>
      <c r="ES151" s="594"/>
      <c r="ET151" s="594"/>
      <c r="EU151" s="594"/>
      <c r="EV151" s="594"/>
      <c r="EW151" s="594"/>
      <c r="EX151" s="594"/>
      <c r="EY151" s="594"/>
      <c r="EZ151" s="594"/>
      <c r="FA151" s="594"/>
      <c r="FB151" s="594"/>
      <c r="FC151" s="594"/>
      <c r="FD151" s="594"/>
      <c r="FE151" s="594"/>
      <c r="FF151" s="594"/>
      <c r="FG151" s="594"/>
      <c r="FH151" s="594"/>
      <c r="FI151" s="594"/>
      <c r="FJ151" s="594"/>
      <c r="FK151" s="594"/>
      <c r="FL151" s="594"/>
      <c r="FM151" s="593"/>
      <c r="FN151" s="593"/>
      <c r="FO151" s="593"/>
      <c r="FP151" s="593"/>
      <c r="FQ151" s="593"/>
      <c r="FR151" s="593"/>
      <c r="FS151" s="593"/>
      <c r="FT151" s="593"/>
      <c r="FU151" s="593"/>
      <c r="FV151" s="593"/>
      <c r="FW151" s="593"/>
      <c r="FX151" s="593"/>
    </row>
    <row r="152" spans="1:180" s="845" customFormat="1" ht="30" customHeight="1" x14ac:dyDescent="0.2">
      <c r="A152" s="662">
        <v>151</v>
      </c>
      <c r="B152" s="606">
        <v>240</v>
      </c>
      <c r="C152" s="607">
        <v>536</v>
      </c>
      <c r="D152" s="581">
        <v>5</v>
      </c>
      <c r="E152" s="582" t="s">
        <v>907</v>
      </c>
      <c r="F152" s="582" t="s">
        <v>942</v>
      </c>
      <c r="G152" s="855" t="s">
        <v>15</v>
      </c>
      <c r="H152" s="911"/>
      <c r="I152" s="613"/>
      <c r="J152" s="613">
        <v>0</v>
      </c>
      <c r="K152" s="613">
        <v>8500</v>
      </c>
      <c r="L152" s="613">
        <v>0</v>
      </c>
      <c r="M152" s="610">
        <v>8500</v>
      </c>
      <c r="N152" s="640"/>
      <c r="O152" s="640"/>
      <c r="P152" s="902">
        <v>5.0999999999999996</v>
      </c>
      <c r="Q152" s="586" t="s">
        <v>22</v>
      </c>
      <c r="R152" s="849">
        <v>5</v>
      </c>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4"/>
      <c r="AP152" s="594"/>
      <c r="AQ152" s="594"/>
      <c r="AR152" s="594"/>
      <c r="AS152" s="594"/>
      <c r="AT152" s="594"/>
      <c r="AU152" s="594"/>
      <c r="AV152" s="594"/>
      <c r="AW152" s="594"/>
      <c r="AX152" s="594"/>
      <c r="AY152" s="594"/>
      <c r="AZ152" s="594"/>
      <c r="BA152" s="594"/>
      <c r="BB152" s="594"/>
      <c r="BC152" s="594"/>
      <c r="BD152" s="594"/>
      <c r="BE152" s="594"/>
      <c r="BF152" s="594"/>
      <c r="BG152" s="594"/>
      <c r="BH152" s="594"/>
      <c r="BI152" s="594"/>
      <c r="BJ152" s="594"/>
      <c r="BK152" s="594"/>
      <c r="BL152" s="594"/>
      <c r="BM152" s="594"/>
      <c r="BN152" s="594"/>
      <c r="BO152" s="594"/>
      <c r="BP152" s="594"/>
      <c r="BQ152" s="594"/>
      <c r="BR152" s="594"/>
      <c r="BS152" s="594"/>
      <c r="BT152" s="594"/>
      <c r="BU152" s="594"/>
      <c r="BV152" s="594"/>
      <c r="BW152" s="594"/>
      <c r="BX152" s="594"/>
      <c r="BY152" s="594"/>
      <c r="BZ152" s="594"/>
      <c r="CA152" s="594"/>
      <c r="CB152" s="594"/>
      <c r="CC152" s="594"/>
      <c r="CD152" s="594"/>
      <c r="CE152" s="594"/>
      <c r="CF152" s="594"/>
      <c r="CG152" s="594"/>
      <c r="CH152" s="594"/>
      <c r="CI152" s="594"/>
      <c r="CJ152" s="594"/>
      <c r="CK152" s="594"/>
      <c r="CL152" s="594"/>
      <c r="CM152" s="594"/>
      <c r="CN152" s="594"/>
      <c r="CO152" s="594"/>
      <c r="CP152" s="594"/>
      <c r="CQ152" s="594"/>
      <c r="CR152" s="594"/>
      <c r="CS152" s="594"/>
      <c r="CT152" s="594"/>
      <c r="CU152" s="594"/>
      <c r="CV152" s="594"/>
      <c r="CW152" s="594"/>
      <c r="CX152" s="594"/>
      <c r="CY152" s="594"/>
      <c r="CZ152" s="594"/>
      <c r="DA152" s="594"/>
      <c r="DB152" s="594"/>
      <c r="DC152" s="594"/>
      <c r="DD152" s="594"/>
      <c r="DE152" s="594"/>
      <c r="DF152" s="594"/>
      <c r="DG152" s="594"/>
      <c r="DH152" s="594"/>
      <c r="DI152" s="594"/>
      <c r="DJ152" s="594"/>
      <c r="DK152" s="594"/>
      <c r="DL152" s="594"/>
      <c r="DM152" s="594"/>
      <c r="DN152" s="594"/>
      <c r="DO152" s="594"/>
      <c r="DP152" s="594"/>
      <c r="DQ152" s="594"/>
      <c r="DR152" s="594"/>
      <c r="DS152" s="594"/>
      <c r="DT152" s="594"/>
      <c r="DU152" s="594"/>
      <c r="DV152" s="594"/>
      <c r="DW152" s="594"/>
      <c r="DX152" s="594"/>
      <c r="DY152" s="594"/>
      <c r="DZ152" s="594"/>
      <c r="EA152" s="594"/>
      <c r="EB152" s="594"/>
      <c r="EC152" s="594"/>
      <c r="ED152" s="594"/>
      <c r="EE152" s="594"/>
      <c r="EF152" s="594"/>
      <c r="EG152" s="594"/>
      <c r="EH152" s="594"/>
      <c r="EI152" s="594"/>
      <c r="EJ152" s="594"/>
      <c r="EK152" s="594"/>
      <c r="EL152" s="594"/>
      <c r="EM152" s="594"/>
      <c r="EN152" s="594"/>
      <c r="EO152" s="594"/>
      <c r="EP152" s="594"/>
      <c r="EQ152" s="594"/>
      <c r="ER152" s="594"/>
      <c r="ES152" s="594"/>
      <c r="ET152" s="594"/>
      <c r="EU152" s="594"/>
      <c r="EV152" s="594"/>
      <c r="EW152" s="594"/>
      <c r="EX152" s="594"/>
      <c r="EY152" s="594"/>
      <c r="EZ152" s="594"/>
      <c r="FA152" s="594"/>
      <c r="FB152" s="594"/>
      <c r="FC152" s="594"/>
      <c r="FD152" s="594"/>
      <c r="FE152" s="594"/>
      <c r="FF152" s="594"/>
      <c r="FG152" s="594"/>
      <c r="FH152" s="594"/>
      <c r="FI152" s="594"/>
      <c r="FJ152" s="594"/>
      <c r="FK152" s="594"/>
      <c r="FL152" s="594"/>
      <c r="FM152" s="593"/>
      <c r="FN152" s="593"/>
      <c r="FO152" s="593"/>
      <c r="FP152" s="593"/>
      <c r="FQ152" s="593"/>
      <c r="FR152" s="593"/>
      <c r="FS152" s="593"/>
      <c r="FT152" s="593"/>
      <c r="FU152" s="593"/>
      <c r="FV152" s="593"/>
      <c r="FW152" s="593"/>
      <c r="FX152" s="593"/>
    </row>
    <row r="153" spans="1:180" s="845" customFormat="1" ht="30" customHeight="1" x14ac:dyDescent="0.2">
      <c r="A153" s="662">
        <v>152</v>
      </c>
      <c r="B153" s="606">
        <v>240</v>
      </c>
      <c r="C153" s="607">
        <v>544</v>
      </c>
      <c r="D153" s="846">
        <v>3</v>
      </c>
      <c r="E153" s="582" t="s">
        <v>914</v>
      </c>
      <c r="F153" s="582" t="s">
        <v>1095</v>
      </c>
      <c r="G153" s="855" t="s">
        <v>15</v>
      </c>
      <c r="H153" s="914"/>
      <c r="I153" s="613"/>
      <c r="J153" s="613"/>
      <c r="K153" s="613"/>
      <c r="L153" s="613"/>
      <c r="M153" s="610">
        <v>400000</v>
      </c>
      <c r="N153" s="609">
        <v>1200000</v>
      </c>
      <c r="O153" s="609">
        <v>1200000</v>
      </c>
      <c r="P153" s="902">
        <v>5.0999999999999996</v>
      </c>
      <c r="Q153" s="586" t="s">
        <v>22</v>
      </c>
      <c r="R153" s="869">
        <v>7</v>
      </c>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594"/>
      <c r="AQ153" s="594"/>
      <c r="AR153" s="594"/>
      <c r="AS153" s="594"/>
      <c r="AT153" s="594"/>
      <c r="AU153" s="594"/>
      <c r="AV153" s="594"/>
      <c r="AW153" s="594"/>
      <c r="AX153" s="594"/>
      <c r="AY153" s="594"/>
      <c r="AZ153" s="594"/>
      <c r="BA153" s="594"/>
      <c r="BB153" s="594"/>
      <c r="BC153" s="594"/>
      <c r="BD153" s="594"/>
      <c r="BE153" s="594"/>
      <c r="BF153" s="594"/>
      <c r="BG153" s="594"/>
      <c r="BH153" s="594"/>
      <c r="BI153" s="594"/>
      <c r="BJ153" s="594"/>
      <c r="BK153" s="594"/>
      <c r="BL153" s="594"/>
      <c r="BM153" s="594"/>
      <c r="BN153" s="594"/>
      <c r="BO153" s="594"/>
      <c r="BP153" s="594"/>
      <c r="BQ153" s="594"/>
      <c r="BR153" s="594"/>
      <c r="BS153" s="594"/>
      <c r="BT153" s="594"/>
      <c r="BU153" s="594"/>
      <c r="BV153" s="594"/>
      <c r="BW153" s="594"/>
      <c r="BX153" s="594"/>
      <c r="BY153" s="594"/>
      <c r="BZ153" s="594"/>
      <c r="CA153" s="594"/>
      <c r="CB153" s="594"/>
      <c r="CC153" s="594"/>
      <c r="CD153" s="594"/>
      <c r="CE153" s="594"/>
      <c r="CF153" s="594"/>
      <c r="CG153" s="594"/>
      <c r="CH153" s="594"/>
      <c r="CI153" s="594"/>
      <c r="CJ153" s="594"/>
      <c r="CK153" s="594"/>
      <c r="CL153" s="594"/>
      <c r="CM153" s="594"/>
      <c r="CN153" s="594"/>
      <c r="CO153" s="594"/>
      <c r="CP153" s="594"/>
      <c r="CQ153" s="594"/>
      <c r="CR153" s="594"/>
      <c r="CS153" s="594"/>
      <c r="CT153" s="594"/>
      <c r="CU153" s="594"/>
      <c r="CV153" s="594"/>
      <c r="CW153" s="594"/>
      <c r="CX153" s="594"/>
      <c r="CY153" s="594"/>
      <c r="CZ153" s="594"/>
      <c r="DA153" s="594"/>
      <c r="DB153" s="594"/>
      <c r="DC153" s="594"/>
      <c r="DD153" s="594"/>
      <c r="DE153" s="594"/>
      <c r="DF153" s="594"/>
      <c r="DG153" s="594"/>
      <c r="DH153" s="594"/>
      <c r="DI153" s="594"/>
      <c r="DJ153" s="594"/>
      <c r="DK153" s="594"/>
      <c r="DL153" s="594"/>
      <c r="DM153" s="594"/>
      <c r="DN153" s="594"/>
      <c r="DO153" s="594"/>
      <c r="DP153" s="594"/>
      <c r="DQ153" s="594"/>
      <c r="DR153" s="594"/>
      <c r="DS153" s="594"/>
      <c r="DT153" s="594"/>
      <c r="DU153" s="594"/>
      <c r="DV153" s="594"/>
      <c r="DW153" s="594"/>
      <c r="DX153" s="594"/>
      <c r="DY153" s="594"/>
      <c r="DZ153" s="594"/>
      <c r="EA153" s="594"/>
      <c r="EB153" s="594"/>
      <c r="EC153" s="594"/>
      <c r="ED153" s="594"/>
      <c r="EE153" s="594"/>
      <c r="EF153" s="594"/>
      <c r="EG153" s="594"/>
      <c r="EH153" s="594"/>
      <c r="EI153" s="594"/>
      <c r="EJ153" s="594"/>
      <c r="EK153" s="594"/>
      <c r="EL153" s="594"/>
      <c r="EM153" s="594"/>
      <c r="EN153" s="594"/>
      <c r="EO153" s="594"/>
      <c r="EP153" s="594"/>
      <c r="EQ153" s="594"/>
      <c r="ER153" s="594"/>
      <c r="ES153" s="594"/>
      <c r="ET153" s="594"/>
      <c r="EU153" s="594"/>
      <c r="EV153" s="594"/>
      <c r="EW153" s="594"/>
      <c r="EX153" s="594"/>
      <c r="EY153" s="594"/>
      <c r="EZ153" s="594"/>
      <c r="FA153" s="594"/>
      <c r="FB153" s="594"/>
      <c r="FC153" s="594"/>
      <c r="FD153" s="594"/>
      <c r="FE153" s="594"/>
      <c r="FF153" s="594"/>
      <c r="FG153" s="594"/>
      <c r="FH153" s="594"/>
      <c r="FI153" s="594"/>
      <c r="FJ153" s="594"/>
      <c r="FK153" s="594"/>
      <c r="FL153" s="594"/>
      <c r="FM153" s="593"/>
      <c r="FN153" s="593"/>
      <c r="FO153" s="593"/>
      <c r="FP153" s="593"/>
      <c r="FQ153" s="593"/>
      <c r="FR153" s="593"/>
      <c r="FS153" s="593"/>
      <c r="FT153" s="593"/>
      <c r="FU153" s="593"/>
      <c r="FV153" s="593"/>
      <c r="FW153" s="593"/>
      <c r="FX153" s="593"/>
    </row>
    <row r="154" spans="1:180" s="845" customFormat="1" ht="30" customHeight="1" x14ac:dyDescent="0.2">
      <c r="A154" s="662">
        <v>153</v>
      </c>
      <c r="B154" s="606">
        <v>240</v>
      </c>
      <c r="C154" s="607">
        <v>632</v>
      </c>
      <c r="D154" s="581">
        <v>1</v>
      </c>
      <c r="E154" s="596" t="s">
        <v>14</v>
      </c>
      <c r="F154" s="582" t="s">
        <v>1288</v>
      </c>
      <c r="G154" s="855" t="s">
        <v>31</v>
      </c>
      <c r="H154" s="911"/>
      <c r="I154" s="613">
        <v>150000</v>
      </c>
      <c r="J154" s="613">
        <v>0</v>
      </c>
      <c r="K154" s="613">
        <v>0</v>
      </c>
      <c r="L154" s="613"/>
      <c r="M154" s="610">
        <v>0</v>
      </c>
      <c r="N154" s="640"/>
      <c r="O154" s="640"/>
      <c r="P154" s="902">
        <v>5.0999999999999996</v>
      </c>
      <c r="Q154" s="586" t="s">
        <v>22</v>
      </c>
      <c r="R154" s="849">
        <v>25</v>
      </c>
      <c r="S154" s="594"/>
      <c r="T154" s="594"/>
      <c r="U154" s="594"/>
      <c r="V154" s="594"/>
      <c r="W154" s="594"/>
      <c r="X154" s="594"/>
      <c r="Y154" s="594"/>
      <c r="Z154" s="594"/>
      <c r="AA154" s="594"/>
      <c r="AB154" s="594"/>
      <c r="AC154" s="594"/>
      <c r="AD154" s="594"/>
      <c r="AE154" s="594"/>
      <c r="AF154" s="594"/>
      <c r="AG154" s="594"/>
      <c r="AH154" s="594"/>
      <c r="AI154" s="594"/>
      <c r="AJ154" s="594"/>
      <c r="AK154" s="594"/>
      <c r="AL154" s="594"/>
      <c r="AM154" s="594"/>
      <c r="AN154" s="594"/>
      <c r="AO154" s="594"/>
      <c r="AP154" s="594"/>
      <c r="AQ154" s="594"/>
      <c r="AR154" s="594"/>
      <c r="AS154" s="594"/>
      <c r="AT154" s="594"/>
      <c r="AU154" s="594"/>
      <c r="AV154" s="594"/>
      <c r="AW154" s="594"/>
      <c r="AX154" s="594"/>
      <c r="AY154" s="594"/>
      <c r="AZ154" s="594"/>
      <c r="BA154" s="594"/>
      <c r="BB154" s="594"/>
      <c r="BC154" s="594"/>
      <c r="BD154" s="594"/>
      <c r="BE154" s="594"/>
      <c r="BF154" s="594"/>
      <c r="BG154" s="594"/>
      <c r="BH154" s="594"/>
      <c r="BI154" s="594"/>
      <c r="BJ154" s="594"/>
      <c r="BK154" s="594"/>
      <c r="BL154" s="594"/>
      <c r="BM154" s="594"/>
      <c r="BN154" s="594"/>
      <c r="BO154" s="594"/>
      <c r="BP154" s="594"/>
      <c r="BQ154" s="594"/>
      <c r="BR154" s="594"/>
      <c r="BS154" s="594"/>
      <c r="BT154" s="594"/>
      <c r="BU154" s="594"/>
      <c r="BV154" s="594"/>
      <c r="BW154" s="594"/>
      <c r="BX154" s="594"/>
      <c r="BY154" s="594"/>
      <c r="BZ154" s="594"/>
      <c r="CA154" s="594"/>
      <c r="CB154" s="594"/>
      <c r="CC154" s="594"/>
      <c r="CD154" s="594"/>
      <c r="CE154" s="594"/>
      <c r="CF154" s="594"/>
      <c r="CG154" s="594"/>
      <c r="CH154" s="594"/>
      <c r="CI154" s="594"/>
      <c r="CJ154" s="594"/>
      <c r="CK154" s="594"/>
      <c r="CL154" s="594"/>
      <c r="CM154" s="594"/>
      <c r="CN154" s="594"/>
      <c r="CO154" s="594"/>
      <c r="CP154" s="594"/>
      <c r="CQ154" s="594"/>
      <c r="CR154" s="594"/>
      <c r="CS154" s="594"/>
      <c r="CT154" s="594"/>
      <c r="CU154" s="594"/>
      <c r="CV154" s="594"/>
      <c r="CW154" s="594"/>
      <c r="CX154" s="594"/>
      <c r="CY154" s="594"/>
      <c r="CZ154" s="594"/>
      <c r="DA154" s="594"/>
      <c r="DB154" s="594"/>
      <c r="DC154" s="594"/>
      <c r="DD154" s="594"/>
      <c r="DE154" s="594"/>
      <c r="DF154" s="594"/>
      <c r="DG154" s="594"/>
      <c r="DH154" s="594"/>
      <c r="DI154" s="594"/>
      <c r="DJ154" s="594"/>
      <c r="DK154" s="594"/>
      <c r="DL154" s="594"/>
      <c r="DM154" s="594"/>
      <c r="DN154" s="594"/>
      <c r="DO154" s="594"/>
      <c r="DP154" s="594"/>
      <c r="DQ154" s="594"/>
      <c r="DR154" s="594"/>
      <c r="DS154" s="594"/>
      <c r="DT154" s="594"/>
      <c r="DU154" s="594"/>
      <c r="DV154" s="594"/>
      <c r="DW154" s="594"/>
      <c r="DX154" s="594"/>
      <c r="DY154" s="594"/>
      <c r="DZ154" s="594"/>
      <c r="EA154" s="594"/>
      <c r="EB154" s="594"/>
      <c r="EC154" s="594"/>
      <c r="ED154" s="594"/>
      <c r="EE154" s="594"/>
      <c r="EF154" s="594"/>
      <c r="EG154" s="594"/>
      <c r="EH154" s="594"/>
      <c r="EI154" s="594"/>
      <c r="EJ154" s="594"/>
      <c r="EK154" s="594"/>
      <c r="EL154" s="594"/>
      <c r="EM154" s="594"/>
      <c r="EN154" s="594"/>
      <c r="EO154" s="594"/>
      <c r="EP154" s="594"/>
      <c r="EQ154" s="594"/>
      <c r="ER154" s="594"/>
      <c r="ES154" s="594"/>
      <c r="ET154" s="594"/>
      <c r="EU154" s="594"/>
      <c r="EV154" s="594"/>
      <c r="EW154" s="594"/>
      <c r="EX154" s="594"/>
      <c r="EY154" s="594"/>
      <c r="EZ154" s="594"/>
      <c r="FA154" s="594"/>
      <c r="FB154" s="594"/>
      <c r="FC154" s="594"/>
      <c r="FD154" s="594"/>
      <c r="FE154" s="594"/>
      <c r="FF154" s="594"/>
      <c r="FG154" s="594"/>
      <c r="FH154" s="594"/>
      <c r="FI154" s="594"/>
      <c r="FJ154" s="594"/>
      <c r="FK154" s="594"/>
      <c r="FL154" s="594"/>
      <c r="FM154" s="594"/>
      <c r="FN154" s="594"/>
      <c r="FO154" s="594"/>
      <c r="FP154" s="594"/>
      <c r="FQ154" s="594"/>
      <c r="FR154" s="594"/>
      <c r="FS154" s="594"/>
      <c r="FT154" s="594"/>
      <c r="FU154" s="594"/>
      <c r="FV154" s="594"/>
      <c r="FW154" s="594"/>
      <c r="FX154" s="594"/>
    </row>
    <row r="155" spans="1:180" s="845" customFormat="1" ht="30" customHeight="1" x14ac:dyDescent="0.2">
      <c r="A155" s="662">
        <v>154</v>
      </c>
      <c r="B155" s="607">
        <v>240</v>
      </c>
      <c r="C155" s="607">
        <v>632</v>
      </c>
      <c r="D155" s="581">
        <v>3</v>
      </c>
      <c r="E155" s="870" t="s">
        <v>14</v>
      </c>
      <c r="F155" s="632" t="s">
        <v>1289</v>
      </c>
      <c r="G155" s="654" t="s">
        <v>31</v>
      </c>
      <c r="H155" s="911"/>
      <c r="I155" s="613">
        <v>150000</v>
      </c>
      <c r="J155" s="613">
        <v>0</v>
      </c>
      <c r="K155" s="613">
        <v>0</v>
      </c>
      <c r="L155" s="613"/>
      <c r="M155" s="610">
        <v>0</v>
      </c>
      <c r="N155" s="640"/>
      <c r="O155" s="640"/>
      <c r="P155" s="902">
        <v>5.0999999999999996</v>
      </c>
      <c r="Q155" s="586" t="s">
        <v>22</v>
      </c>
      <c r="R155" s="849">
        <v>25</v>
      </c>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594"/>
      <c r="AY155" s="594"/>
      <c r="AZ155" s="594"/>
      <c r="BA155" s="594"/>
      <c r="BB155" s="594"/>
      <c r="BC155" s="594"/>
      <c r="BD155" s="594"/>
      <c r="BE155" s="594"/>
      <c r="BF155" s="594"/>
      <c r="BG155" s="594"/>
      <c r="BH155" s="594"/>
      <c r="BI155" s="594"/>
      <c r="BJ155" s="594"/>
      <c r="BK155" s="594"/>
      <c r="BL155" s="594"/>
      <c r="BM155" s="594"/>
      <c r="BN155" s="594"/>
      <c r="BO155" s="594"/>
      <c r="BP155" s="594"/>
      <c r="BQ155" s="594"/>
      <c r="BR155" s="594"/>
      <c r="BS155" s="594"/>
      <c r="BT155" s="594"/>
      <c r="BU155" s="594"/>
      <c r="BV155" s="594"/>
      <c r="BW155" s="594"/>
      <c r="BX155" s="594"/>
      <c r="BY155" s="594"/>
      <c r="BZ155" s="594"/>
      <c r="CA155" s="594"/>
      <c r="CB155" s="594"/>
      <c r="CC155" s="594"/>
      <c r="CD155" s="594"/>
      <c r="CE155" s="594"/>
      <c r="CF155" s="594"/>
      <c r="CG155" s="594"/>
      <c r="CH155" s="594"/>
      <c r="CI155" s="594"/>
      <c r="CJ155" s="594"/>
      <c r="CK155" s="594"/>
      <c r="CL155" s="594"/>
      <c r="CM155" s="594"/>
      <c r="CN155" s="594"/>
      <c r="CO155" s="594"/>
      <c r="CP155" s="594"/>
      <c r="CQ155" s="594"/>
      <c r="CR155" s="594"/>
      <c r="CS155" s="594"/>
      <c r="CT155" s="594"/>
      <c r="CU155" s="594"/>
      <c r="CV155" s="594"/>
      <c r="CW155" s="594"/>
      <c r="CX155" s="594"/>
      <c r="CY155" s="594"/>
      <c r="CZ155" s="594"/>
      <c r="DA155" s="594"/>
      <c r="DB155" s="594"/>
      <c r="DC155" s="594"/>
      <c r="DD155" s="594"/>
      <c r="DE155" s="594"/>
      <c r="DF155" s="594"/>
      <c r="DG155" s="594"/>
      <c r="DH155" s="594"/>
      <c r="DI155" s="594"/>
      <c r="DJ155" s="594"/>
      <c r="DK155" s="594"/>
      <c r="DL155" s="594"/>
      <c r="DM155" s="594"/>
      <c r="DN155" s="594"/>
      <c r="DO155" s="594"/>
      <c r="DP155" s="594"/>
      <c r="DQ155" s="594"/>
      <c r="DR155" s="594"/>
      <c r="DS155" s="594"/>
      <c r="DT155" s="594"/>
      <c r="DU155" s="594"/>
      <c r="DV155" s="594"/>
      <c r="DW155" s="594"/>
      <c r="DX155" s="594"/>
      <c r="DY155" s="594"/>
      <c r="DZ155" s="594"/>
      <c r="EA155" s="594"/>
      <c r="EB155" s="594"/>
      <c r="EC155" s="594"/>
      <c r="ED155" s="594"/>
      <c r="EE155" s="594"/>
      <c r="EF155" s="594"/>
      <c r="EG155" s="594"/>
      <c r="EH155" s="594"/>
      <c r="EI155" s="594"/>
      <c r="EJ155" s="594"/>
      <c r="EK155" s="594"/>
      <c r="EL155" s="594"/>
      <c r="EM155" s="594"/>
      <c r="EN155" s="594"/>
      <c r="EO155" s="594"/>
      <c r="EP155" s="594"/>
      <c r="EQ155" s="594"/>
      <c r="ER155" s="594"/>
      <c r="ES155" s="594"/>
      <c r="ET155" s="594"/>
      <c r="EU155" s="594"/>
      <c r="EV155" s="594"/>
      <c r="EW155" s="594"/>
      <c r="EX155" s="594"/>
      <c r="EY155" s="594"/>
      <c r="EZ155" s="594"/>
      <c r="FA155" s="594"/>
      <c r="FB155" s="594"/>
      <c r="FC155" s="594"/>
      <c r="FD155" s="594"/>
      <c r="FE155" s="594"/>
      <c r="FF155" s="594"/>
      <c r="FG155" s="594"/>
      <c r="FH155" s="594"/>
      <c r="FI155" s="594"/>
      <c r="FJ155" s="594"/>
      <c r="FK155" s="594"/>
      <c r="FL155" s="594"/>
      <c r="FM155" s="594"/>
      <c r="FN155" s="594"/>
      <c r="FO155" s="594"/>
      <c r="FP155" s="594"/>
      <c r="FQ155" s="594"/>
      <c r="FR155" s="594"/>
      <c r="FS155" s="594"/>
      <c r="FT155" s="594"/>
      <c r="FU155" s="594"/>
      <c r="FV155" s="594"/>
      <c r="FW155" s="594"/>
      <c r="FX155" s="594"/>
    </row>
    <row r="156" spans="1:180" s="845" customFormat="1" ht="30" customHeight="1" x14ac:dyDescent="0.2">
      <c r="A156" s="662">
        <v>155</v>
      </c>
      <c r="B156" s="606">
        <v>240</v>
      </c>
      <c r="C156" s="607">
        <v>636</v>
      </c>
      <c r="D156" s="595">
        <v>0</v>
      </c>
      <c r="E156" s="582" t="s">
        <v>907</v>
      </c>
      <c r="F156" s="582" t="s">
        <v>965</v>
      </c>
      <c r="G156" s="855" t="s">
        <v>31</v>
      </c>
      <c r="H156" s="911"/>
      <c r="I156" s="613">
        <v>40000</v>
      </c>
      <c r="J156" s="613">
        <v>0</v>
      </c>
      <c r="K156" s="613">
        <v>0</v>
      </c>
      <c r="L156" s="613"/>
      <c r="M156" s="610">
        <v>0</v>
      </c>
      <c r="N156" s="640"/>
      <c r="O156" s="640"/>
      <c r="P156" s="902">
        <v>5.0999999999999996</v>
      </c>
      <c r="Q156" s="586" t="s">
        <v>22</v>
      </c>
      <c r="R156" s="849">
        <v>5</v>
      </c>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c r="AX156" s="594"/>
      <c r="AY156" s="594"/>
      <c r="AZ156" s="594"/>
      <c r="BA156" s="594"/>
      <c r="BB156" s="594"/>
      <c r="BC156" s="594"/>
      <c r="BD156" s="594"/>
      <c r="BE156" s="594"/>
      <c r="BF156" s="594"/>
      <c r="BG156" s="594"/>
      <c r="BH156" s="594"/>
      <c r="BI156" s="594"/>
      <c r="BJ156" s="594"/>
      <c r="BK156" s="594"/>
      <c r="BL156" s="594"/>
      <c r="BM156" s="594"/>
      <c r="BN156" s="594"/>
      <c r="BO156" s="594"/>
      <c r="BP156" s="594"/>
      <c r="BQ156" s="594"/>
      <c r="BR156" s="594"/>
      <c r="BS156" s="594"/>
      <c r="BT156" s="594"/>
      <c r="BU156" s="594"/>
      <c r="BV156" s="594"/>
      <c r="BW156" s="594"/>
      <c r="BX156" s="594"/>
      <c r="BY156" s="594"/>
      <c r="BZ156" s="594"/>
      <c r="CA156" s="594"/>
      <c r="CB156" s="594"/>
      <c r="CC156" s="594"/>
      <c r="CD156" s="594"/>
      <c r="CE156" s="594"/>
      <c r="CF156" s="594"/>
      <c r="CG156" s="594"/>
      <c r="CH156" s="594"/>
      <c r="CI156" s="594"/>
      <c r="CJ156" s="594"/>
      <c r="CK156" s="594"/>
      <c r="CL156" s="594"/>
      <c r="CM156" s="594"/>
      <c r="CN156" s="594"/>
      <c r="CO156" s="594"/>
      <c r="CP156" s="594"/>
      <c r="CQ156" s="594"/>
      <c r="CR156" s="594"/>
      <c r="CS156" s="594"/>
      <c r="CT156" s="594"/>
      <c r="CU156" s="594"/>
      <c r="CV156" s="594"/>
      <c r="CW156" s="594"/>
      <c r="CX156" s="594"/>
      <c r="CY156" s="594"/>
      <c r="CZ156" s="594"/>
      <c r="DA156" s="594"/>
      <c r="DB156" s="594"/>
      <c r="DC156" s="594"/>
      <c r="DD156" s="594"/>
      <c r="DE156" s="594"/>
      <c r="DF156" s="594"/>
      <c r="DG156" s="594"/>
      <c r="DH156" s="594"/>
      <c r="DI156" s="594"/>
      <c r="DJ156" s="594"/>
      <c r="DK156" s="594"/>
      <c r="DL156" s="594"/>
      <c r="DM156" s="594"/>
      <c r="DN156" s="594"/>
      <c r="DO156" s="594"/>
      <c r="DP156" s="594"/>
      <c r="DQ156" s="594"/>
      <c r="DR156" s="594"/>
      <c r="DS156" s="594"/>
      <c r="DT156" s="594"/>
      <c r="DU156" s="594"/>
      <c r="DV156" s="594"/>
      <c r="DW156" s="594"/>
      <c r="DX156" s="594"/>
      <c r="DY156" s="594"/>
      <c r="DZ156" s="594"/>
      <c r="EA156" s="594"/>
      <c r="EB156" s="594"/>
      <c r="EC156" s="594"/>
      <c r="ED156" s="594"/>
      <c r="EE156" s="594"/>
      <c r="EF156" s="594"/>
      <c r="EG156" s="594"/>
      <c r="EH156" s="594"/>
      <c r="EI156" s="594"/>
      <c r="EJ156" s="594"/>
      <c r="EK156" s="594"/>
      <c r="EL156" s="594"/>
      <c r="EM156" s="594"/>
      <c r="EN156" s="594"/>
      <c r="EO156" s="594"/>
      <c r="EP156" s="594"/>
      <c r="EQ156" s="594"/>
      <c r="ER156" s="594"/>
      <c r="ES156" s="594"/>
      <c r="ET156" s="594"/>
      <c r="EU156" s="594"/>
      <c r="EV156" s="594"/>
      <c r="EW156" s="594"/>
      <c r="EX156" s="594"/>
      <c r="EY156" s="594"/>
      <c r="EZ156" s="594"/>
      <c r="FA156" s="594"/>
      <c r="FB156" s="594"/>
      <c r="FC156" s="594"/>
      <c r="FD156" s="594"/>
      <c r="FE156" s="594"/>
      <c r="FF156" s="594"/>
      <c r="FG156" s="594"/>
      <c r="FH156" s="594"/>
      <c r="FI156" s="594"/>
      <c r="FJ156" s="594"/>
      <c r="FK156" s="594"/>
      <c r="FL156" s="594"/>
      <c r="FM156" s="594"/>
      <c r="FN156" s="594"/>
      <c r="FO156" s="594"/>
      <c r="FP156" s="594"/>
      <c r="FQ156" s="594"/>
      <c r="FR156" s="594"/>
      <c r="FS156" s="594"/>
      <c r="FT156" s="594"/>
      <c r="FU156" s="594"/>
      <c r="FV156" s="594"/>
      <c r="FW156" s="594"/>
      <c r="FX156" s="594"/>
    </row>
    <row r="157" spans="1:180" s="593" customFormat="1" ht="30" customHeight="1" x14ac:dyDescent="0.25">
      <c r="A157" s="662">
        <v>156</v>
      </c>
      <c r="B157" s="606">
        <v>241</v>
      </c>
      <c r="C157" s="607">
        <v>532</v>
      </c>
      <c r="D157" s="607" t="s">
        <v>25</v>
      </c>
      <c r="E157" s="582" t="s">
        <v>14</v>
      </c>
      <c r="F157" s="582" t="s">
        <v>62</v>
      </c>
      <c r="G157" s="855" t="s">
        <v>15</v>
      </c>
      <c r="H157" s="914"/>
      <c r="I157" s="613"/>
      <c r="J157" s="613"/>
      <c r="K157" s="613"/>
      <c r="L157" s="613"/>
      <c r="M157" s="610">
        <v>0</v>
      </c>
      <c r="N157" s="609">
        <v>3950000</v>
      </c>
      <c r="O157" s="609">
        <v>9600000</v>
      </c>
      <c r="P157" s="902">
        <v>5.0999999999999996</v>
      </c>
      <c r="Q157" s="586" t="s">
        <v>22</v>
      </c>
      <c r="R157" s="869">
        <v>15</v>
      </c>
      <c r="S157" s="594"/>
      <c r="T157" s="594"/>
      <c r="U157" s="594"/>
      <c r="V157" s="594"/>
      <c r="W157" s="594"/>
      <c r="X157" s="594"/>
      <c r="Y157" s="594"/>
      <c r="Z157" s="594"/>
      <c r="AA157" s="594"/>
      <c r="AB157" s="594"/>
      <c r="AC157" s="594"/>
      <c r="AD157" s="594"/>
      <c r="AE157" s="594"/>
      <c r="AF157" s="594"/>
      <c r="AG157" s="594"/>
      <c r="AH157" s="594"/>
      <c r="AI157" s="594"/>
      <c r="AJ157" s="594"/>
      <c r="AK157" s="594"/>
      <c r="AL157" s="594"/>
      <c r="AM157" s="594"/>
      <c r="AN157" s="594"/>
      <c r="AO157" s="594"/>
      <c r="AP157" s="594"/>
      <c r="AQ157" s="594"/>
      <c r="AR157" s="594"/>
      <c r="AS157" s="594"/>
      <c r="AT157" s="594"/>
      <c r="AU157" s="594"/>
      <c r="AV157" s="594"/>
      <c r="AW157" s="594"/>
      <c r="AX157" s="594"/>
      <c r="AY157" s="594"/>
      <c r="AZ157" s="594"/>
      <c r="BA157" s="594"/>
      <c r="BB157" s="594"/>
      <c r="BC157" s="594"/>
      <c r="BD157" s="594"/>
      <c r="BE157" s="594"/>
      <c r="BF157" s="594"/>
      <c r="BG157" s="594"/>
      <c r="BH157" s="594"/>
      <c r="BI157" s="594"/>
      <c r="BJ157" s="594"/>
      <c r="BK157" s="594"/>
      <c r="BL157" s="594"/>
      <c r="BM157" s="594"/>
      <c r="BN157" s="594"/>
      <c r="BO157" s="594"/>
      <c r="BP157" s="594"/>
      <c r="BQ157" s="594"/>
      <c r="BR157" s="594"/>
      <c r="BS157" s="594"/>
      <c r="BT157" s="594"/>
      <c r="BU157" s="594"/>
      <c r="BV157" s="594"/>
      <c r="BW157" s="594"/>
      <c r="BX157" s="594"/>
      <c r="BY157" s="594"/>
      <c r="BZ157" s="594"/>
      <c r="CA157" s="594"/>
      <c r="CB157" s="594"/>
      <c r="CC157" s="594"/>
      <c r="CD157" s="594"/>
      <c r="CE157" s="594"/>
      <c r="CF157" s="594"/>
      <c r="CG157" s="594"/>
      <c r="CH157" s="594"/>
      <c r="CI157" s="594"/>
      <c r="CJ157" s="594"/>
      <c r="CK157" s="594"/>
      <c r="CL157" s="594"/>
      <c r="CM157" s="594"/>
      <c r="CN157" s="594"/>
      <c r="CO157" s="594"/>
      <c r="CP157" s="594"/>
      <c r="CQ157" s="594"/>
      <c r="CR157" s="594"/>
      <c r="CS157" s="594"/>
      <c r="CT157" s="594"/>
      <c r="CU157" s="594"/>
      <c r="CV157" s="594"/>
      <c r="CW157" s="594"/>
      <c r="CX157" s="594"/>
      <c r="CY157" s="594"/>
      <c r="CZ157" s="594"/>
      <c r="DA157" s="594"/>
      <c r="DB157" s="594"/>
      <c r="DC157" s="594"/>
      <c r="DD157" s="594"/>
      <c r="DE157" s="594"/>
      <c r="DF157" s="594"/>
      <c r="DG157" s="594"/>
      <c r="DH157" s="594"/>
      <c r="DI157" s="594"/>
      <c r="DJ157" s="594"/>
      <c r="DK157" s="594"/>
      <c r="DL157" s="594"/>
      <c r="DM157" s="594"/>
      <c r="DN157" s="594"/>
      <c r="DO157" s="594"/>
      <c r="DP157" s="594"/>
      <c r="DQ157" s="594"/>
      <c r="DR157" s="594"/>
      <c r="DS157" s="594"/>
      <c r="DT157" s="594"/>
      <c r="DU157" s="594"/>
      <c r="DV157" s="594"/>
      <c r="DW157" s="594"/>
      <c r="DX157" s="594"/>
      <c r="DY157" s="594"/>
      <c r="DZ157" s="594"/>
      <c r="EA157" s="594"/>
      <c r="EB157" s="594"/>
      <c r="EC157" s="594"/>
      <c r="ED157" s="594"/>
      <c r="EE157" s="594"/>
      <c r="EF157" s="594"/>
      <c r="EG157" s="594"/>
      <c r="EH157" s="594"/>
      <c r="EI157" s="594"/>
      <c r="EJ157" s="594"/>
      <c r="EK157" s="594"/>
      <c r="EL157" s="594"/>
      <c r="EM157" s="594"/>
      <c r="EN157" s="594"/>
      <c r="EO157" s="594"/>
      <c r="EP157" s="594"/>
      <c r="EQ157" s="594"/>
      <c r="ER157" s="594"/>
      <c r="ES157" s="594"/>
      <c r="ET157" s="594"/>
      <c r="EU157" s="594"/>
      <c r="EV157" s="594"/>
      <c r="EW157" s="594"/>
      <c r="EX157" s="594"/>
      <c r="EY157" s="594"/>
      <c r="EZ157" s="594"/>
      <c r="FA157" s="594"/>
      <c r="FB157" s="594"/>
      <c r="FC157" s="594"/>
      <c r="FD157" s="594"/>
      <c r="FE157" s="594"/>
      <c r="FF157" s="594"/>
      <c r="FG157" s="594"/>
      <c r="FH157" s="594"/>
      <c r="FI157" s="594"/>
      <c r="FJ157" s="594"/>
      <c r="FK157" s="594"/>
      <c r="FL157" s="594"/>
    </row>
    <row r="158" spans="1:180" s="593" customFormat="1" ht="30" customHeight="1" x14ac:dyDescent="0.25">
      <c r="A158" s="662">
        <v>157</v>
      </c>
      <c r="B158" s="606">
        <v>241</v>
      </c>
      <c r="C158" s="607">
        <v>576</v>
      </c>
      <c r="D158" s="581">
        <v>20</v>
      </c>
      <c r="E158" s="582" t="s">
        <v>1099</v>
      </c>
      <c r="F158" s="582" t="s">
        <v>1105</v>
      </c>
      <c r="G158" s="656" t="s">
        <v>15</v>
      </c>
      <c r="H158" s="911"/>
      <c r="I158" s="613"/>
      <c r="J158" s="613"/>
      <c r="K158" s="613"/>
      <c r="L158" s="613"/>
      <c r="M158" s="610">
        <v>2300000</v>
      </c>
      <c r="N158" s="640">
        <v>0</v>
      </c>
      <c r="O158" s="640">
        <v>0</v>
      </c>
      <c r="P158" s="903">
        <v>2.2000000000000002</v>
      </c>
      <c r="Q158" s="827" t="s">
        <v>1106</v>
      </c>
      <c r="R158" s="849">
        <v>15</v>
      </c>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4"/>
      <c r="AS158" s="594"/>
      <c r="AT158" s="594"/>
      <c r="AU158" s="594"/>
      <c r="AV158" s="594"/>
      <c r="AW158" s="594"/>
      <c r="AX158" s="594"/>
      <c r="AY158" s="594"/>
      <c r="AZ158" s="594"/>
      <c r="BA158" s="594"/>
      <c r="BB158" s="594"/>
      <c r="BC158" s="594"/>
      <c r="BD158" s="594"/>
      <c r="BE158" s="594"/>
      <c r="BF158" s="594"/>
      <c r="BG158" s="594"/>
      <c r="BH158" s="594"/>
      <c r="BI158" s="594"/>
      <c r="BJ158" s="594"/>
      <c r="BK158" s="594"/>
      <c r="BL158" s="594"/>
      <c r="BM158" s="594"/>
      <c r="BN158" s="594"/>
      <c r="BO158" s="594"/>
      <c r="BP158" s="594"/>
      <c r="BQ158" s="594"/>
      <c r="BR158" s="594"/>
      <c r="BS158" s="594"/>
      <c r="BT158" s="594"/>
      <c r="BU158" s="594"/>
      <c r="BV158" s="594"/>
      <c r="BW158" s="594"/>
      <c r="BX158" s="594"/>
      <c r="BY158" s="594"/>
      <c r="BZ158" s="594"/>
      <c r="CA158" s="594"/>
      <c r="CB158" s="594"/>
      <c r="CC158" s="594"/>
      <c r="CD158" s="594"/>
      <c r="CE158" s="594"/>
      <c r="CF158" s="594"/>
      <c r="CG158" s="594"/>
      <c r="CH158" s="594"/>
      <c r="CI158" s="594"/>
      <c r="CJ158" s="594"/>
      <c r="CK158" s="594"/>
      <c r="CL158" s="594"/>
      <c r="CM158" s="594"/>
      <c r="CN158" s="594"/>
      <c r="CO158" s="594"/>
      <c r="CP158" s="594"/>
      <c r="CQ158" s="594"/>
      <c r="CR158" s="594"/>
      <c r="CS158" s="594"/>
      <c r="CT158" s="594"/>
      <c r="CU158" s="594"/>
      <c r="CV158" s="594"/>
      <c r="CW158" s="594"/>
      <c r="CX158" s="594"/>
      <c r="CY158" s="594"/>
      <c r="CZ158" s="594"/>
      <c r="DA158" s="594"/>
      <c r="DB158" s="594"/>
      <c r="DC158" s="594"/>
      <c r="DD158" s="594"/>
      <c r="DE158" s="594"/>
      <c r="DF158" s="594"/>
      <c r="DG158" s="594"/>
      <c r="DH158" s="594"/>
      <c r="DI158" s="594"/>
      <c r="DJ158" s="594"/>
      <c r="DK158" s="594"/>
      <c r="DL158" s="594"/>
      <c r="DM158" s="594"/>
      <c r="DN158" s="594"/>
      <c r="DO158" s="594"/>
      <c r="DP158" s="594"/>
      <c r="DQ158" s="594"/>
      <c r="DR158" s="594"/>
      <c r="DS158" s="594"/>
      <c r="DT158" s="594"/>
      <c r="DU158" s="594"/>
      <c r="DV158" s="594"/>
      <c r="DW158" s="594"/>
      <c r="DX158" s="594"/>
      <c r="DY158" s="594"/>
      <c r="DZ158" s="594"/>
      <c r="EA158" s="594"/>
      <c r="EB158" s="594"/>
      <c r="EC158" s="594"/>
      <c r="ED158" s="594"/>
      <c r="EE158" s="594"/>
      <c r="EF158" s="594"/>
      <c r="EG158" s="594"/>
      <c r="EH158" s="594"/>
      <c r="EI158" s="594"/>
      <c r="EJ158" s="594"/>
      <c r="EK158" s="594"/>
      <c r="EL158" s="594"/>
      <c r="EM158" s="594"/>
      <c r="EN158" s="594"/>
      <c r="EO158" s="594"/>
      <c r="EP158" s="594"/>
      <c r="EQ158" s="594"/>
      <c r="ER158" s="594"/>
      <c r="ES158" s="594"/>
      <c r="ET158" s="594"/>
      <c r="EU158" s="594"/>
      <c r="EV158" s="594"/>
      <c r="EW158" s="594"/>
      <c r="EX158" s="594"/>
      <c r="EY158" s="594"/>
      <c r="EZ158" s="594"/>
      <c r="FA158" s="594"/>
      <c r="FB158" s="594"/>
      <c r="FC158" s="594"/>
      <c r="FD158" s="594"/>
      <c r="FE158" s="594"/>
      <c r="FF158" s="594"/>
      <c r="FG158" s="594"/>
      <c r="FH158" s="594"/>
      <c r="FI158" s="594"/>
      <c r="FJ158" s="594"/>
      <c r="FK158" s="594"/>
      <c r="FL158" s="594"/>
      <c r="FM158" s="594"/>
      <c r="FN158" s="594"/>
      <c r="FO158" s="594"/>
      <c r="FP158" s="594"/>
      <c r="FQ158" s="594"/>
      <c r="FR158" s="594"/>
      <c r="FS158" s="594"/>
      <c r="FT158" s="594"/>
      <c r="FU158" s="594"/>
      <c r="FV158" s="594"/>
      <c r="FW158" s="594"/>
      <c r="FX158" s="594"/>
    </row>
    <row r="159" spans="1:180" s="593" customFormat="1" ht="30" customHeight="1" x14ac:dyDescent="0.25">
      <c r="A159" s="662">
        <v>158</v>
      </c>
      <c r="B159" s="606">
        <v>241</v>
      </c>
      <c r="C159" s="607">
        <v>632</v>
      </c>
      <c r="D159" s="607" t="s">
        <v>25</v>
      </c>
      <c r="E159" s="582" t="s">
        <v>14</v>
      </c>
      <c r="F159" s="582" t="s">
        <v>62</v>
      </c>
      <c r="G159" s="855" t="s">
        <v>31</v>
      </c>
      <c r="H159" s="914"/>
      <c r="I159" s="613"/>
      <c r="J159" s="613"/>
      <c r="K159" s="613"/>
      <c r="L159" s="613"/>
      <c r="M159" s="610">
        <v>0</v>
      </c>
      <c r="N159" s="609">
        <v>5600000</v>
      </c>
      <c r="O159" s="609"/>
      <c r="P159" s="897">
        <v>2.2000000000000002</v>
      </c>
      <c r="Q159" s="586" t="s">
        <v>22</v>
      </c>
      <c r="R159" s="869">
        <v>15</v>
      </c>
      <c r="S159" s="594"/>
      <c r="T159" s="594"/>
      <c r="U159" s="594"/>
      <c r="V159" s="594"/>
      <c r="W159" s="594"/>
      <c r="X159" s="594"/>
      <c r="Y159" s="594"/>
      <c r="Z159" s="594"/>
      <c r="AA159" s="594"/>
      <c r="AB159" s="594"/>
      <c r="AC159" s="594"/>
      <c r="AD159" s="594"/>
      <c r="AE159" s="594"/>
      <c r="AF159" s="594"/>
      <c r="AG159" s="594"/>
      <c r="AH159" s="594"/>
      <c r="AI159" s="594"/>
      <c r="AJ159" s="594"/>
      <c r="AK159" s="594"/>
      <c r="AL159" s="594"/>
      <c r="AM159" s="594"/>
      <c r="AN159" s="594"/>
      <c r="AO159" s="594"/>
      <c r="AP159" s="594"/>
      <c r="AQ159" s="594"/>
      <c r="AR159" s="594"/>
      <c r="AS159" s="594"/>
      <c r="AT159" s="594"/>
      <c r="AU159" s="594"/>
      <c r="AV159" s="594"/>
      <c r="AW159" s="594"/>
      <c r="AX159" s="594"/>
      <c r="AY159" s="594"/>
      <c r="AZ159" s="594"/>
      <c r="BA159" s="594"/>
      <c r="BB159" s="594"/>
      <c r="BC159" s="594"/>
      <c r="BD159" s="594"/>
      <c r="BE159" s="594"/>
      <c r="BF159" s="594"/>
      <c r="BG159" s="594"/>
      <c r="BH159" s="594"/>
      <c r="BI159" s="594"/>
      <c r="BJ159" s="594"/>
      <c r="BK159" s="594"/>
      <c r="BL159" s="594"/>
      <c r="BM159" s="594"/>
      <c r="BN159" s="594"/>
      <c r="BO159" s="594"/>
      <c r="BP159" s="594"/>
      <c r="BQ159" s="594"/>
      <c r="BR159" s="594"/>
      <c r="BS159" s="594"/>
      <c r="BT159" s="594"/>
      <c r="BU159" s="594"/>
      <c r="BV159" s="594"/>
      <c r="BW159" s="594"/>
      <c r="BX159" s="594"/>
      <c r="BY159" s="594"/>
      <c r="BZ159" s="594"/>
      <c r="CA159" s="594"/>
      <c r="CB159" s="594"/>
      <c r="CC159" s="594"/>
      <c r="CD159" s="594"/>
      <c r="CE159" s="594"/>
      <c r="CF159" s="594"/>
      <c r="CG159" s="594"/>
      <c r="CH159" s="594"/>
      <c r="CI159" s="594"/>
      <c r="CJ159" s="594"/>
      <c r="CK159" s="594"/>
      <c r="CL159" s="594"/>
      <c r="CM159" s="594"/>
      <c r="CN159" s="594"/>
      <c r="CO159" s="594"/>
      <c r="CP159" s="594"/>
      <c r="CQ159" s="594"/>
      <c r="CR159" s="594"/>
      <c r="CS159" s="594"/>
      <c r="CT159" s="594"/>
      <c r="CU159" s="594"/>
      <c r="CV159" s="594"/>
      <c r="CW159" s="594"/>
      <c r="CX159" s="594"/>
      <c r="CY159" s="594"/>
      <c r="CZ159" s="594"/>
      <c r="DA159" s="594"/>
      <c r="DB159" s="594"/>
      <c r="DC159" s="594"/>
      <c r="DD159" s="594"/>
      <c r="DE159" s="594"/>
      <c r="DF159" s="594"/>
      <c r="DG159" s="594"/>
      <c r="DH159" s="594"/>
      <c r="DI159" s="594"/>
      <c r="DJ159" s="594"/>
      <c r="DK159" s="594"/>
      <c r="DL159" s="594"/>
      <c r="DM159" s="594"/>
      <c r="DN159" s="594"/>
      <c r="DO159" s="594"/>
      <c r="DP159" s="594"/>
      <c r="DQ159" s="594"/>
      <c r="DR159" s="594"/>
      <c r="DS159" s="594"/>
      <c r="DT159" s="594"/>
      <c r="DU159" s="594"/>
      <c r="DV159" s="594"/>
      <c r="DW159" s="594"/>
      <c r="DX159" s="594"/>
      <c r="DY159" s="594"/>
      <c r="DZ159" s="594"/>
      <c r="EA159" s="594"/>
      <c r="EB159" s="594"/>
      <c r="EC159" s="594"/>
      <c r="ED159" s="594"/>
      <c r="EE159" s="594"/>
      <c r="EF159" s="594"/>
      <c r="EG159" s="594"/>
      <c r="EH159" s="594"/>
      <c r="EI159" s="594"/>
      <c r="EJ159" s="594"/>
      <c r="EK159" s="594"/>
      <c r="EL159" s="594"/>
      <c r="EM159" s="594"/>
      <c r="EN159" s="594"/>
      <c r="EO159" s="594"/>
      <c r="EP159" s="594"/>
      <c r="EQ159" s="594"/>
      <c r="ER159" s="594"/>
      <c r="ES159" s="594"/>
      <c r="ET159" s="594"/>
      <c r="EU159" s="594"/>
      <c r="EV159" s="594"/>
      <c r="EW159" s="594"/>
      <c r="EX159" s="594"/>
      <c r="EY159" s="594"/>
      <c r="EZ159" s="594"/>
      <c r="FA159" s="594"/>
      <c r="FB159" s="594"/>
      <c r="FC159" s="594"/>
      <c r="FD159" s="594"/>
      <c r="FE159" s="594"/>
      <c r="FF159" s="594"/>
      <c r="FG159" s="594"/>
      <c r="FH159" s="594"/>
      <c r="FI159" s="594"/>
      <c r="FJ159" s="594"/>
      <c r="FK159" s="594"/>
      <c r="FL159" s="594"/>
    </row>
    <row r="160" spans="1:180" s="593" customFormat="1" ht="30" customHeight="1" x14ac:dyDescent="0.25">
      <c r="A160" s="662">
        <v>159</v>
      </c>
      <c r="B160" s="606">
        <v>241</v>
      </c>
      <c r="C160" s="607">
        <v>676</v>
      </c>
      <c r="D160" s="581">
        <v>1</v>
      </c>
      <c r="E160" s="582" t="s">
        <v>1099</v>
      </c>
      <c r="F160" s="582" t="s">
        <v>1103</v>
      </c>
      <c r="G160" s="656" t="s">
        <v>31</v>
      </c>
      <c r="H160" s="911"/>
      <c r="I160" s="613">
        <v>500000</v>
      </c>
      <c r="J160" s="613">
        <v>0</v>
      </c>
      <c r="K160" s="613">
        <v>0</v>
      </c>
      <c r="L160" s="613"/>
      <c r="M160" s="610">
        <v>0</v>
      </c>
      <c r="N160" s="609">
        <v>550000</v>
      </c>
      <c r="O160" s="609">
        <v>4500000</v>
      </c>
      <c r="P160" s="903">
        <v>2.2000000000000002</v>
      </c>
      <c r="Q160" s="586" t="s">
        <v>22</v>
      </c>
      <c r="R160" s="849">
        <v>15</v>
      </c>
      <c r="S160" s="594"/>
      <c r="T160" s="594"/>
      <c r="U160" s="594"/>
      <c r="V160" s="594"/>
      <c r="W160" s="594"/>
      <c r="X160" s="594"/>
      <c r="Y160" s="594"/>
      <c r="Z160" s="594"/>
      <c r="AA160" s="594"/>
      <c r="AB160" s="594"/>
      <c r="AC160" s="594"/>
      <c r="AD160" s="594"/>
      <c r="AE160" s="594"/>
      <c r="AF160" s="594"/>
      <c r="AG160" s="594"/>
      <c r="AH160" s="594"/>
      <c r="AI160" s="594"/>
      <c r="AJ160" s="594"/>
      <c r="AK160" s="594"/>
      <c r="AL160" s="594"/>
      <c r="AM160" s="594"/>
      <c r="AN160" s="594"/>
      <c r="AO160" s="594"/>
      <c r="AP160" s="594"/>
      <c r="AQ160" s="594"/>
      <c r="AR160" s="594"/>
      <c r="AS160" s="594"/>
      <c r="AT160" s="594"/>
      <c r="AU160" s="594"/>
      <c r="AV160" s="594"/>
      <c r="AW160" s="594"/>
      <c r="AX160" s="594"/>
      <c r="AY160" s="594"/>
      <c r="AZ160" s="594"/>
      <c r="BA160" s="594"/>
      <c r="BB160" s="594"/>
      <c r="BC160" s="594"/>
      <c r="BD160" s="594"/>
      <c r="BE160" s="594"/>
      <c r="BF160" s="594"/>
      <c r="BG160" s="594"/>
      <c r="BH160" s="594"/>
      <c r="BI160" s="594"/>
      <c r="BJ160" s="594"/>
      <c r="BK160" s="594"/>
      <c r="BL160" s="594"/>
      <c r="BM160" s="594"/>
      <c r="BN160" s="594"/>
      <c r="BO160" s="594"/>
      <c r="BP160" s="594"/>
      <c r="BQ160" s="594"/>
      <c r="BR160" s="594"/>
      <c r="BS160" s="594"/>
      <c r="BT160" s="594"/>
      <c r="BU160" s="594"/>
      <c r="BV160" s="594"/>
      <c r="BW160" s="594"/>
      <c r="BX160" s="594"/>
      <c r="BY160" s="594"/>
      <c r="BZ160" s="594"/>
      <c r="CA160" s="594"/>
      <c r="CB160" s="594"/>
      <c r="CC160" s="594"/>
      <c r="CD160" s="594"/>
      <c r="CE160" s="594"/>
      <c r="CF160" s="594"/>
      <c r="CG160" s="594"/>
      <c r="CH160" s="594"/>
      <c r="CI160" s="594"/>
      <c r="CJ160" s="594"/>
      <c r="CK160" s="594"/>
      <c r="CL160" s="594"/>
      <c r="CM160" s="594"/>
      <c r="CN160" s="594"/>
      <c r="CO160" s="594"/>
      <c r="CP160" s="594"/>
      <c r="CQ160" s="594"/>
      <c r="CR160" s="594"/>
      <c r="CS160" s="594"/>
      <c r="CT160" s="594"/>
      <c r="CU160" s="594"/>
      <c r="CV160" s="594"/>
      <c r="CW160" s="594"/>
      <c r="CX160" s="594"/>
      <c r="CY160" s="594"/>
      <c r="CZ160" s="594"/>
      <c r="DA160" s="594"/>
      <c r="DB160" s="594"/>
      <c r="DC160" s="594"/>
      <c r="DD160" s="594"/>
      <c r="DE160" s="594"/>
      <c r="DF160" s="594"/>
      <c r="DG160" s="594"/>
      <c r="DH160" s="594"/>
      <c r="DI160" s="594"/>
      <c r="DJ160" s="594"/>
      <c r="DK160" s="594"/>
      <c r="DL160" s="594"/>
      <c r="DM160" s="594"/>
      <c r="DN160" s="594"/>
      <c r="DO160" s="594"/>
      <c r="DP160" s="594"/>
      <c r="DQ160" s="594"/>
      <c r="DR160" s="594"/>
      <c r="DS160" s="594"/>
      <c r="DT160" s="594"/>
      <c r="DU160" s="594"/>
      <c r="DV160" s="594"/>
      <c r="DW160" s="594"/>
      <c r="DX160" s="594"/>
      <c r="DY160" s="594"/>
      <c r="DZ160" s="594"/>
      <c r="EA160" s="594"/>
      <c r="EB160" s="594"/>
      <c r="EC160" s="594"/>
      <c r="ED160" s="594"/>
      <c r="EE160" s="594"/>
      <c r="EF160" s="594"/>
      <c r="EG160" s="594"/>
      <c r="EH160" s="594"/>
      <c r="EI160" s="594"/>
      <c r="EJ160" s="594"/>
      <c r="EK160" s="594"/>
      <c r="EL160" s="594"/>
      <c r="EM160" s="594"/>
      <c r="EN160" s="594"/>
      <c r="EO160" s="594"/>
      <c r="EP160" s="594"/>
      <c r="EQ160" s="594"/>
      <c r="ER160" s="594"/>
      <c r="ES160" s="594"/>
      <c r="ET160" s="594"/>
      <c r="EU160" s="594"/>
      <c r="EV160" s="594"/>
      <c r="EW160" s="594"/>
      <c r="EX160" s="594"/>
      <c r="EY160" s="594"/>
      <c r="EZ160" s="594"/>
      <c r="FA160" s="594"/>
      <c r="FB160" s="594"/>
      <c r="FC160" s="594"/>
      <c r="FD160" s="594"/>
      <c r="FE160" s="594"/>
      <c r="FF160" s="594"/>
      <c r="FG160" s="594"/>
      <c r="FH160" s="594"/>
      <c r="FI160" s="594"/>
      <c r="FJ160" s="594"/>
      <c r="FK160" s="594"/>
      <c r="FL160" s="594"/>
      <c r="FM160" s="594"/>
      <c r="FN160" s="594"/>
      <c r="FO160" s="594"/>
      <c r="FP160" s="594"/>
      <c r="FQ160" s="594"/>
      <c r="FR160" s="594"/>
      <c r="FS160" s="594"/>
      <c r="FT160" s="594"/>
      <c r="FU160" s="594"/>
      <c r="FV160" s="594"/>
      <c r="FW160" s="594"/>
      <c r="FX160" s="594"/>
    </row>
    <row r="161" spans="1:180" s="593" customFormat="1" ht="30" customHeight="1" x14ac:dyDescent="0.25">
      <c r="A161" s="662">
        <v>160</v>
      </c>
      <c r="B161" s="606">
        <v>241</v>
      </c>
      <c r="C161" s="607">
        <v>676</v>
      </c>
      <c r="D161" s="581">
        <v>10</v>
      </c>
      <c r="E161" s="582" t="s">
        <v>1099</v>
      </c>
      <c r="F161" s="582" t="s">
        <v>1035</v>
      </c>
      <c r="G161" s="656" t="s">
        <v>31</v>
      </c>
      <c r="H161" s="911"/>
      <c r="I161" s="613"/>
      <c r="J161" s="613"/>
      <c r="K161" s="613"/>
      <c r="L161" s="613"/>
      <c r="M161" s="610">
        <v>0</v>
      </c>
      <c r="N161" s="609">
        <v>1500000</v>
      </c>
      <c r="O161" s="609">
        <v>0</v>
      </c>
      <c r="P161" s="903">
        <v>2.2000000000000002</v>
      </c>
      <c r="Q161" s="586" t="s">
        <v>55</v>
      </c>
      <c r="R161" s="849">
        <v>15</v>
      </c>
      <c r="S161" s="594"/>
      <c r="T161" s="594"/>
      <c r="U161" s="594"/>
      <c r="V161" s="594"/>
      <c r="W161" s="594"/>
      <c r="X161" s="594"/>
      <c r="Y161" s="594"/>
      <c r="Z161" s="594"/>
      <c r="AA161" s="594"/>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4"/>
      <c r="AY161" s="594"/>
      <c r="AZ161" s="594"/>
      <c r="BA161" s="594"/>
      <c r="BB161" s="594"/>
      <c r="BC161" s="594"/>
      <c r="BD161" s="594"/>
      <c r="BE161" s="594"/>
      <c r="BF161" s="594"/>
      <c r="BG161" s="594"/>
      <c r="BH161" s="594"/>
      <c r="BI161" s="594"/>
      <c r="BJ161" s="594"/>
      <c r="BK161" s="594"/>
      <c r="BL161" s="594"/>
      <c r="BM161" s="594"/>
      <c r="BN161" s="594"/>
      <c r="BO161" s="594"/>
      <c r="BP161" s="594"/>
      <c r="BQ161" s="594"/>
      <c r="BR161" s="594"/>
      <c r="BS161" s="594"/>
      <c r="BT161" s="594"/>
      <c r="BU161" s="594"/>
      <c r="BV161" s="594"/>
      <c r="BW161" s="594"/>
      <c r="BX161" s="594"/>
      <c r="BY161" s="594"/>
      <c r="BZ161" s="594"/>
      <c r="CA161" s="594"/>
      <c r="CB161" s="594"/>
      <c r="CC161" s="594"/>
      <c r="CD161" s="594"/>
      <c r="CE161" s="594"/>
      <c r="CF161" s="594"/>
      <c r="CG161" s="594"/>
      <c r="CH161" s="594"/>
      <c r="CI161" s="594"/>
      <c r="CJ161" s="594"/>
      <c r="CK161" s="594"/>
      <c r="CL161" s="594"/>
      <c r="CM161" s="594"/>
      <c r="CN161" s="594"/>
      <c r="CO161" s="594"/>
      <c r="CP161" s="594"/>
      <c r="CQ161" s="594"/>
      <c r="CR161" s="594"/>
      <c r="CS161" s="594"/>
      <c r="CT161" s="594"/>
      <c r="CU161" s="594"/>
      <c r="CV161" s="594"/>
      <c r="CW161" s="594"/>
      <c r="CX161" s="594"/>
      <c r="CY161" s="594"/>
      <c r="CZ161" s="594"/>
      <c r="DA161" s="594"/>
      <c r="DB161" s="594"/>
      <c r="DC161" s="594"/>
      <c r="DD161" s="594"/>
      <c r="DE161" s="594"/>
      <c r="DF161" s="594"/>
      <c r="DG161" s="594"/>
      <c r="DH161" s="594"/>
      <c r="DI161" s="594"/>
      <c r="DJ161" s="594"/>
      <c r="DK161" s="594"/>
      <c r="DL161" s="594"/>
      <c r="DM161" s="594"/>
      <c r="DN161" s="594"/>
      <c r="DO161" s="594"/>
      <c r="DP161" s="594"/>
      <c r="DQ161" s="594"/>
      <c r="DR161" s="594"/>
      <c r="DS161" s="594"/>
      <c r="DT161" s="594"/>
      <c r="DU161" s="594"/>
      <c r="DV161" s="594"/>
      <c r="DW161" s="594"/>
      <c r="DX161" s="594"/>
      <c r="DY161" s="594"/>
      <c r="DZ161" s="594"/>
      <c r="EA161" s="594"/>
      <c r="EB161" s="594"/>
      <c r="EC161" s="594"/>
      <c r="ED161" s="594"/>
      <c r="EE161" s="594"/>
      <c r="EF161" s="594"/>
      <c r="EG161" s="594"/>
      <c r="EH161" s="594"/>
      <c r="EI161" s="594"/>
      <c r="EJ161" s="594"/>
      <c r="EK161" s="594"/>
      <c r="EL161" s="594"/>
      <c r="EM161" s="594"/>
      <c r="EN161" s="594"/>
      <c r="EO161" s="594"/>
      <c r="EP161" s="594"/>
      <c r="EQ161" s="594"/>
      <c r="ER161" s="594"/>
      <c r="ES161" s="594"/>
      <c r="ET161" s="594"/>
      <c r="EU161" s="594"/>
      <c r="EV161" s="594"/>
      <c r="EW161" s="594"/>
      <c r="EX161" s="594"/>
      <c r="EY161" s="594"/>
      <c r="EZ161" s="594"/>
      <c r="FA161" s="594"/>
      <c r="FB161" s="594"/>
      <c r="FC161" s="594"/>
      <c r="FD161" s="594"/>
      <c r="FE161" s="594"/>
      <c r="FF161" s="594"/>
      <c r="FG161" s="594"/>
      <c r="FH161" s="594"/>
      <c r="FI161" s="594"/>
      <c r="FJ161" s="594"/>
      <c r="FK161" s="594"/>
      <c r="FL161" s="594"/>
      <c r="FM161" s="594"/>
      <c r="FN161" s="594"/>
      <c r="FO161" s="594"/>
      <c r="FP161" s="594"/>
      <c r="FQ161" s="594"/>
      <c r="FR161" s="594"/>
      <c r="FS161" s="594"/>
      <c r="FT161" s="594"/>
      <c r="FU161" s="594"/>
      <c r="FV161" s="594"/>
      <c r="FW161" s="594"/>
      <c r="FX161" s="594"/>
    </row>
    <row r="162" spans="1:180" s="593" customFormat="1" ht="30" customHeight="1" x14ac:dyDescent="0.25">
      <c r="A162" s="662">
        <v>161</v>
      </c>
      <c r="B162" s="606">
        <v>241</v>
      </c>
      <c r="C162" s="607">
        <v>676</v>
      </c>
      <c r="D162" s="581">
        <v>14</v>
      </c>
      <c r="E162" s="582" t="s">
        <v>1099</v>
      </c>
      <c r="F162" s="582" t="s">
        <v>1290</v>
      </c>
      <c r="G162" s="656" t="s">
        <v>31</v>
      </c>
      <c r="H162" s="911"/>
      <c r="I162" s="613">
        <v>200000</v>
      </c>
      <c r="J162" s="613">
        <v>0</v>
      </c>
      <c r="K162" s="613">
        <v>0</v>
      </c>
      <c r="L162" s="613"/>
      <c r="M162" s="610">
        <v>0</v>
      </c>
      <c r="N162" s="609"/>
      <c r="O162" s="609"/>
      <c r="P162" s="903">
        <v>2.2000000000000002</v>
      </c>
      <c r="Q162" s="586" t="s">
        <v>1291</v>
      </c>
      <c r="R162" s="849">
        <v>15</v>
      </c>
      <c r="S162" s="594"/>
      <c r="T162" s="594"/>
      <c r="U162" s="594"/>
      <c r="V162" s="594"/>
      <c r="W162" s="594"/>
      <c r="X162" s="594"/>
      <c r="Y162" s="594"/>
      <c r="Z162" s="594"/>
      <c r="AA162" s="594"/>
      <c r="AB162" s="594"/>
      <c r="AC162" s="594"/>
      <c r="AD162" s="594"/>
      <c r="AE162" s="594"/>
      <c r="AF162" s="594"/>
      <c r="AG162" s="594"/>
      <c r="AH162" s="594"/>
      <c r="AI162" s="594"/>
      <c r="AJ162" s="594"/>
      <c r="AK162" s="594"/>
      <c r="AL162" s="594"/>
      <c r="AM162" s="594"/>
      <c r="AN162" s="594"/>
      <c r="AO162" s="594"/>
      <c r="AP162" s="594"/>
      <c r="AQ162" s="594"/>
      <c r="AR162" s="594"/>
      <c r="AS162" s="594"/>
      <c r="AT162" s="594"/>
      <c r="AU162" s="594"/>
      <c r="AV162" s="594"/>
      <c r="AW162" s="594"/>
      <c r="AX162" s="594"/>
      <c r="AY162" s="594"/>
      <c r="AZ162" s="594"/>
      <c r="BA162" s="594"/>
      <c r="BB162" s="594"/>
      <c r="BC162" s="594"/>
      <c r="BD162" s="594"/>
      <c r="BE162" s="594"/>
      <c r="BF162" s="594"/>
      <c r="BG162" s="594"/>
      <c r="BH162" s="594"/>
      <c r="BI162" s="594"/>
      <c r="BJ162" s="594"/>
      <c r="BK162" s="594"/>
      <c r="BL162" s="594"/>
      <c r="BM162" s="594"/>
      <c r="BN162" s="594"/>
      <c r="BO162" s="594"/>
      <c r="BP162" s="594"/>
      <c r="BQ162" s="594"/>
      <c r="BR162" s="594"/>
      <c r="BS162" s="594"/>
      <c r="BT162" s="594"/>
      <c r="BU162" s="594"/>
      <c r="BV162" s="594"/>
      <c r="BW162" s="594"/>
      <c r="BX162" s="594"/>
      <c r="BY162" s="594"/>
      <c r="BZ162" s="594"/>
      <c r="CA162" s="594"/>
      <c r="CB162" s="594"/>
      <c r="CC162" s="594"/>
      <c r="CD162" s="594"/>
      <c r="CE162" s="594"/>
      <c r="CF162" s="594"/>
      <c r="CG162" s="594"/>
      <c r="CH162" s="594"/>
      <c r="CI162" s="594"/>
      <c r="CJ162" s="594"/>
      <c r="CK162" s="594"/>
      <c r="CL162" s="594"/>
      <c r="CM162" s="594"/>
      <c r="CN162" s="594"/>
      <c r="CO162" s="594"/>
      <c r="CP162" s="594"/>
      <c r="CQ162" s="594"/>
      <c r="CR162" s="594"/>
      <c r="CS162" s="594"/>
      <c r="CT162" s="594"/>
      <c r="CU162" s="594"/>
      <c r="CV162" s="594"/>
      <c r="CW162" s="594"/>
      <c r="CX162" s="594"/>
      <c r="CY162" s="594"/>
      <c r="CZ162" s="594"/>
      <c r="DA162" s="594"/>
      <c r="DB162" s="594"/>
      <c r="DC162" s="594"/>
      <c r="DD162" s="594"/>
      <c r="DE162" s="594"/>
      <c r="DF162" s="594"/>
      <c r="DG162" s="594"/>
      <c r="DH162" s="594"/>
      <c r="DI162" s="594"/>
      <c r="DJ162" s="594"/>
      <c r="DK162" s="594"/>
      <c r="DL162" s="594"/>
      <c r="DM162" s="594"/>
      <c r="DN162" s="594"/>
      <c r="DO162" s="594"/>
      <c r="DP162" s="594"/>
      <c r="DQ162" s="594"/>
      <c r="DR162" s="594"/>
      <c r="DS162" s="594"/>
      <c r="DT162" s="594"/>
      <c r="DU162" s="594"/>
      <c r="DV162" s="594"/>
      <c r="DW162" s="594"/>
      <c r="DX162" s="594"/>
      <c r="DY162" s="594"/>
      <c r="DZ162" s="594"/>
      <c r="EA162" s="594"/>
      <c r="EB162" s="594"/>
      <c r="EC162" s="594"/>
      <c r="ED162" s="594"/>
      <c r="EE162" s="594"/>
      <c r="EF162" s="594"/>
      <c r="EG162" s="594"/>
      <c r="EH162" s="594"/>
      <c r="EI162" s="594"/>
      <c r="EJ162" s="594"/>
      <c r="EK162" s="594"/>
      <c r="EL162" s="594"/>
      <c r="EM162" s="594"/>
      <c r="EN162" s="594"/>
      <c r="EO162" s="594"/>
      <c r="EP162" s="594"/>
      <c r="EQ162" s="594"/>
      <c r="ER162" s="594"/>
      <c r="ES162" s="594"/>
      <c r="ET162" s="594"/>
      <c r="EU162" s="594"/>
      <c r="EV162" s="594"/>
      <c r="EW162" s="594"/>
      <c r="EX162" s="594"/>
      <c r="EY162" s="594"/>
      <c r="EZ162" s="594"/>
      <c r="FA162" s="594"/>
      <c r="FB162" s="594"/>
      <c r="FC162" s="594"/>
      <c r="FD162" s="594"/>
      <c r="FE162" s="594"/>
      <c r="FF162" s="594"/>
      <c r="FG162" s="594"/>
      <c r="FH162" s="594"/>
      <c r="FI162" s="594"/>
      <c r="FJ162" s="594"/>
      <c r="FK162" s="594"/>
      <c r="FL162" s="594"/>
      <c r="FM162" s="594"/>
      <c r="FN162" s="594"/>
      <c r="FO162" s="594"/>
      <c r="FP162" s="594"/>
      <c r="FQ162" s="594"/>
      <c r="FR162" s="594"/>
      <c r="FS162" s="594"/>
      <c r="FT162" s="594"/>
      <c r="FU162" s="594"/>
      <c r="FV162" s="594"/>
      <c r="FW162" s="594"/>
      <c r="FX162" s="594"/>
    </row>
    <row r="163" spans="1:180" s="845" customFormat="1" ht="30" customHeight="1" x14ac:dyDescent="0.2">
      <c r="A163" s="662">
        <v>162</v>
      </c>
      <c r="B163" s="606">
        <v>241</v>
      </c>
      <c r="C163" s="607">
        <v>676</v>
      </c>
      <c r="D163" s="581">
        <v>18</v>
      </c>
      <c r="E163" s="655" t="s">
        <v>1099</v>
      </c>
      <c r="F163" s="655" t="s">
        <v>1292</v>
      </c>
      <c r="G163" s="855" t="s">
        <v>31</v>
      </c>
      <c r="H163" s="911"/>
      <c r="I163" s="613">
        <v>170000</v>
      </c>
      <c r="J163" s="613">
        <v>0</v>
      </c>
      <c r="K163" s="613">
        <v>0</v>
      </c>
      <c r="L163" s="613"/>
      <c r="M163" s="610">
        <v>0</v>
      </c>
      <c r="N163" s="609"/>
      <c r="O163" s="609"/>
      <c r="P163" s="903">
        <v>2.2000000000000002</v>
      </c>
      <c r="Q163" s="827">
        <v>2</v>
      </c>
      <c r="R163" s="849">
        <v>15</v>
      </c>
      <c r="S163" s="594"/>
      <c r="T163" s="594"/>
      <c r="U163" s="594"/>
      <c r="V163" s="594"/>
      <c r="W163" s="594"/>
      <c r="X163" s="594"/>
      <c r="Y163" s="594"/>
      <c r="Z163" s="594"/>
      <c r="AA163" s="594"/>
      <c r="AB163" s="594"/>
      <c r="AC163" s="594"/>
      <c r="AD163" s="594"/>
      <c r="AE163" s="594"/>
      <c r="AF163" s="594"/>
      <c r="AG163" s="594"/>
      <c r="AH163" s="594"/>
      <c r="AI163" s="594"/>
      <c r="AJ163" s="594"/>
      <c r="AK163" s="594"/>
      <c r="AL163" s="594"/>
      <c r="AM163" s="594"/>
      <c r="AN163" s="594"/>
      <c r="AO163" s="594"/>
      <c r="AP163" s="594"/>
      <c r="AQ163" s="594"/>
      <c r="AR163" s="594"/>
      <c r="AS163" s="594"/>
      <c r="AT163" s="594"/>
      <c r="AU163" s="594"/>
      <c r="AV163" s="594"/>
      <c r="AW163" s="594"/>
      <c r="AX163" s="594"/>
      <c r="AY163" s="594"/>
      <c r="AZ163" s="594"/>
      <c r="BA163" s="594"/>
      <c r="BB163" s="594"/>
      <c r="BC163" s="594"/>
      <c r="BD163" s="594"/>
      <c r="BE163" s="594"/>
      <c r="BF163" s="594"/>
      <c r="BG163" s="594"/>
      <c r="BH163" s="594"/>
      <c r="BI163" s="594"/>
      <c r="BJ163" s="594"/>
      <c r="BK163" s="594"/>
      <c r="BL163" s="594"/>
      <c r="BM163" s="594"/>
      <c r="BN163" s="594"/>
      <c r="BO163" s="594"/>
      <c r="BP163" s="594"/>
      <c r="BQ163" s="594"/>
      <c r="BR163" s="594"/>
      <c r="BS163" s="594"/>
      <c r="BT163" s="594"/>
      <c r="BU163" s="594"/>
      <c r="BV163" s="594"/>
      <c r="BW163" s="594"/>
      <c r="BX163" s="594"/>
      <c r="BY163" s="594"/>
      <c r="BZ163" s="594"/>
      <c r="CA163" s="594"/>
      <c r="CB163" s="594"/>
      <c r="CC163" s="594"/>
      <c r="CD163" s="594"/>
      <c r="CE163" s="594"/>
      <c r="CF163" s="594"/>
      <c r="CG163" s="594"/>
      <c r="CH163" s="594"/>
      <c r="CI163" s="594"/>
      <c r="CJ163" s="594"/>
      <c r="CK163" s="594"/>
      <c r="CL163" s="594"/>
      <c r="CM163" s="594"/>
      <c r="CN163" s="594"/>
      <c r="CO163" s="594"/>
      <c r="CP163" s="594"/>
      <c r="CQ163" s="594"/>
      <c r="CR163" s="594"/>
      <c r="CS163" s="594"/>
      <c r="CT163" s="594"/>
      <c r="CU163" s="594"/>
      <c r="CV163" s="594"/>
      <c r="CW163" s="594"/>
      <c r="CX163" s="594"/>
      <c r="CY163" s="594"/>
      <c r="CZ163" s="594"/>
      <c r="DA163" s="594"/>
      <c r="DB163" s="594"/>
      <c r="DC163" s="594"/>
      <c r="DD163" s="594"/>
      <c r="DE163" s="594"/>
      <c r="DF163" s="594"/>
      <c r="DG163" s="594"/>
      <c r="DH163" s="594"/>
      <c r="DI163" s="594"/>
      <c r="DJ163" s="594"/>
      <c r="DK163" s="594"/>
      <c r="DL163" s="594"/>
      <c r="DM163" s="594"/>
      <c r="DN163" s="594"/>
      <c r="DO163" s="594"/>
      <c r="DP163" s="594"/>
      <c r="DQ163" s="594"/>
      <c r="DR163" s="594"/>
      <c r="DS163" s="594"/>
      <c r="DT163" s="594"/>
      <c r="DU163" s="594"/>
      <c r="DV163" s="594"/>
      <c r="DW163" s="594"/>
      <c r="DX163" s="594"/>
      <c r="DY163" s="594"/>
      <c r="DZ163" s="594"/>
      <c r="EA163" s="594"/>
      <c r="EB163" s="594"/>
      <c r="EC163" s="594"/>
      <c r="ED163" s="594"/>
      <c r="EE163" s="594"/>
      <c r="EF163" s="594"/>
      <c r="EG163" s="594"/>
      <c r="EH163" s="594"/>
      <c r="EI163" s="594"/>
      <c r="EJ163" s="594"/>
      <c r="EK163" s="594"/>
      <c r="EL163" s="594"/>
      <c r="EM163" s="594"/>
      <c r="EN163" s="594"/>
      <c r="EO163" s="594"/>
      <c r="EP163" s="594"/>
      <c r="EQ163" s="594"/>
      <c r="ER163" s="594"/>
      <c r="ES163" s="594"/>
      <c r="ET163" s="594"/>
      <c r="EU163" s="594"/>
      <c r="EV163" s="594"/>
      <c r="EW163" s="594"/>
      <c r="EX163" s="594"/>
      <c r="EY163" s="594"/>
      <c r="EZ163" s="594"/>
      <c r="FA163" s="594"/>
      <c r="FB163" s="594"/>
      <c r="FC163" s="594"/>
      <c r="FD163" s="594"/>
      <c r="FE163" s="594"/>
      <c r="FF163" s="594"/>
      <c r="FG163" s="594"/>
      <c r="FH163" s="594"/>
      <c r="FI163" s="594"/>
      <c r="FJ163" s="594"/>
      <c r="FK163" s="594"/>
      <c r="FL163" s="594"/>
      <c r="FM163" s="594"/>
      <c r="FN163" s="594"/>
      <c r="FO163" s="594"/>
      <c r="FP163" s="594"/>
      <c r="FQ163" s="594"/>
      <c r="FR163" s="594"/>
      <c r="FS163" s="594"/>
      <c r="FT163" s="594"/>
      <c r="FU163" s="594"/>
      <c r="FV163" s="594"/>
      <c r="FW163" s="594"/>
      <c r="FX163" s="594"/>
    </row>
    <row r="164" spans="1:180" s="593" customFormat="1" ht="30" customHeight="1" x14ac:dyDescent="0.25">
      <c r="A164" s="662">
        <v>163</v>
      </c>
      <c r="B164" s="607">
        <v>241</v>
      </c>
      <c r="C164" s="607">
        <v>676</v>
      </c>
      <c r="D164" s="581">
        <v>19</v>
      </c>
      <c r="E164" s="632" t="s">
        <v>1099</v>
      </c>
      <c r="F164" s="632" t="s">
        <v>1100</v>
      </c>
      <c r="G164" s="656" t="s">
        <v>31</v>
      </c>
      <c r="H164" s="911"/>
      <c r="I164" s="613">
        <v>1450600</v>
      </c>
      <c r="J164" s="613">
        <v>1450600</v>
      </c>
      <c r="K164" s="613">
        <v>1450600</v>
      </c>
      <c r="L164" s="613">
        <v>0</v>
      </c>
      <c r="M164" s="610">
        <v>1450600</v>
      </c>
      <c r="N164" s="609"/>
      <c r="O164" s="609"/>
      <c r="P164" s="903">
        <v>2.2000000000000002</v>
      </c>
      <c r="Q164" s="586" t="s">
        <v>22</v>
      </c>
      <c r="R164" s="849">
        <v>15</v>
      </c>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594"/>
      <c r="AY164" s="594"/>
      <c r="AZ164" s="594"/>
      <c r="BA164" s="594"/>
      <c r="BB164" s="594"/>
      <c r="BC164" s="594"/>
      <c r="BD164" s="594"/>
      <c r="BE164" s="594"/>
      <c r="BF164" s="594"/>
      <c r="BG164" s="594"/>
      <c r="BH164" s="594"/>
      <c r="BI164" s="594"/>
      <c r="BJ164" s="594"/>
      <c r="BK164" s="594"/>
      <c r="BL164" s="594"/>
      <c r="BM164" s="594"/>
      <c r="BN164" s="594"/>
      <c r="BO164" s="594"/>
      <c r="BP164" s="594"/>
      <c r="BQ164" s="594"/>
      <c r="BR164" s="594"/>
      <c r="BS164" s="594"/>
      <c r="BT164" s="594"/>
      <c r="BU164" s="594"/>
      <c r="BV164" s="594"/>
      <c r="BW164" s="594"/>
      <c r="BX164" s="594"/>
      <c r="BY164" s="594"/>
      <c r="BZ164" s="594"/>
      <c r="CA164" s="594"/>
      <c r="CB164" s="594"/>
      <c r="CC164" s="594"/>
      <c r="CD164" s="594"/>
      <c r="CE164" s="594"/>
      <c r="CF164" s="594"/>
      <c r="CG164" s="594"/>
      <c r="CH164" s="594"/>
      <c r="CI164" s="594"/>
      <c r="CJ164" s="594"/>
      <c r="CK164" s="594"/>
      <c r="CL164" s="594"/>
      <c r="CM164" s="594"/>
      <c r="CN164" s="594"/>
      <c r="CO164" s="594"/>
      <c r="CP164" s="594"/>
      <c r="CQ164" s="594"/>
      <c r="CR164" s="594"/>
      <c r="CS164" s="594"/>
      <c r="CT164" s="594"/>
      <c r="CU164" s="594"/>
      <c r="CV164" s="594"/>
      <c r="CW164" s="594"/>
      <c r="CX164" s="594"/>
      <c r="CY164" s="594"/>
      <c r="CZ164" s="594"/>
      <c r="DA164" s="594"/>
      <c r="DB164" s="594"/>
      <c r="DC164" s="594"/>
      <c r="DD164" s="594"/>
      <c r="DE164" s="594"/>
      <c r="DF164" s="594"/>
      <c r="DG164" s="594"/>
      <c r="DH164" s="594"/>
      <c r="DI164" s="594"/>
      <c r="DJ164" s="594"/>
      <c r="DK164" s="594"/>
      <c r="DL164" s="594"/>
      <c r="DM164" s="594"/>
      <c r="DN164" s="594"/>
      <c r="DO164" s="594"/>
      <c r="DP164" s="594"/>
      <c r="DQ164" s="594"/>
      <c r="DR164" s="594"/>
      <c r="DS164" s="594"/>
      <c r="DT164" s="594"/>
      <c r="DU164" s="594"/>
      <c r="DV164" s="594"/>
      <c r="DW164" s="594"/>
      <c r="DX164" s="594"/>
      <c r="DY164" s="594"/>
      <c r="DZ164" s="594"/>
      <c r="EA164" s="594"/>
      <c r="EB164" s="594"/>
      <c r="EC164" s="594"/>
      <c r="ED164" s="594"/>
      <c r="EE164" s="594"/>
      <c r="EF164" s="594"/>
      <c r="EG164" s="594"/>
      <c r="EH164" s="594"/>
      <c r="EI164" s="594"/>
      <c r="EJ164" s="594"/>
      <c r="EK164" s="594"/>
      <c r="EL164" s="594"/>
      <c r="EM164" s="594"/>
      <c r="EN164" s="594"/>
      <c r="EO164" s="594"/>
      <c r="EP164" s="594"/>
      <c r="EQ164" s="594"/>
      <c r="ER164" s="594"/>
      <c r="ES164" s="594"/>
      <c r="ET164" s="594"/>
      <c r="EU164" s="594"/>
      <c r="EV164" s="594"/>
      <c r="EW164" s="594"/>
      <c r="EX164" s="594"/>
      <c r="EY164" s="594"/>
      <c r="EZ164" s="594"/>
      <c r="FA164" s="594"/>
      <c r="FB164" s="594"/>
      <c r="FC164" s="594"/>
      <c r="FD164" s="594"/>
      <c r="FE164" s="594"/>
      <c r="FF164" s="594"/>
      <c r="FG164" s="594"/>
      <c r="FH164" s="594"/>
      <c r="FI164" s="594"/>
      <c r="FJ164" s="594"/>
      <c r="FK164" s="594"/>
      <c r="FL164" s="594"/>
      <c r="FM164" s="594"/>
      <c r="FN164" s="594"/>
      <c r="FO164" s="594"/>
      <c r="FP164" s="594"/>
      <c r="FQ164" s="594"/>
      <c r="FR164" s="594"/>
      <c r="FS164" s="594"/>
      <c r="FT164" s="594"/>
      <c r="FU164" s="594"/>
      <c r="FV164" s="594"/>
      <c r="FW164" s="594"/>
      <c r="FX164" s="594"/>
    </row>
    <row r="165" spans="1:180" s="845" customFormat="1" ht="30" customHeight="1" x14ac:dyDescent="0.2">
      <c r="A165" s="662">
        <v>164</v>
      </c>
      <c r="B165" s="606">
        <v>241</v>
      </c>
      <c r="C165" s="607">
        <v>676</v>
      </c>
      <c r="D165" s="581" t="s">
        <v>25</v>
      </c>
      <c r="E165" s="582" t="s">
        <v>1099</v>
      </c>
      <c r="F165" s="582" t="s">
        <v>1105</v>
      </c>
      <c r="G165" s="656" t="s">
        <v>31</v>
      </c>
      <c r="H165" s="911"/>
      <c r="I165" s="613"/>
      <c r="J165" s="613"/>
      <c r="K165" s="613"/>
      <c r="L165" s="613"/>
      <c r="M165" s="610">
        <v>0</v>
      </c>
      <c r="N165" s="640">
        <v>2500000</v>
      </c>
      <c r="O165" s="640"/>
      <c r="P165" s="903">
        <v>2.2000000000000002</v>
      </c>
      <c r="Q165" s="586" t="s">
        <v>22</v>
      </c>
      <c r="R165" s="849">
        <v>15</v>
      </c>
      <c r="S165" s="594"/>
      <c r="T165" s="594"/>
      <c r="U165" s="594"/>
      <c r="V165" s="594"/>
      <c r="W165" s="594"/>
      <c r="X165" s="594"/>
      <c r="Y165" s="594"/>
      <c r="Z165" s="594"/>
      <c r="AA165" s="594"/>
      <c r="AB165" s="594"/>
      <c r="AC165" s="594"/>
      <c r="AD165" s="594"/>
      <c r="AE165" s="594"/>
      <c r="AF165" s="594"/>
      <c r="AG165" s="594"/>
      <c r="AH165" s="594"/>
      <c r="AI165" s="594"/>
      <c r="AJ165" s="594"/>
      <c r="AK165" s="594"/>
      <c r="AL165" s="594"/>
      <c r="AM165" s="594"/>
      <c r="AN165" s="594"/>
      <c r="AO165" s="594"/>
      <c r="AP165" s="594"/>
      <c r="AQ165" s="594"/>
      <c r="AR165" s="594"/>
      <c r="AS165" s="594"/>
      <c r="AT165" s="594"/>
      <c r="AU165" s="594"/>
      <c r="AV165" s="594"/>
      <c r="AW165" s="594"/>
      <c r="AX165" s="594"/>
      <c r="AY165" s="594"/>
      <c r="AZ165" s="594"/>
      <c r="BA165" s="594"/>
      <c r="BB165" s="594"/>
      <c r="BC165" s="594"/>
      <c r="BD165" s="594"/>
      <c r="BE165" s="594"/>
      <c r="BF165" s="594"/>
      <c r="BG165" s="594"/>
      <c r="BH165" s="594"/>
      <c r="BI165" s="594"/>
      <c r="BJ165" s="594"/>
      <c r="BK165" s="594"/>
      <c r="BL165" s="594"/>
      <c r="BM165" s="594"/>
      <c r="BN165" s="594"/>
      <c r="BO165" s="594"/>
      <c r="BP165" s="594"/>
      <c r="BQ165" s="594"/>
      <c r="BR165" s="594"/>
      <c r="BS165" s="594"/>
      <c r="BT165" s="594"/>
      <c r="BU165" s="594"/>
      <c r="BV165" s="594"/>
      <c r="BW165" s="594"/>
      <c r="BX165" s="594"/>
      <c r="BY165" s="594"/>
      <c r="BZ165" s="594"/>
      <c r="CA165" s="594"/>
      <c r="CB165" s="594"/>
      <c r="CC165" s="594"/>
      <c r="CD165" s="594"/>
      <c r="CE165" s="594"/>
      <c r="CF165" s="594"/>
      <c r="CG165" s="594"/>
      <c r="CH165" s="594"/>
      <c r="CI165" s="594"/>
      <c r="CJ165" s="594"/>
      <c r="CK165" s="594"/>
      <c r="CL165" s="594"/>
      <c r="CM165" s="594"/>
      <c r="CN165" s="594"/>
      <c r="CO165" s="594"/>
      <c r="CP165" s="594"/>
      <c r="CQ165" s="594"/>
      <c r="CR165" s="594"/>
      <c r="CS165" s="594"/>
      <c r="CT165" s="594"/>
      <c r="CU165" s="594"/>
      <c r="CV165" s="594"/>
      <c r="CW165" s="594"/>
      <c r="CX165" s="594"/>
      <c r="CY165" s="594"/>
      <c r="CZ165" s="594"/>
      <c r="DA165" s="594"/>
      <c r="DB165" s="594"/>
      <c r="DC165" s="594"/>
      <c r="DD165" s="594"/>
      <c r="DE165" s="594"/>
      <c r="DF165" s="594"/>
      <c r="DG165" s="594"/>
      <c r="DH165" s="594"/>
      <c r="DI165" s="594"/>
      <c r="DJ165" s="594"/>
      <c r="DK165" s="594"/>
      <c r="DL165" s="594"/>
      <c r="DM165" s="594"/>
      <c r="DN165" s="594"/>
      <c r="DO165" s="594"/>
      <c r="DP165" s="594"/>
      <c r="DQ165" s="594"/>
      <c r="DR165" s="594"/>
      <c r="DS165" s="594"/>
      <c r="DT165" s="594"/>
      <c r="DU165" s="594"/>
      <c r="DV165" s="594"/>
      <c r="DW165" s="594"/>
      <c r="DX165" s="594"/>
      <c r="DY165" s="594"/>
      <c r="DZ165" s="594"/>
      <c r="EA165" s="594"/>
      <c r="EB165" s="594"/>
      <c r="EC165" s="594"/>
      <c r="ED165" s="594"/>
      <c r="EE165" s="594"/>
      <c r="EF165" s="594"/>
      <c r="EG165" s="594"/>
      <c r="EH165" s="594"/>
      <c r="EI165" s="594"/>
      <c r="EJ165" s="594"/>
      <c r="EK165" s="594"/>
      <c r="EL165" s="594"/>
      <c r="EM165" s="594"/>
      <c r="EN165" s="594"/>
      <c r="EO165" s="594"/>
      <c r="EP165" s="594"/>
      <c r="EQ165" s="594"/>
      <c r="ER165" s="594"/>
      <c r="ES165" s="594"/>
      <c r="ET165" s="594"/>
      <c r="EU165" s="594"/>
      <c r="EV165" s="594"/>
      <c r="EW165" s="594"/>
      <c r="EX165" s="594"/>
      <c r="EY165" s="594"/>
      <c r="EZ165" s="594"/>
      <c r="FA165" s="594"/>
      <c r="FB165" s="594"/>
      <c r="FC165" s="594"/>
      <c r="FD165" s="594"/>
      <c r="FE165" s="594"/>
      <c r="FF165" s="594"/>
      <c r="FG165" s="594"/>
      <c r="FH165" s="594"/>
      <c r="FI165" s="594"/>
      <c r="FJ165" s="594"/>
      <c r="FK165" s="594"/>
      <c r="FL165" s="594"/>
      <c r="FM165" s="594"/>
      <c r="FN165" s="594"/>
      <c r="FO165" s="594"/>
      <c r="FP165" s="594"/>
      <c r="FQ165" s="594"/>
      <c r="FR165" s="594"/>
      <c r="FS165" s="594"/>
      <c r="FT165" s="594"/>
      <c r="FU165" s="594"/>
      <c r="FV165" s="594"/>
      <c r="FW165" s="594"/>
      <c r="FX165" s="594"/>
    </row>
    <row r="166" spans="1:180" s="593" customFormat="1" ht="30" customHeight="1" x14ac:dyDescent="0.25">
      <c r="A166" s="662">
        <v>165</v>
      </c>
      <c r="B166" s="606">
        <v>242</v>
      </c>
      <c r="C166" s="607">
        <v>510</v>
      </c>
      <c r="D166" s="595">
        <v>0</v>
      </c>
      <c r="E166" s="582" t="s">
        <v>1275</v>
      </c>
      <c r="F166" s="582" t="s">
        <v>1274</v>
      </c>
      <c r="G166" s="656" t="s">
        <v>15</v>
      </c>
      <c r="H166" s="911"/>
      <c r="I166" s="613"/>
      <c r="J166" s="613">
        <v>0</v>
      </c>
      <c r="K166" s="613">
        <v>-85000</v>
      </c>
      <c r="L166" s="613"/>
      <c r="M166" s="610">
        <v>0</v>
      </c>
      <c r="N166" s="640"/>
      <c r="O166" s="640"/>
      <c r="P166" s="898">
        <v>2.11</v>
      </c>
      <c r="Q166" s="586" t="s">
        <v>22</v>
      </c>
      <c r="R166" s="849">
        <v>5</v>
      </c>
      <c r="FM166" s="594"/>
      <c r="FN166" s="594"/>
      <c r="FO166" s="594"/>
      <c r="FP166" s="594"/>
      <c r="FQ166" s="594"/>
      <c r="FR166" s="594"/>
      <c r="FS166" s="594"/>
      <c r="FT166" s="594"/>
      <c r="FU166" s="594"/>
      <c r="FV166" s="594"/>
      <c r="FW166" s="594"/>
      <c r="FX166" s="594"/>
    </row>
    <row r="167" spans="1:180" s="593" customFormat="1" ht="30" customHeight="1" x14ac:dyDescent="0.25">
      <c r="A167" s="662">
        <v>166</v>
      </c>
      <c r="B167" s="606">
        <v>242</v>
      </c>
      <c r="C167" s="607">
        <v>532</v>
      </c>
      <c r="D167" s="595">
        <v>29</v>
      </c>
      <c r="E167" s="582" t="s">
        <v>1046</v>
      </c>
      <c r="F167" s="582" t="s">
        <v>1115</v>
      </c>
      <c r="G167" s="656" t="s">
        <v>15</v>
      </c>
      <c r="H167" s="911"/>
      <c r="I167" s="613"/>
      <c r="J167" s="613">
        <v>0</v>
      </c>
      <c r="K167" s="613">
        <v>85000</v>
      </c>
      <c r="L167" s="613">
        <v>0</v>
      </c>
      <c r="M167" s="610">
        <v>85000</v>
      </c>
      <c r="N167" s="640"/>
      <c r="O167" s="640"/>
      <c r="P167" s="898">
        <v>2.11</v>
      </c>
      <c r="Q167" s="586" t="s">
        <v>22</v>
      </c>
      <c r="R167" s="849">
        <v>15</v>
      </c>
      <c r="FM167" s="594"/>
      <c r="FN167" s="594"/>
      <c r="FO167" s="594"/>
      <c r="FP167" s="594"/>
      <c r="FQ167" s="594"/>
      <c r="FR167" s="594"/>
      <c r="FS167" s="594"/>
      <c r="FT167" s="594"/>
      <c r="FU167" s="594"/>
      <c r="FV167" s="594"/>
      <c r="FW167" s="594"/>
      <c r="FX167" s="594"/>
    </row>
    <row r="168" spans="1:180" s="593" customFormat="1" ht="30" customHeight="1" x14ac:dyDescent="0.25">
      <c r="A168" s="662">
        <v>167</v>
      </c>
      <c r="B168" s="606">
        <v>242</v>
      </c>
      <c r="C168" s="607">
        <v>532</v>
      </c>
      <c r="D168" s="581">
        <v>30</v>
      </c>
      <c r="E168" s="582" t="s">
        <v>14</v>
      </c>
      <c r="F168" s="582" t="s">
        <v>1111</v>
      </c>
      <c r="G168" s="656" t="s">
        <v>15</v>
      </c>
      <c r="H168" s="911"/>
      <c r="I168" s="613"/>
      <c r="J168" s="613"/>
      <c r="K168" s="613"/>
      <c r="L168" s="613"/>
      <c r="M168" s="610">
        <v>40000</v>
      </c>
      <c r="N168" s="640"/>
      <c r="O168" s="640">
        <v>70000</v>
      </c>
      <c r="P168" s="898">
        <v>2.11</v>
      </c>
      <c r="Q168" s="586" t="s">
        <v>22</v>
      </c>
      <c r="R168" s="849">
        <v>5</v>
      </c>
      <c r="FM168" s="594"/>
      <c r="FN168" s="594"/>
      <c r="FO168" s="594"/>
      <c r="FP168" s="594"/>
      <c r="FQ168" s="594"/>
      <c r="FR168" s="594"/>
      <c r="FS168" s="594"/>
      <c r="FT168" s="594"/>
      <c r="FU168" s="594"/>
      <c r="FV168" s="594"/>
      <c r="FW168" s="594"/>
      <c r="FX168" s="594"/>
    </row>
    <row r="169" spans="1:180" s="593" customFormat="1" ht="30" customHeight="1" x14ac:dyDescent="0.25">
      <c r="A169" s="662">
        <v>168</v>
      </c>
      <c r="B169" s="606">
        <v>242</v>
      </c>
      <c r="C169" s="607">
        <v>532</v>
      </c>
      <c r="D169" s="581">
        <v>31</v>
      </c>
      <c r="E169" s="582" t="s">
        <v>14</v>
      </c>
      <c r="F169" s="582" t="s">
        <v>1109</v>
      </c>
      <c r="G169" s="656" t="s">
        <v>15</v>
      </c>
      <c r="H169" s="911"/>
      <c r="I169" s="613"/>
      <c r="J169" s="613"/>
      <c r="K169" s="613"/>
      <c r="L169" s="613"/>
      <c r="M169" s="610">
        <v>30000</v>
      </c>
      <c r="N169" s="640">
        <v>80000</v>
      </c>
      <c r="O169" s="640">
        <v>50000</v>
      </c>
      <c r="P169" s="898">
        <v>2.11</v>
      </c>
      <c r="Q169" s="586" t="s">
        <v>22</v>
      </c>
      <c r="R169" s="849">
        <v>3</v>
      </c>
      <c r="FM169" s="594"/>
      <c r="FN169" s="594"/>
      <c r="FO169" s="594"/>
      <c r="FP169" s="594"/>
      <c r="FQ169" s="594"/>
      <c r="FR169" s="594"/>
      <c r="FS169" s="594"/>
      <c r="FT169" s="594"/>
      <c r="FU169" s="594"/>
      <c r="FV169" s="594"/>
      <c r="FW169" s="594"/>
      <c r="FX169" s="594"/>
    </row>
    <row r="170" spans="1:180" s="593" customFormat="1" ht="30" customHeight="1" x14ac:dyDescent="0.25">
      <c r="A170" s="662">
        <v>169</v>
      </c>
      <c r="B170" s="606">
        <v>242</v>
      </c>
      <c r="C170" s="607">
        <v>532</v>
      </c>
      <c r="D170" s="581">
        <v>32</v>
      </c>
      <c r="E170" s="582" t="s">
        <v>14</v>
      </c>
      <c r="F170" s="582" t="s">
        <v>1117</v>
      </c>
      <c r="G170" s="656" t="s">
        <v>15</v>
      </c>
      <c r="H170" s="911"/>
      <c r="I170" s="613"/>
      <c r="J170" s="613"/>
      <c r="K170" s="613"/>
      <c r="L170" s="613"/>
      <c r="M170" s="610">
        <v>100000</v>
      </c>
      <c r="N170" s="640">
        <v>200000</v>
      </c>
      <c r="O170" s="640">
        <v>80000</v>
      </c>
      <c r="P170" s="898">
        <v>2.11</v>
      </c>
      <c r="Q170" s="586" t="s">
        <v>22</v>
      </c>
      <c r="R170" s="849">
        <v>15</v>
      </c>
      <c r="FM170" s="594"/>
      <c r="FN170" s="594"/>
      <c r="FO170" s="594"/>
      <c r="FP170" s="594"/>
      <c r="FQ170" s="594"/>
      <c r="FR170" s="594"/>
      <c r="FS170" s="594"/>
      <c r="FT170" s="594"/>
      <c r="FU170" s="594"/>
      <c r="FV170" s="594"/>
      <c r="FW170" s="594"/>
      <c r="FX170" s="594"/>
    </row>
    <row r="171" spans="1:180" s="593" customFormat="1" ht="30" customHeight="1" x14ac:dyDescent="0.25">
      <c r="A171" s="662">
        <v>170</v>
      </c>
      <c r="B171" s="606">
        <v>242</v>
      </c>
      <c r="C171" s="607">
        <v>532</v>
      </c>
      <c r="D171" s="581" t="s">
        <v>25</v>
      </c>
      <c r="E171" s="582" t="s">
        <v>14</v>
      </c>
      <c r="F171" s="582" t="s">
        <v>1113</v>
      </c>
      <c r="G171" s="656" t="s">
        <v>15</v>
      </c>
      <c r="H171" s="911"/>
      <c r="I171" s="613"/>
      <c r="J171" s="613"/>
      <c r="K171" s="613"/>
      <c r="L171" s="613"/>
      <c r="M171" s="610">
        <v>0</v>
      </c>
      <c r="N171" s="640"/>
      <c r="O171" s="640">
        <v>150000</v>
      </c>
      <c r="P171" s="898">
        <v>2.11</v>
      </c>
      <c r="Q171" s="796" t="s">
        <v>1114</v>
      </c>
      <c r="R171" s="849">
        <v>25</v>
      </c>
      <c r="FM171" s="594"/>
      <c r="FN171" s="594"/>
      <c r="FO171" s="594"/>
      <c r="FP171" s="594"/>
      <c r="FQ171" s="594"/>
      <c r="FR171" s="594"/>
      <c r="FS171" s="594"/>
      <c r="FT171" s="594"/>
      <c r="FU171" s="594"/>
      <c r="FV171" s="594"/>
      <c r="FW171" s="594"/>
      <c r="FX171" s="594"/>
    </row>
    <row r="172" spans="1:180" s="593" customFormat="1" ht="30" customHeight="1" x14ac:dyDescent="0.25">
      <c r="A172" s="662">
        <v>171</v>
      </c>
      <c r="B172" s="606">
        <v>242</v>
      </c>
      <c r="C172" s="607">
        <v>532</v>
      </c>
      <c r="D172" s="581" t="s">
        <v>25</v>
      </c>
      <c r="E172" s="582" t="s">
        <v>14</v>
      </c>
      <c r="F172" s="582" t="s">
        <v>1119</v>
      </c>
      <c r="G172" s="656" t="s">
        <v>15</v>
      </c>
      <c r="H172" s="911"/>
      <c r="I172" s="613"/>
      <c r="J172" s="613"/>
      <c r="K172" s="613"/>
      <c r="L172" s="613"/>
      <c r="M172" s="610">
        <v>0</v>
      </c>
      <c r="N172" s="640"/>
      <c r="O172" s="640">
        <v>200000</v>
      </c>
      <c r="P172" s="898">
        <v>2.11</v>
      </c>
      <c r="Q172" s="586" t="s">
        <v>22</v>
      </c>
      <c r="R172" s="849">
        <v>25</v>
      </c>
      <c r="FM172" s="594"/>
      <c r="FN172" s="594"/>
      <c r="FO172" s="594"/>
      <c r="FP172" s="594"/>
      <c r="FQ172" s="594"/>
      <c r="FR172" s="594"/>
      <c r="FS172" s="594"/>
      <c r="FT172" s="594"/>
      <c r="FU172" s="594"/>
      <c r="FV172" s="594"/>
      <c r="FW172" s="594"/>
      <c r="FX172" s="594"/>
    </row>
    <row r="173" spans="1:180" s="593" customFormat="1" ht="30" customHeight="1" x14ac:dyDescent="0.25">
      <c r="A173" s="662">
        <v>172</v>
      </c>
      <c r="B173" s="606">
        <v>242</v>
      </c>
      <c r="C173" s="607">
        <v>536</v>
      </c>
      <c r="D173" s="581">
        <v>3</v>
      </c>
      <c r="E173" s="582" t="s">
        <v>907</v>
      </c>
      <c r="F173" s="582" t="s">
        <v>1121</v>
      </c>
      <c r="G173" s="656" t="s">
        <v>15</v>
      </c>
      <c r="H173" s="911"/>
      <c r="I173" s="613"/>
      <c r="J173" s="613"/>
      <c r="K173" s="613"/>
      <c r="L173" s="613"/>
      <c r="M173" s="610">
        <v>0</v>
      </c>
      <c r="N173" s="640">
        <v>322500</v>
      </c>
      <c r="O173" s="640">
        <v>120000</v>
      </c>
      <c r="P173" s="898">
        <v>2.11</v>
      </c>
      <c r="Q173" s="586" t="s">
        <v>22</v>
      </c>
      <c r="R173" s="849">
        <v>5</v>
      </c>
      <c r="FM173" s="594"/>
      <c r="FN173" s="594"/>
      <c r="FO173" s="594"/>
      <c r="FP173" s="594"/>
      <c r="FQ173" s="594"/>
      <c r="FR173" s="594"/>
      <c r="FS173" s="594"/>
      <c r="FT173" s="594"/>
      <c r="FU173" s="594"/>
      <c r="FV173" s="594"/>
      <c r="FW173" s="594"/>
      <c r="FX173" s="594"/>
    </row>
    <row r="174" spans="1:180" s="593" customFormat="1" ht="30" customHeight="1" x14ac:dyDescent="0.25">
      <c r="A174" s="662">
        <v>173</v>
      </c>
      <c r="B174" s="606">
        <v>242</v>
      </c>
      <c r="C174" s="607">
        <v>544</v>
      </c>
      <c r="D174" s="595">
        <v>0</v>
      </c>
      <c r="E174" s="582" t="s">
        <v>914</v>
      </c>
      <c r="F174" s="582" t="s">
        <v>1123</v>
      </c>
      <c r="G174" s="656" t="s">
        <v>15</v>
      </c>
      <c r="H174" s="911"/>
      <c r="I174" s="613"/>
      <c r="J174" s="613"/>
      <c r="K174" s="613"/>
      <c r="L174" s="613"/>
      <c r="M174" s="610">
        <v>40000</v>
      </c>
      <c r="N174" s="640">
        <v>80000</v>
      </c>
      <c r="O174" s="640">
        <v>30000</v>
      </c>
      <c r="P174" s="898">
        <v>2.11</v>
      </c>
      <c r="Q174" s="586" t="s">
        <v>22</v>
      </c>
      <c r="R174" s="849">
        <v>7</v>
      </c>
      <c r="FM174" s="594"/>
      <c r="FN174" s="594"/>
      <c r="FO174" s="594"/>
      <c r="FP174" s="594"/>
      <c r="FQ174" s="594"/>
      <c r="FR174" s="594"/>
      <c r="FS174" s="594"/>
      <c r="FT174" s="594"/>
      <c r="FU174" s="594"/>
      <c r="FV174" s="594"/>
      <c r="FW174" s="594"/>
      <c r="FX174" s="594"/>
    </row>
    <row r="175" spans="1:180" ht="30" customHeight="1" x14ac:dyDescent="0.25">
      <c r="A175" s="662">
        <v>174</v>
      </c>
      <c r="B175" s="606">
        <v>243</v>
      </c>
      <c r="C175" s="607">
        <v>510</v>
      </c>
      <c r="D175" s="595">
        <v>0</v>
      </c>
      <c r="E175" s="582" t="s">
        <v>1275</v>
      </c>
      <c r="F175" s="582" t="s">
        <v>1274</v>
      </c>
      <c r="G175" s="656" t="s">
        <v>15</v>
      </c>
      <c r="H175" s="911"/>
      <c r="I175" s="613"/>
      <c r="J175" s="613">
        <v>0</v>
      </c>
      <c r="K175" s="613">
        <v>-858300</v>
      </c>
      <c r="L175" s="613"/>
      <c r="M175" s="610">
        <v>0</v>
      </c>
      <c r="N175" s="640"/>
      <c r="O175" s="640"/>
      <c r="P175" s="897">
        <v>2.1</v>
      </c>
      <c r="Q175" s="586" t="s">
        <v>22</v>
      </c>
      <c r="R175" s="849">
        <v>5</v>
      </c>
      <c r="S175" s="593"/>
      <c r="T175" s="593"/>
      <c r="U175" s="593"/>
      <c r="V175" s="593"/>
      <c r="W175" s="593"/>
      <c r="X175" s="593"/>
      <c r="Y175" s="593"/>
      <c r="Z175" s="593"/>
      <c r="AA175" s="593"/>
      <c r="AB175" s="593"/>
      <c r="AC175" s="593"/>
      <c r="AD175" s="593"/>
      <c r="AE175" s="593"/>
      <c r="AF175" s="593"/>
      <c r="AG175" s="593"/>
      <c r="AH175" s="593"/>
      <c r="AI175" s="593"/>
      <c r="AJ175" s="593"/>
      <c r="AK175" s="593"/>
      <c r="AL175" s="593"/>
      <c r="AM175" s="593"/>
      <c r="AN175" s="593"/>
      <c r="AO175" s="593"/>
      <c r="AP175" s="593"/>
      <c r="AQ175" s="593"/>
      <c r="AR175" s="593"/>
      <c r="AS175" s="593"/>
      <c r="AT175" s="593"/>
      <c r="AU175" s="593"/>
      <c r="AV175" s="593"/>
      <c r="AW175" s="593"/>
      <c r="AX175" s="593"/>
      <c r="AY175" s="593"/>
      <c r="AZ175" s="593"/>
      <c r="BA175" s="593"/>
      <c r="BB175" s="593"/>
      <c r="BC175" s="593"/>
      <c r="BD175" s="593"/>
      <c r="BE175" s="593"/>
      <c r="BF175" s="593"/>
      <c r="BG175" s="593"/>
      <c r="BH175" s="593"/>
      <c r="BI175" s="593"/>
      <c r="BJ175" s="593"/>
      <c r="BK175" s="593"/>
      <c r="BL175" s="593"/>
      <c r="BM175" s="593"/>
      <c r="BN175" s="593"/>
      <c r="BO175" s="593"/>
      <c r="BP175" s="593"/>
      <c r="BQ175" s="593"/>
      <c r="BR175" s="593"/>
      <c r="BS175" s="593"/>
      <c r="BT175" s="593"/>
      <c r="BU175" s="593"/>
      <c r="BV175" s="593"/>
      <c r="BW175" s="593"/>
      <c r="BX175" s="593"/>
      <c r="BY175" s="593"/>
      <c r="BZ175" s="593"/>
      <c r="CA175" s="593"/>
      <c r="CB175" s="593"/>
      <c r="CC175" s="593"/>
      <c r="CD175" s="593"/>
      <c r="CE175" s="593"/>
      <c r="CF175" s="593"/>
      <c r="CG175" s="593"/>
      <c r="CH175" s="593"/>
      <c r="CI175" s="593"/>
      <c r="CJ175" s="593"/>
      <c r="CK175" s="593"/>
      <c r="CL175" s="593"/>
      <c r="CM175" s="593"/>
      <c r="CN175" s="593"/>
      <c r="CO175" s="593"/>
      <c r="CP175" s="593"/>
      <c r="CQ175" s="593"/>
      <c r="CR175" s="593"/>
      <c r="CS175" s="593"/>
      <c r="CT175" s="593"/>
      <c r="CU175" s="593"/>
      <c r="CV175" s="593"/>
      <c r="CW175" s="593"/>
      <c r="CX175" s="593"/>
      <c r="CY175" s="593"/>
      <c r="CZ175" s="593"/>
      <c r="DA175" s="593"/>
      <c r="DB175" s="593"/>
      <c r="DC175" s="593"/>
      <c r="DD175" s="593"/>
      <c r="DE175" s="593"/>
      <c r="DF175" s="593"/>
      <c r="DG175" s="593"/>
      <c r="DH175" s="593"/>
      <c r="DI175" s="593"/>
      <c r="DJ175" s="593"/>
      <c r="DK175" s="593"/>
      <c r="DL175" s="593"/>
      <c r="DM175" s="593"/>
      <c r="DN175" s="593"/>
      <c r="DO175" s="593"/>
      <c r="DP175" s="593"/>
      <c r="DQ175" s="593"/>
      <c r="DR175" s="593"/>
      <c r="DS175" s="593"/>
      <c r="DT175" s="593"/>
      <c r="DU175" s="593"/>
      <c r="DV175" s="593"/>
      <c r="DW175" s="593"/>
      <c r="DX175" s="593"/>
      <c r="DY175" s="593"/>
      <c r="DZ175" s="593"/>
      <c r="EA175" s="593"/>
      <c r="EB175" s="593"/>
      <c r="EC175" s="593"/>
      <c r="ED175" s="593"/>
      <c r="EE175" s="593"/>
      <c r="EF175" s="593"/>
      <c r="EG175" s="593"/>
      <c r="EH175" s="593"/>
      <c r="EI175" s="593"/>
      <c r="EJ175" s="593"/>
      <c r="EK175" s="593"/>
      <c r="EL175" s="593"/>
      <c r="EM175" s="593"/>
      <c r="EN175" s="593"/>
      <c r="EO175" s="593"/>
      <c r="EP175" s="593"/>
      <c r="EQ175" s="593"/>
      <c r="ER175" s="593"/>
      <c r="ES175" s="593"/>
      <c r="ET175" s="593"/>
      <c r="EU175" s="593"/>
      <c r="EV175" s="593"/>
      <c r="EW175" s="593"/>
      <c r="EX175" s="593"/>
      <c r="EY175" s="593"/>
      <c r="EZ175" s="593"/>
      <c r="FA175" s="593"/>
      <c r="FB175" s="593"/>
      <c r="FC175" s="593"/>
      <c r="FD175" s="593"/>
      <c r="FE175" s="593"/>
      <c r="FF175" s="593"/>
      <c r="FG175" s="593"/>
      <c r="FH175" s="593"/>
      <c r="FI175" s="593"/>
      <c r="FJ175" s="593"/>
      <c r="FK175" s="593"/>
      <c r="FL175" s="593"/>
    </row>
    <row r="176" spans="1:180" s="845" customFormat="1" ht="30" customHeight="1" x14ac:dyDescent="0.2">
      <c r="A176" s="662">
        <v>175</v>
      </c>
      <c r="B176" s="606">
        <v>243</v>
      </c>
      <c r="C176" s="607">
        <v>536</v>
      </c>
      <c r="D176" s="581">
        <v>3</v>
      </c>
      <c r="E176" s="582" t="s">
        <v>907</v>
      </c>
      <c r="F176" s="582" t="s">
        <v>1126</v>
      </c>
      <c r="G176" s="656" t="s">
        <v>15</v>
      </c>
      <c r="H176" s="911"/>
      <c r="I176" s="613"/>
      <c r="J176" s="613">
        <v>0</v>
      </c>
      <c r="K176" s="613">
        <v>858300</v>
      </c>
      <c r="L176" s="613">
        <v>0</v>
      </c>
      <c r="M176" s="610">
        <v>858300</v>
      </c>
      <c r="N176" s="640"/>
      <c r="O176" s="640"/>
      <c r="P176" s="897">
        <v>2.1</v>
      </c>
      <c r="Q176" s="586" t="s">
        <v>22</v>
      </c>
      <c r="R176" s="849">
        <v>5</v>
      </c>
      <c r="S176" s="593"/>
      <c r="T176" s="593"/>
      <c r="U176" s="593"/>
      <c r="V176" s="593"/>
      <c r="W176" s="593"/>
      <c r="X176" s="593"/>
      <c r="Y176" s="593"/>
      <c r="Z176" s="593"/>
      <c r="AA176" s="593"/>
      <c r="AB176" s="593"/>
      <c r="AC176" s="593"/>
      <c r="AD176" s="593"/>
      <c r="AE176" s="593"/>
      <c r="AF176" s="593"/>
      <c r="AG176" s="593"/>
      <c r="AH176" s="593"/>
      <c r="AI176" s="593"/>
      <c r="AJ176" s="593"/>
      <c r="AK176" s="593"/>
      <c r="AL176" s="593"/>
      <c r="AM176" s="593"/>
      <c r="AN176" s="593"/>
      <c r="AO176" s="593"/>
      <c r="AP176" s="593"/>
      <c r="AQ176" s="593"/>
      <c r="AR176" s="593"/>
      <c r="AS176" s="593"/>
      <c r="AT176" s="593"/>
      <c r="AU176" s="593"/>
      <c r="AV176" s="593"/>
      <c r="AW176" s="593"/>
      <c r="AX176" s="593"/>
      <c r="AY176" s="593"/>
      <c r="AZ176" s="593"/>
      <c r="BA176" s="593"/>
      <c r="BB176" s="593"/>
      <c r="BC176" s="593"/>
      <c r="BD176" s="593"/>
      <c r="BE176" s="593"/>
      <c r="BF176" s="593"/>
      <c r="BG176" s="593"/>
      <c r="BH176" s="593"/>
      <c r="BI176" s="593"/>
      <c r="BJ176" s="593"/>
      <c r="BK176" s="593"/>
      <c r="BL176" s="593"/>
      <c r="BM176" s="593"/>
      <c r="BN176" s="593"/>
      <c r="BO176" s="593"/>
      <c r="BP176" s="593"/>
      <c r="BQ176" s="593"/>
      <c r="BR176" s="593"/>
      <c r="BS176" s="593"/>
      <c r="BT176" s="593"/>
      <c r="BU176" s="593"/>
      <c r="BV176" s="593"/>
      <c r="BW176" s="593"/>
      <c r="BX176" s="593"/>
      <c r="BY176" s="593"/>
      <c r="BZ176" s="593"/>
      <c r="CA176" s="593"/>
      <c r="CB176" s="593"/>
      <c r="CC176" s="593"/>
      <c r="CD176" s="593"/>
      <c r="CE176" s="593"/>
      <c r="CF176" s="593"/>
      <c r="CG176" s="593"/>
      <c r="CH176" s="593"/>
      <c r="CI176" s="593"/>
      <c r="CJ176" s="593"/>
      <c r="CK176" s="593"/>
      <c r="CL176" s="593"/>
      <c r="CM176" s="593"/>
      <c r="CN176" s="593"/>
      <c r="CO176" s="593"/>
      <c r="CP176" s="593"/>
      <c r="CQ176" s="593"/>
      <c r="CR176" s="593"/>
      <c r="CS176" s="593"/>
      <c r="CT176" s="593"/>
      <c r="CU176" s="593"/>
      <c r="CV176" s="593"/>
      <c r="CW176" s="593"/>
      <c r="CX176" s="593"/>
      <c r="CY176" s="593"/>
      <c r="CZ176" s="593"/>
      <c r="DA176" s="593"/>
      <c r="DB176" s="593"/>
      <c r="DC176" s="593"/>
      <c r="DD176" s="593"/>
      <c r="DE176" s="593"/>
      <c r="DF176" s="593"/>
      <c r="DG176" s="593"/>
      <c r="DH176" s="593"/>
      <c r="DI176" s="593"/>
      <c r="DJ176" s="593"/>
      <c r="DK176" s="593"/>
      <c r="DL176" s="593"/>
      <c r="DM176" s="593"/>
      <c r="DN176" s="593"/>
      <c r="DO176" s="593"/>
      <c r="DP176" s="593"/>
      <c r="DQ176" s="593"/>
      <c r="DR176" s="593"/>
      <c r="DS176" s="593"/>
      <c r="DT176" s="593"/>
      <c r="DU176" s="593"/>
      <c r="DV176" s="593"/>
      <c r="DW176" s="593"/>
      <c r="DX176" s="593"/>
      <c r="DY176" s="593"/>
      <c r="DZ176" s="593"/>
      <c r="EA176" s="593"/>
      <c r="EB176" s="593"/>
      <c r="EC176" s="593"/>
      <c r="ED176" s="593"/>
      <c r="EE176" s="593"/>
      <c r="EF176" s="593"/>
      <c r="EG176" s="593"/>
      <c r="EH176" s="593"/>
      <c r="EI176" s="593"/>
      <c r="EJ176" s="593"/>
      <c r="EK176" s="593"/>
      <c r="EL176" s="593"/>
      <c r="EM176" s="593"/>
      <c r="EN176" s="593"/>
      <c r="EO176" s="593"/>
      <c r="EP176" s="593"/>
      <c r="EQ176" s="593"/>
      <c r="ER176" s="593"/>
      <c r="ES176" s="593"/>
      <c r="ET176" s="593"/>
      <c r="EU176" s="593"/>
      <c r="EV176" s="593"/>
      <c r="EW176" s="593"/>
      <c r="EX176" s="593"/>
      <c r="EY176" s="593"/>
      <c r="EZ176" s="593"/>
      <c r="FA176" s="593"/>
      <c r="FB176" s="593"/>
      <c r="FC176" s="593"/>
      <c r="FD176" s="593"/>
      <c r="FE176" s="593"/>
      <c r="FF176" s="593"/>
      <c r="FG176" s="593"/>
      <c r="FH176" s="593"/>
      <c r="FI176" s="593"/>
      <c r="FJ176" s="593"/>
      <c r="FK176" s="593"/>
      <c r="FL176" s="593"/>
      <c r="FM176" s="594"/>
      <c r="FN176" s="594"/>
      <c r="FO176" s="594"/>
      <c r="FP176" s="594"/>
      <c r="FQ176" s="594"/>
      <c r="FR176" s="594"/>
      <c r="FS176" s="594"/>
      <c r="FT176" s="594"/>
      <c r="FU176" s="594"/>
      <c r="FV176" s="594"/>
      <c r="FW176" s="594"/>
      <c r="FX176" s="594"/>
    </row>
    <row r="177" spans="1:180" s="845" customFormat="1" ht="30" customHeight="1" x14ac:dyDescent="0.2">
      <c r="A177" s="662">
        <v>176</v>
      </c>
      <c r="B177" s="607">
        <v>243</v>
      </c>
      <c r="C177" s="607">
        <v>536</v>
      </c>
      <c r="D177" s="581">
        <v>8</v>
      </c>
      <c r="E177" s="632" t="s">
        <v>907</v>
      </c>
      <c r="F177" s="632" t="s">
        <v>1124</v>
      </c>
      <c r="G177" s="656" t="s">
        <v>15</v>
      </c>
      <c r="H177" s="911"/>
      <c r="I177" s="613">
        <v>0</v>
      </c>
      <c r="J177" s="613">
        <v>50000</v>
      </c>
      <c r="K177" s="613">
        <v>0</v>
      </c>
      <c r="L177" s="613">
        <v>0</v>
      </c>
      <c r="M177" s="610">
        <v>0</v>
      </c>
      <c r="N177" s="640"/>
      <c r="O177" s="640"/>
      <c r="P177" s="897">
        <v>2.1</v>
      </c>
      <c r="Q177" s="586" t="s">
        <v>22</v>
      </c>
      <c r="R177" s="849">
        <v>5</v>
      </c>
      <c r="S177" s="593"/>
      <c r="T177" s="593"/>
      <c r="U177" s="593"/>
      <c r="V177" s="593"/>
      <c r="W177" s="593"/>
      <c r="X177" s="593"/>
      <c r="Y177" s="593"/>
      <c r="Z177" s="593"/>
      <c r="AA177" s="593"/>
      <c r="AB177" s="593"/>
      <c r="AC177" s="593"/>
      <c r="AD177" s="593"/>
      <c r="AE177" s="593"/>
      <c r="AF177" s="593"/>
      <c r="AG177" s="593"/>
      <c r="AH177" s="593"/>
      <c r="AI177" s="593"/>
      <c r="AJ177" s="593"/>
      <c r="AK177" s="593"/>
      <c r="AL177" s="593"/>
      <c r="AM177" s="593"/>
      <c r="AN177" s="593"/>
      <c r="AO177" s="593"/>
      <c r="AP177" s="593"/>
      <c r="AQ177" s="593"/>
      <c r="AR177" s="593"/>
      <c r="AS177" s="593"/>
      <c r="AT177" s="593"/>
      <c r="AU177" s="593"/>
      <c r="AV177" s="593"/>
      <c r="AW177" s="593"/>
      <c r="AX177" s="593"/>
      <c r="AY177" s="593"/>
      <c r="AZ177" s="593"/>
      <c r="BA177" s="593"/>
      <c r="BB177" s="593"/>
      <c r="BC177" s="593"/>
      <c r="BD177" s="593"/>
      <c r="BE177" s="593"/>
      <c r="BF177" s="593"/>
      <c r="BG177" s="593"/>
      <c r="BH177" s="593"/>
      <c r="BI177" s="593"/>
      <c r="BJ177" s="593"/>
      <c r="BK177" s="593"/>
      <c r="BL177" s="593"/>
      <c r="BM177" s="593"/>
      <c r="BN177" s="593"/>
      <c r="BO177" s="593"/>
      <c r="BP177" s="593"/>
      <c r="BQ177" s="593"/>
      <c r="BR177" s="593"/>
      <c r="BS177" s="593"/>
      <c r="BT177" s="593"/>
      <c r="BU177" s="593"/>
      <c r="BV177" s="593"/>
      <c r="BW177" s="593"/>
      <c r="BX177" s="593"/>
      <c r="BY177" s="593"/>
      <c r="BZ177" s="593"/>
      <c r="CA177" s="593"/>
      <c r="CB177" s="593"/>
      <c r="CC177" s="593"/>
      <c r="CD177" s="593"/>
      <c r="CE177" s="593"/>
      <c r="CF177" s="593"/>
      <c r="CG177" s="593"/>
      <c r="CH177" s="593"/>
      <c r="CI177" s="593"/>
      <c r="CJ177" s="593"/>
      <c r="CK177" s="593"/>
      <c r="CL177" s="593"/>
      <c r="CM177" s="593"/>
      <c r="CN177" s="593"/>
      <c r="CO177" s="593"/>
      <c r="CP177" s="593"/>
      <c r="CQ177" s="593"/>
      <c r="CR177" s="593"/>
      <c r="CS177" s="593"/>
      <c r="CT177" s="593"/>
      <c r="CU177" s="593"/>
      <c r="CV177" s="593"/>
      <c r="CW177" s="593"/>
      <c r="CX177" s="593"/>
      <c r="CY177" s="593"/>
      <c r="CZ177" s="593"/>
      <c r="DA177" s="593"/>
      <c r="DB177" s="593"/>
      <c r="DC177" s="593"/>
      <c r="DD177" s="593"/>
      <c r="DE177" s="593"/>
      <c r="DF177" s="593"/>
      <c r="DG177" s="593"/>
      <c r="DH177" s="593"/>
      <c r="DI177" s="593"/>
      <c r="DJ177" s="593"/>
      <c r="DK177" s="593"/>
      <c r="DL177" s="593"/>
      <c r="DM177" s="593"/>
      <c r="DN177" s="593"/>
      <c r="DO177" s="593"/>
      <c r="DP177" s="593"/>
      <c r="DQ177" s="593"/>
      <c r="DR177" s="593"/>
      <c r="DS177" s="593"/>
      <c r="DT177" s="593"/>
      <c r="DU177" s="593"/>
      <c r="DV177" s="593"/>
      <c r="DW177" s="593"/>
      <c r="DX177" s="593"/>
      <c r="DY177" s="593"/>
      <c r="DZ177" s="593"/>
      <c r="EA177" s="593"/>
      <c r="EB177" s="593"/>
      <c r="EC177" s="593"/>
      <c r="ED177" s="593"/>
      <c r="EE177" s="593"/>
      <c r="EF177" s="593"/>
      <c r="EG177" s="593"/>
      <c r="EH177" s="593"/>
      <c r="EI177" s="593"/>
      <c r="EJ177" s="593"/>
      <c r="EK177" s="593"/>
      <c r="EL177" s="593"/>
      <c r="EM177" s="593"/>
      <c r="EN177" s="593"/>
      <c r="EO177" s="593"/>
      <c r="EP177" s="593"/>
      <c r="EQ177" s="593"/>
      <c r="ER177" s="593"/>
      <c r="ES177" s="593"/>
      <c r="ET177" s="593"/>
      <c r="EU177" s="593"/>
      <c r="EV177" s="593"/>
      <c r="EW177" s="593"/>
      <c r="EX177" s="593"/>
      <c r="EY177" s="593"/>
      <c r="EZ177" s="593"/>
      <c r="FA177" s="593"/>
      <c r="FB177" s="593"/>
      <c r="FC177" s="593"/>
      <c r="FD177" s="593"/>
      <c r="FE177" s="593"/>
      <c r="FF177" s="593"/>
      <c r="FG177" s="593"/>
      <c r="FH177" s="593"/>
      <c r="FI177" s="593"/>
      <c r="FJ177" s="593"/>
      <c r="FK177" s="593"/>
      <c r="FL177" s="593"/>
      <c r="FM177" s="594"/>
      <c r="FN177" s="594"/>
      <c r="FO177" s="594"/>
      <c r="FP177" s="594"/>
      <c r="FQ177" s="594"/>
      <c r="FR177" s="594"/>
      <c r="FS177" s="594"/>
      <c r="FT177" s="594"/>
      <c r="FU177" s="594"/>
      <c r="FV177" s="594"/>
      <c r="FW177" s="594"/>
      <c r="FX177" s="594"/>
    </row>
    <row r="178" spans="1:180" ht="30" customHeight="1" x14ac:dyDescent="0.25">
      <c r="A178" s="662">
        <v>177</v>
      </c>
      <c r="B178" s="607">
        <v>243</v>
      </c>
      <c r="C178" s="607">
        <v>536</v>
      </c>
      <c r="D178" s="581">
        <v>9</v>
      </c>
      <c r="E178" s="632" t="s">
        <v>907</v>
      </c>
      <c r="F178" s="632" t="s">
        <v>1127</v>
      </c>
      <c r="G178" s="656" t="s">
        <v>15</v>
      </c>
      <c r="H178" s="911"/>
      <c r="I178" s="613"/>
      <c r="J178" s="613">
        <v>122000</v>
      </c>
      <c r="K178" s="613">
        <v>0</v>
      </c>
      <c r="L178" s="613">
        <v>0</v>
      </c>
      <c r="M178" s="610">
        <v>300000</v>
      </c>
      <c r="N178" s="640"/>
      <c r="O178" s="640"/>
      <c r="P178" s="897">
        <v>2.1</v>
      </c>
      <c r="Q178" s="586" t="s">
        <v>22</v>
      </c>
      <c r="R178" s="849">
        <v>5</v>
      </c>
      <c r="S178" s="593"/>
      <c r="T178" s="593"/>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3"/>
      <c r="AP178" s="593"/>
      <c r="AQ178" s="593"/>
      <c r="AR178" s="593"/>
      <c r="AS178" s="593"/>
      <c r="AT178" s="593"/>
      <c r="AU178" s="593"/>
      <c r="AV178" s="593"/>
      <c r="AW178" s="593"/>
      <c r="AX178" s="593"/>
      <c r="AY178" s="593"/>
      <c r="AZ178" s="593"/>
      <c r="BA178" s="593"/>
      <c r="BB178" s="593"/>
      <c r="BC178" s="593"/>
      <c r="BD178" s="593"/>
      <c r="BE178" s="593"/>
      <c r="BF178" s="593"/>
      <c r="BG178" s="593"/>
      <c r="BH178" s="593"/>
      <c r="BI178" s="593"/>
      <c r="BJ178" s="593"/>
      <c r="BK178" s="593"/>
      <c r="BL178" s="593"/>
      <c r="BM178" s="593"/>
      <c r="BN178" s="593"/>
      <c r="BO178" s="593"/>
      <c r="BP178" s="593"/>
      <c r="BQ178" s="593"/>
      <c r="BR178" s="593"/>
      <c r="BS178" s="593"/>
      <c r="BT178" s="593"/>
      <c r="BU178" s="593"/>
      <c r="BV178" s="593"/>
      <c r="BW178" s="593"/>
      <c r="BX178" s="593"/>
      <c r="BY178" s="593"/>
      <c r="BZ178" s="593"/>
      <c r="CA178" s="593"/>
      <c r="CB178" s="593"/>
      <c r="CC178" s="593"/>
      <c r="CD178" s="593"/>
      <c r="CE178" s="593"/>
      <c r="CF178" s="593"/>
      <c r="CG178" s="593"/>
      <c r="CH178" s="593"/>
      <c r="CI178" s="593"/>
      <c r="CJ178" s="593"/>
      <c r="CK178" s="593"/>
      <c r="CL178" s="593"/>
      <c r="CM178" s="593"/>
      <c r="CN178" s="593"/>
      <c r="CO178" s="593"/>
      <c r="CP178" s="593"/>
      <c r="CQ178" s="593"/>
      <c r="CR178" s="593"/>
      <c r="CS178" s="593"/>
      <c r="CT178" s="593"/>
      <c r="CU178" s="593"/>
      <c r="CV178" s="593"/>
      <c r="CW178" s="593"/>
      <c r="CX178" s="593"/>
      <c r="CY178" s="593"/>
      <c r="CZ178" s="593"/>
      <c r="DA178" s="593"/>
      <c r="DB178" s="593"/>
      <c r="DC178" s="593"/>
      <c r="DD178" s="593"/>
      <c r="DE178" s="593"/>
      <c r="DF178" s="593"/>
      <c r="DG178" s="593"/>
      <c r="DH178" s="593"/>
      <c r="DI178" s="593"/>
      <c r="DJ178" s="593"/>
      <c r="DK178" s="593"/>
      <c r="DL178" s="593"/>
      <c r="DM178" s="593"/>
      <c r="DN178" s="593"/>
      <c r="DO178" s="593"/>
      <c r="DP178" s="593"/>
      <c r="DQ178" s="593"/>
      <c r="DR178" s="593"/>
      <c r="DS178" s="593"/>
      <c r="DT178" s="593"/>
      <c r="DU178" s="593"/>
      <c r="DV178" s="593"/>
      <c r="DW178" s="593"/>
      <c r="DX178" s="593"/>
      <c r="DY178" s="593"/>
      <c r="DZ178" s="593"/>
      <c r="EA178" s="593"/>
      <c r="EB178" s="593"/>
      <c r="EC178" s="593"/>
      <c r="ED178" s="593"/>
      <c r="EE178" s="593"/>
      <c r="EF178" s="593"/>
      <c r="EG178" s="593"/>
      <c r="EH178" s="593"/>
      <c r="EI178" s="593"/>
      <c r="EJ178" s="593"/>
      <c r="EK178" s="593"/>
      <c r="EL178" s="593"/>
      <c r="EM178" s="593"/>
      <c r="EN178" s="593"/>
      <c r="EO178" s="593"/>
      <c r="EP178" s="593"/>
      <c r="EQ178" s="593"/>
      <c r="ER178" s="593"/>
      <c r="ES178" s="593"/>
      <c r="ET178" s="593"/>
      <c r="EU178" s="593"/>
      <c r="EV178" s="593"/>
      <c r="EW178" s="593"/>
      <c r="EX178" s="593"/>
      <c r="EY178" s="593"/>
      <c r="EZ178" s="593"/>
      <c r="FA178" s="593"/>
      <c r="FB178" s="593"/>
      <c r="FC178" s="593"/>
      <c r="FD178" s="593"/>
      <c r="FE178" s="593"/>
      <c r="FF178" s="593"/>
      <c r="FG178" s="593"/>
      <c r="FH178" s="593"/>
      <c r="FI178" s="593"/>
      <c r="FJ178" s="593"/>
      <c r="FK178" s="593"/>
      <c r="FL178" s="593"/>
    </row>
    <row r="179" spans="1:180" s="845" customFormat="1" ht="30" customHeight="1" x14ac:dyDescent="0.2">
      <c r="A179" s="662">
        <v>178</v>
      </c>
      <c r="B179" s="606">
        <v>243</v>
      </c>
      <c r="C179" s="607">
        <v>536</v>
      </c>
      <c r="D179" s="581">
        <v>10</v>
      </c>
      <c r="E179" s="582" t="s">
        <v>907</v>
      </c>
      <c r="F179" s="582" t="s">
        <v>1129</v>
      </c>
      <c r="G179" s="855" t="s">
        <v>15</v>
      </c>
      <c r="H179" s="911"/>
      <c r="I179" s="613">
        <v>0</v>
      </c>
      <c r="J179" s="613">
        <v>0</v>
      </c>
      <c r="K179" s="613"/>
      <c r="L179" s="613"/>
      <c r="M179" s="610">
        <v>766500</v>
      </c>
      <c r="N179" s="610">
        <v>0</v>
      </c>
      <c r="O179" s="610">
        <v>0</v>
      </c>
      <c r="P179" s="897">
        <v>2.1</v>
      </c>
      <c r="Q179" s="586" t="s">
        <v>45</v>
      </c>
      <c r="R179" s="849">
        <v>10</v>
      </c>
      <c r="S179" s="594"/>
      <c r="T179" s="594"/>
      <c r="U179" s="594"/>
      <c r="V179" s="594"/>
      <c r="W179" s="594"/>
      <c r="X179" s="594"/>
      <c r="Y179" s="594"/>
      <c r="Z179" s="594"/>
      <c r="AA179" s="594"/>
      <c r="AB179" s="594"/>
      <c r="AC179" s="594"/>
      <c r="AD179" s="594"/>
      <c r="AE179" s="594"/>
      <c r="AF179" s="594"/>
      <c r="AG179" s="594"/>
      <c r="AH179" s="594"/>
      <c r="AI179" s="594"/>
      <c r="AJ179" s="594"/>
      <c r="AK179" s="594"/>
      <c r="AL179" s="594"/>
      <c r="AM179" s="594"/>
      <c r="AN179" s="594"/>
      <c r="AO179" s="594"/>
      <c r="AP179" s="594"/>
      <c r="AQ179" s="594"/>
      <c r="AR179" s="594"/>
      <c r="AS179" s="594"/>
      <c r="AT179" s="594"/>
      <c r="AU179" s="594"/>
      <c r="AV179" s="594"/>
      <c r="AW179" s="594"/>
      <c r="AX179" s="594"/>
      <c r="AY179" s="594"/>
      <c r="AZ179" s="594"/>
      <c r="BA179" s="594"/>
      <c r="BB179" s="594"/>
      <c r="BC179" s="594"/>
      <c r="BD179" s="594"/>
      <c r="BE179" s="594"/>
      <c r="BF179" s="594"/>
      <c r="BG179" s="594"/>
      <c r="BH179" s="594"/>
      <c r="BI179" s="594"/>
      <c r="BJ179" s="594"/>
      <c r="BK179" s="594"/>
      <c r="BL179" s="594"/>
      <c r="BM179" s="594"/>
      <c r="BN179" s="594"/>
      <c r="BO179" s="594"/>
      <c r="BP179" s="594"/>
      <c r="BQ179" s="594"/>
      <c r="BR179" s="594"/>
      <c r="BS179" s="594"/>
      <c r="BT179" s="594"/>
      <c r="BU179" s="594"/>
      <c r="BV179" s="594"/>
      <c r="BW179" s="594"/>
      <c r="BX179" s="594"/>
      <c r="BY179" s="594"/>
      <c r="BZ179" s="594"/>
      <c r="CA179" s="594"/>
      <c r="CB179" s="594"/>
      <c r="CC179" s="594"/>
      <c r="CD179" s="594"/>
      <c r="CE179" s="594"/>
      <c r="CF179" s="594"/>
      <c r="CG179" s="594"/>
      <c r="CH179" s="594"/>
      <c r="CI179" s="594"/>
      <c r="CJ179" s="594"/>
      <c r="CK179" s="594"/>
      <c r="CL179" s="594"/>
      <c r="CM179" s="594"/>
      <c r="CN179" s="594"/>
      <c r="CO179" s="594"/>
      <c r="CP179" s="594"/>
      <c r="CQ179" s="594"/>
      <c r="CR179" s="594"/>
      <c r="CS179" s="594"/>
      <c r="CT179" s="594"/>
      <c r="CU179" s="594"/>
      <c r="CV179" s="594"/>
      <c r="CW179" s="594"/>
      <c r="CX179" s="594"/>
      <c r="CY179" s="594"/>
      <c r="CZ179" s="594"/>
      <c r="DA179" s="594"/>
      <c r="DB179" s="594"/>
      <c r="DC179" s="594"/>
      <c r="DD179" s="594"/>
      <c r="DE179" s="594"/>
      <c r="DF179" s="594"/>
      <c r="DG179" s="594"/>
      <c r="DH179" s="594"/>
      <c r="DI179" s="594"/>
      <c r="DJ179" s="594"/>
      <c r="DK179" s="594"/>
      <c r="DL179" s="594"/>
      <c r="DM179" s="594"/>
      <c r="DN179" s="594"/>
      <c r="DO179" s="594"/>
      <c r="DP179" s="594"/>
      <c r="DQ179" s="594"/>
      <c r="DR179" s="594"/>
      <c r="DS179" s="594"/>
      <c r="DT179" s="594"/>
      <c r="DU179" s="594"/>
      <c r="DV179" s="594"/>
      <c r="DW179" s="594"/>
      <c r="DX179" s="594"/>
      <c r="DY179" s="594"/>
      <c r="DZ179" s="594"/>
      <c r="EA179" s="594"/>
      <c r="EB179" s="594"/>
      <c r="EC179" s="594"/>
      <c r="ED179" s="594"/>
      <c r="EE179" s="594"/>
      <c r="EF179" s="594"/>
      <c r="EG179" s="594"/>
      <c r="EH179" s="594"/>
      <c r="EI179" s="594"/>
      <c r="EJ179" s="594"/>
      <c r="EK179" s="594"/>
      <c r="EL179" s="594"/>
      <c r="EM179" s="594"/>
      <c r="EN179" s="594"/>
      <c r="EO179" s="594"/>
      <c r="EP179" s="594"/>
      <c r="EQ179" s="594"/>
      <c r="ER179" s="594"/>
      <c r="ES179" s="594"/>
      <c r="ET179" s="594"/>
      <c r="EU179" s="594"/>
      <c r="EV179" s="594"/>
      <c r="EW179" s="594"/>
      <c r="EX179" s="594"/>
      <c r="EY179" s="594"/>
      <c r="EZ179" s="594"/>
      <c r="FA179" s="594"/>
      <c r="FB179" s="594"/>
      <c r="FC179" s="594"/>
      <c r="FD179" s="594"/>
      <c r="FE179" s="594"/>
      <c r="FF179" s="594"/>
      <c r="FG179" s="594"/>
      <c r="FH179" s="594"/>
      <c r="FI179" s="594"/>
      <c r="FJ179" s="594"/>
      <c r="FK179" s="594"/>
      <c r="FL179" s="594"/>
      <c r="FM179" s="594"/>
      <c r="FN179" s="594"/>
      <c r="FO179" s="594"/>
      <c r="FP179" s="594"/>
      <c r="FQ179" s="594"/>
      <c r="FR179" s="594"/>
      <c r="FS179" s="594"/>
      <c r="FT179" s="594"/>
      <c r="FU179" s="594"/>
      <c r="FV179" s="594"/>
      <c r="FW179" s="594"/>
      <c r="FX179" s="594"/>
    </row>
    <row r="180" spans="1:180" s="845" customFormat="1" ht="30" customHeight="1" x14ac:dyDescent="0.2">
      <c r="A180" s="662">
        <v>179</v>
      </c>
      <c r="B180" s="606">
        <v>243</v>
      </c>
      <c r="C180" s="607">
        <v>632</v>
      </c>
      <c r="D180" s="595">
        <v>0</v>
      </c>
      <c r="E180" s="582" t="s">
        <v>14</v>
      </c>
      <c r="F180" s="582" t="s">
        <v>1293</v>
      </c>
      <c r="G180" s="656" t="s">
        <v>31</v>
      </c>
      <c r="H180" s="915"/>
      <c r="I180" s="641">
        <v>1340400</v>
      </c>
      <c r="J180" s="641">
        <v>0</v>
      </c>
      <c r="K180" s="613">
        <v>0</v>
      </c>
      <c r="L180" s="641"/>
      <c r="M180" s="610">
        <v>0</v>
      </c>
      <c r="N180" s="610"/>
      <c r="O180" s="610"/>
      <c r="P180" s="897">
        <v>2.1</v>
      </c>
      <c r="Q180" s="827">
        <v>26</v>
      </c>
      <c r="R180" s="871">
        <v>25</v>
      </c>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c r="AU180" s="593"/>
      <c r="AV180" s="593"/>
      <c r="AW180" s="593"/>
      <c r="AX180" s="593"/>
      <c r="AY180" s="593"/>
      <c r="AZ180" s="593"/>
      <c r="BA180" s="593"/>
      <c r="BB180" s="593"/>
      <c r="BC180" s="593"/>
      <c r="BD180" s="593"/>
      <c r="BE180" s="593"/>
      <c r="BF180" s="593"/>
      <c r="BG180" s="593"/>
      <c r="BH180" s="593"/>
      <c r="BI180" s="593"/>
      <c r="BJ180" s="593"/>
      <c r="BK180" s="593"/>
      <c r="BL180" s="593"/>
      <c r="BM180" s="593"/>
      <c r="BN180" s="593"/>
      <c r="BO180" s="593"/>
      <c r="BP180" s="593"/>
      <c r="BQ180" s="593"/>
      <c r="BR180" s="593"/>
      <c r="BS180" s="593"/>
      <c r="BT180" s="593"/>
      <c r="BU180" s="593"/>
      <c r="BV180" s="593"/>
      <c r="BW180" s="593"/>
      <c r="BX180" s="593"/>
      <c r="BY180" s="593"/>
      <c r="BZ180" s="593"/>
      <c r="CA180" s="593"/>
      <c r="CB180" s="593"/>
      <c r="CC180" s="593"/>
      <c r="CD180" s="593"/>
      <c r="CE180" s="593"/>
      <c r="CF180" s="593"/>
      <c r="CG180" s="593"/>
      <c r="CH180" s="593"/>
      <c r="CI180" s="593"/>
      <c r="CJ180" s="593"/>
      <c r="CK180" s="593"/>
      <c r="CL180" s="593"/>
      <c r="CM180" s="593"/>
      <c r="CN180" s="593"/>
      <c r="CO180" s="593"/>
      <c r="CP180" s="593"/>
      <c r="CQ180" s="593"/>
      <c r="CR180" s="593"/>
      <c r="CS180" s="593"/>
      <c r="CT180" s="593"/>
      <c r="CU180" s="593"/>
      <c r="CV180" s="593"/>
      <c r="CW180" s="593"/>
      <c r="CX180" s="593"/>
      <c r="CY180" s="593"/>
      <c r="CZ180" s="593"/>
      <c r="DA180" s="593"/>
      <c r="DB180" s="593"/>
      <c r="DC180" s="593"/>
      <c r="DD180" s="593"/>
      <c r="DE180" s="593"/>
      <c r="DF180" s="593"/>
      <c r="DG180" s="593"/>
      <c r="DH180" s="593"/>
      <c r="DI180" s="593"/>
      <c r="DJ180" s="593"/>
      <c r="DK180" s="593"/>
      <c r="DL180" s="593"/>
      <c r="DM180" s="593"/>
      <c r="DN180" s="593"/>
      <c r="DO180" s="593"/>
      <c r="DP180" s="593"/>
      <c r="DQ180" s="593"/>
      <c r="DR180" s="593"/>
      <c r="DS180" s="593"/>
      <c r="DT180" s="593"/>
      <c r="DU180" s="593"/>
      <c r="DV180" s="593"/>
      <c r="DW180" s="593"/>
      <c r="DX180" s="593"/>
      <c r="DY180" s="593"/>
      <c r="DZ180" s="593"/>
      <c r="EA180" s="593"/>
      <c r="EB180" s="593"/>
      <c r="EC180" s="593"/>
      <c r="ED180" s="593"/>
      <c r="EE180" s="593"/>
      <c r="EF180" s="593"/>
      <c r="EG180" s="593"/>
      <c r="EH180" s="593"/>
      <c r="EI180" s="593"/>
      <c r="EJ180" s="593"/>
      <c r="EK180" s="593"/>
      <c r="EL180" s="593"/>
      <c r="EM180" s="593"/>
      <c r="EN180" s="593"/>
      <c r="EO180" s="593"/>
      <c r="EP180" s="593"/>
      <c r="EQ180" s="593"/>
      <c r="ER180" s="593"/>
      <c r="ES180" s="593"/>
      <c r="ET180" s="593"/>
      <c r="EU180" s="593"/>
      <c r="EV180" s="593"/>
      <c r="EW180" s="593"/>
      <c r="EX180" s="593"/>
      <c r="EY180" s="593"/>
      <c r="EZ180" s="593"/>
      <c r="FA180" s="593"/>
      <c r="FB180" s="593"/>
      <c r="FC180" s="593"/>
      <c r="FD180" s="593"/>
      <c r="FE180" s="593"/>
      <c r="FF180" s="593"/>
      <c r="FG180" s="593"/>
      <c r="FH180" s="593"/>
      <c r="FI180" s="593"/>
      <c r="FJ180" s="593"/>
      <c r="FK180" s="593"/>
      <c r="FL180" s="593"/>
      <c r="FM180" s="593"/>
      <c r="FN180" s="593"/>
      <c r="FO180" s="593"/>
      <c r="FP180" s="593"/>
      <c r="FQ180" s="593"/>
      <c r="FR180" s="593"/>
      <c r="FS180" s="593"/>
      <c r="FT180" s="593"/>
      <c r="FU180" s="593"/>
      <c r="FV180" s="593"/>
      <c r="FW180" s="593"/>
      <c r="FX180" s="593"/>
    </row>
    <row r="181" spans="1:180" s="593" customFormat="1" ht="30" customHeight="1" x14ac:dyDescent="0.25">
      <c r="A181" s="662">
        <v>180</v>
      </c>
      <c r="B181" s="606">
        <v>243</v>
      </c>
      <c r="C181" s="607">
        <v>632</v>
      </c>
      <c r="D181" s="581">
        <v>4</v>
      </c>
      <c r="E181" s="582" t="s">
        <v>14</v>
      </c>
      <c r="F181" s="582" t="s">
        <v>1294</v>
      </c>
      <c r="G181" s="656" t="s">
        <v>31</v>
      </c>
      <c r="H181" s="915"/>
      <c r="I181" s="641">
        <v>800000</v>
      </c>
      <c r="J181" s="641">
        <v>0</v>
      </c>
      <c r="K181" s="613">
        <v>0</v>
      </c>
      <c r="L181" s="641"/>
      <c r="M181" s="610">
        <v>0</v>
      </c>
      <c r="N181" s="640"/>
      <c r="O181" s="640"/>
      <c r="P181" s="897">
        <v>2.1</v>
      </c>
      <c r="Q181" s="586" t="s">
        <v>45</v>
      </c>
      <c r="R181" s="871">
        <v>25</v>
      </c>
    </row>
    <row r="182" spans="1:180" ht="30" customHeight="1" x14ac:dyDescent="0.25">
      <c r="A182" s="662">
        <v>181</v>
      </c>
      <c r="B182" s="606">
        <v>243</v>
      </c>
      <c r="C182" s="607">
        <v>632</v>
      </c>
      <c r="D182" s="581">
        <v>7</v>
      </c>
      <c r="E182" s="644" t="s">
        <v>14</v>
      </c>
      <c r="F182" s="655" t="s">
        <v>1295</v>
      </c>
      <c r="G182" s="656" t="s">
        <v>31</v>
      </c>
      <c r="H182" s="915"/>
      <c r="I182" s="613">
        <v>6000000</v>
      </c>
      <c r="J182" s="613"/>
      <c r="K182" s="613">
        <v>0</v>
      </c>
      <c r="L182" s="613"/>
      <c r="M182" s="610">
        <v>0</v>
      </c>
      <c r="N182" s="640"/>
      <c r="O182" s="640"/>
      <c r="P182" s="897">
        <v>2.1</v>
      </c>
      <c r="Q182" s="827">
        <v>1</v>
      </c>
      <c r="R182" s="871">
        <v>25</v>
      </c>
      <c r="S182" s="593"/>
      <c r="T182" s="593"/>
      <c r="U182" s="593"/>
      <c r="V182" s="593"/>
      <c r="W182" s="593"/>
      <c r="X182" s="593"/>
      <c r="Y182" s="593"/>
      <c r="Z182" s="593"/>
      <c r="AA182" s="593"/>
      <c r="AB182" s="593"/>
      <c r="AC182" s="593"/>
      <c r="AD182" s="593"/>
      <c r="AE182" s="593"/>
      <c r="AF182" s="593"/>
      <c r="AG182" s="593"/>
      <c r="AH182" s="593"/>
      <c r="AI182" s="593"/>
      <c r="AJ182" s="593"/>
      <c r="AK182" s="593"/>
      <c r="AL182" s="593"/>
      <c r="AM182" s="593"/>
      <c r="AN182" s="593"/>
      <c r="AO182" s="593"/>
      <c r="AP182" s="593"/>
      <c r="AQ182" s="593"/>
      <c r="AR182" s="593"/>
      <c r="AS182" s="593"/>
      <c r="AT182" s="593"/>
      <c r="AU182" s="593"/>
      <c r="AV182" s="593"/>
      <c r="AW182" s="593"/>
      <c r="AX182" s="593"/>
      <c r="AY182" s="593"/>
      <c r="AZ182" s="593"/>
      <c r="BA182" s="593"/>
      <c r="BB182" s="593"/>
      <c r="BC182" s="593"/>
      <c r="BD182" s="593"/>
      <c r="BE182" s="593"/>
      <c r="BF182" s="593"/>
      <c r="BG182" s="593"/>
      <c r="BH182" s="593"/>
      <c r="BI182" s="593"/>
      <c r="BJ182" s="593"/>
      <c r="BK182" s="593"/>
      <c r="BL182" s="593"/>
      <c r="BM182" s="593"/>
      <c r="BN182" s="593"/>
      <c r="BO182" s="593"/>
      <c r="BP182" s="593"/>
      <c r="BQ182" s="593"/>
      <c r="BR182" s="593"/>
      <c r="BS182" s="593"/>
      <c r="BT182" s="593"/>
      <c r="BU182" s="593"/>
      <c r="BV182" s="593"/>
      <c r="BW182" s="593"/>
      <c r="BX182" s="593"/>
      <c r="BY182" s="593"/>
      <c r="BZ182" s="593"/>
      <c r="CA182" s="593"/>
      <c r="CB182" s="593"/>
      <c r="CC182" s="593"/>
      <c r="CD182" s="593"/>
      <c r="CE182" s="593"/>
      <c r="CF182" s="593"/>
      <c r="CG182" s="593"/>
      <c r="CH182" s="593"/>
      <c r="CI182" s="593"/>
      <c r="CJ182" s="593"/>
      <c r="CK182" s="593"/>
      <c r="CL182" s="593"/>
      <c r="CM182" s="593"/>
      <c r="CN182" s="593"/>
      <c r="CO182" s="593"/>
      <c r="CP182" s="593"/>
      <c r="CQ182" s="593"/>
      <c r="CR182" s="593"/>
      <c r="CS182" s="593"/>
      <c r="CT182" s="593"/>
      <c r="CU182" s="593"/>
      <c r="CV182" s="593"/>
      <c r="CW182" s="593"/>
      <c r="CX182" s="593"/>
      <c r="CY182" s="593"/>
      <c r="CZ182" s="593"/>
      <c r="DA182" s="593"/>
      <c r="DB182" s="593"/>
      <c r="DC182" s="593"/>
      <c r="DD182" s="593"/>
      <c r="DE182" s="593"/>
      <c r="DF182" s="593"/>
      <c r="DG182" s="593"/>
      <c r="DH182" s="593"/>
      <c r="DI182" s="593"/>
      <c r="DJ182" s="593"/>
      <c r="DK182" s="593"/>
      <c r="DL182" s="593"/>
      <c r="DM182" s="593"/>
      <c r="DN182" s="593"/>
      <c r="DO182" s="593"/>
      <c r="DP182" s="593"/>
      <c r="DQ182" s="593"/>
      <c r="DR182" s="593"/>
      <c r="DS182" s="593"/>
      <c r="DT182" s="593"/>
      <c r="DU182" s="593"/>
      <c r="DV182" s="593"/>
      <c r="DW182" s="593"/>
      <c r="DX182" s="593"/>
      <c r="DY182" s="593"/>
      <c r="DZ182" s="593"/>
      <c r="EA182" s="593"/>
      <c r="EB182" s="593"/>
      <c r="EC182" s="593"/>
      <c r="ED182" s="593"/>
      <c r="EE182" s="593"/>
      <c r="EF182" s="593"/>
      <c r="EG182" s="593"/>
      <c r="EH182" s="593"/>
      <c r="EI182" s="593"/>
      <c r="EJ182" s="593"/>
      <c r="EK182" s="593"/>
      <c r="EL182" s="593"/>
      <c r="EM182" s="593"/>
      <c r="EN182" s="593"/>
      <c r="EO182" s="593"/>
      <c r="EP182" s="593"/>
      <c r="EQ182" s="593"/>
      <c r="ER182" s="593"/>
      <c r="ES182" s="593"/>
      <c r="ET182" s="593"/>
      <c r="EU182" s="593"/>
      <c r="EV182" s="593"/>
      <c r="EW182" s="593"/>
      <c r="EX182" s="593"/>
      <c r="EY182" s="593"/>
      <c r="EZ182" s="593"/>
      <c r="FA182" s="593"/>
      <c r="FB182" s="593"/>
      <c r="FC182" s="593"/>
      <c r="FD182" s="593"/>
      <c r="FE182" s="593"/>
      <c r="FF182" s="593"/>
      <c r="FG182" s="593"/>
      <c r="FH182" s="593"/>
      <c r="FI182" s="593"/>
      <c r="FJ182" s="593"/>
      <c r="FK182" s="593"/>
      <c r="FL182" s="593"/>
      <c r="FM182" s="593"/>
      <c r="FN182" s="593"/>
      <c r="FO182" s="593"/>
      <c r="FP182" s="593"/>
      <c r="FQ182" s="593"/>
      <c r="FR182" s="593"/>
      <c r="FS182" s="593"/>
      <c r="FT182" s="593"/>
      <c r="FU182" s="593"/>
      <c r="FV182" s="593"/>
      <c r="FW182" s="593"/>
      <c r="FX182" s="593"/>
    </row>
    <row r="183" spans="1:180" ht="30" customHeight="1" x14ac:dyDescent="0.25">
      <c r="A183" s="662">
        <v>182</v>
      </c>
      <c r="B183" s="606">
        <v>243</v>
      </c>
      <c r="C183" s="607">
        <v>636</v>
      </c>
      <c r="D183" s="581">
        <v>4</v>
      </c>
      <c r="E183" s="582" t="s">
        <v>907</v>
      </c>
      <c r="F183" s="582" t="s">
        <v>1129</v>
      </c>
      <c r="G183" s="855" t="s">
        <v>31</v>
      </c>
      <c r="H183" s="911"/>
      <c r="I183" s="613">
        <v>750000</v>
      </c>
      <c r="J183" s="613">
        <v>0</v>
      </c>
      <c r="K183" s="613">
        <v>0</v>
      </c>
      <c r="L183" s="613"/>
      <c r="M183" s="610">
        <v>0</v>
      </c>
      <c r="N183" s="610">
        <v>1000000</v>
      </c>
      <c r="O183" s="610">
        <v>1000000</v>
      </c>
      <c r="P183" s="897">
        <v>2.1</v>
      </c>
      <c r="Q183" s="586" t="s">
        <v>45</v>
      </c>
      <c r="R183" s="849">
        <v>10</v>
      </c>
      <c r="FM183" s="593"/>
      <c r="FN183" s="593"/>
      <c r="FO183" s="593"/>
      <c r="FP183" s="593"/>
      <c r="FQ183" s="593"/>
      <c r="FR183" s="593"/>
      <c r="FS183" s="593"/>
      <c r="FT183" s="593"/>
      <c r="FU183" s="593"/>
      <c r="FV183" s="593"/>
      <c r="FW183" s="593"/>
      <c r="FX183" s="593"/>
    </row>
    <row r="184" spans="1:180" s="593" customFormat="1" ht="30" customHeight="1" x14ac:dyDescent="0.25">
      <c r="A184" s="662">
        <v>183</v>
      </c>
      <c r="B184" s="607">
        <v>243</v>
      </c>
      <c r="C184" s="607">
        <v>636</v>
      </c>
      <c r="D184" s="581">
        <v>5</v>
      </c>
      <c r="E184" s="632" t="s">
        <v>907</v>
      </c>
      <c r="F184" s="632" t="s">
        <v>1274</v>
      </c>
      <c r="G184" s="855" t="s">
        <v>31</v>
      </c>
      <c r="H184" s="911"/>
      <c r="I184" s="613">
        <v>0</v>
      </c>
      <c r="J184" s="613">
        <v>58400</v>
      </c>
      <c r="K184" s="613">
        <v>58400</v>
      </c>
      <c r="L184" s="613">
        <v>58390</v>
      </c>
      <c r="M184" s="610">
        <v>0</v>
      </c>
      <c r="N184" s="610"/>
      <c r="O184" s="610"/>
      <c r="P184" s="897">
        <v>2.1</v>
      </c>
      <c r="Q184" s="586" t="s">
        <v>22</v>
      </c>
      <c r="R184" s="849">
        <v>5</v>
      </c>
      <c r="S184" s="594"/>
      <c r="T184" s="594"/>
      <c r="U184" s="594"/>
      <c r="V184" s="594"/>
      <c r="W184" s="594"/>
      <c r="X184" s="594"/>
      <c r="Y184" s="594"/>
      <c r="Z184" s="594"/>
      <c r="AA184" s="594"/>
      <c r="AB184" s="594"/>
      <c r="AC184" s="594"/>
      <c r="AD184" s="594"/>
      <c r="AE184" s="594"/>
      <c r="AF184" s="594"/>
      <c r="AG184" s="594"/>
      <c r="AH184" s="594"/>
      <c r="AI184" s="594"/>
      <c r="AJ184" s="594"/>
      <c r="AK184" s="594"/>
      <c r="AL184" s="594"/>
      <c r="AM184" s="594"/>
      <c r="AN184" s="594"/>
      <c r="AO184" s="594"/>
      <c r="AP184" s="594"/>
      <c r="AQ184" s="594"/>
      <c r="AR184" s="594"/>
      <c r="AS184" s="594"/>
      <c r="AT184" s="594"/>
      <c r="AU184" s="594"/>
      <c r="AV184" s="594"/>
      <c r="AW184" s="594"/>
      <c r="AX184" s="594"/>
      <c r="AY184" s="594"/>
      <c r="AZ184" s="594"/>
      <c r="BA184" s="594"/>
      <c r="BB184" s="594"/>
      <c r="BC184" s="594"/>
      <c r="BD184" s="594"/>
      <c r="BE184" s="594"/>
      <c r="BF184" s="594"/>
      <c r="BG184" s="594"/>
      <c r="BH184" s="594"/>
      <c r="BI184" s="594"/>
      <c r="BJ184" s="594"/>
      <c r="BK184" s="594"/>
      <c r="BL184" s="594"/>
      <c r="BM184" s="594"/>
      <c r="BN184" s="594"/>
      <c r="BO184" s="594"/>
      <c r="BP184" s="594"/>
      <c r="BQ184" s="594"/>
      <c r="BR184" s="594"/>
      <c r="BS184" s="594"/>
      <c r="BT184" s="594"/>
      <c r="BU184" s="594"/>
      <c r="BV184" s="594"/>
      <c r="BW184" s="594"/>
      <c r="BX184" s="594"/>
      <c r="BY184" s="594"/>
      <c r="BZ184" s="594"/>
      <c r="CA184" s="594"/>
      <c r="CB184" s="594"/>
      <c r="CC184" s="594"/>
      <c r="CD184" s="594"/>
      <c r="CE184" s="594"/>
      <c r="CF184" s="594"/>
      <c r="CG184" s="594"/>
      <c r="CH184" s="594"/>
      <c r="CI184" s="594"/>
      <c r="CJ184" s="594"/>
      <c r="CK184" s="594"/>
      <c r="CL184" s="594"/>
      <c r="CM184" s="594"/>
      <c r="CN184" s="594"/>
      <c r="CO184" s="594"/>
      <c r="CP184" s="594"/>
      <c r="CQ184" s="594"/>
      <c r="CR184" s="594"/>
      <c r="CS184" s="594"/>
      <c r="CT184" s="594"/>
      <c r="CU184" s="594"/>
      <c r="CV184" s="594"/>
      <c r="CW184" s="594"/>
      <c r="CX184" s="594"/>
      <c r="CY184" s="594"/>
      <c r="CZ184" s="594"/>
      <c r="DA184" s="594"/>
      <c r="DB184" s="594"/>
      <c r="DC184" s="594"/>
      <c r="DD184" s="594"/>
      <c r="DE184" s="594"/>
      <c r="DF184" s="594"/>
      <c r="DG184" s="594"/>
      <c r="DH184" s="594"/>
      <c r="DI184" s="594"/>
      <c r="DJ184" s="594"/>
      <c r="DK184" s="594"/>
      <c r="DL184" s="594"/>
      <c r="DM184" s="594"/>
      <c r="DN184" s="594"/>
      <c r="DO184" s="594"/>
      <c r="DP184" s="594"/>
      <c r="DQ184" s="594"/>
      <c r="DR184" s="594"/>
      <c r="DS184" s="594"/>
      <c r="DT184" s="594"/>
      <c r="DU184" s="594"/>
      <c r="DV184" s="594"/>
      <c r="DW184" s="594"/>
      <c r="DX184" s="594"/>
      <c r="DY184" s="594"/>
      <c r="DZ184" s="594"/>
      <c r="EA184" s="594"/>
      <c r="EB184" s="594"/>
      <c r="EC184" s="594"/>
      <c r="ED184" s="594"/>
      <c r="EE184" s="594"/>
      <c r="EF184" s="594"/>
      <c r="EG184" s="594"/>
      <c r="EH184" s="594"/>
      <c r="EI184" s="594"/>
      <c r="EJ184" s="594"/>
      <c r="EK184" s="594"/>
      <c r="EL184" s="594"/>
      <c r="EM184" s="594"/>
      <c r="EN184" s="594"/>
      <c r="EO184" s="594"/>
      <c r="EP184" s="594"/>
      <c r="EQ184" s="594"/>
      <c r="ER184" s="594"/>
      <c r="ES184" s="594"/>
      <c r="ET184" s="594"/>
      <c r="EU184" s="594"/>
      <c r="EV184" s="594"/>
      <c r="EW184" s="594"/>
      <c r="EX184" s="594"/>
      <c r="EY184" s="594"/>
      <c r="EZ184" s="594"/>
      <c r="FA184" s="594"/>
      <c r="FB184" s="594"/>
      <c r="FC184" s="594"/>
      <c r="FD184" s="594"/>
      <c r="FE184" s="594"/>
      <c r="FF184" s="594"/>
      <c r="FG184" s="594"/>
      <c r="FH184" s="594"/>
      <c r="FI184" s="594"/>
      <c r="FJ184" s="594"/>
      <c r="FK184" s="594"/>
      <c r="FL184" s="594"/>
    </row>
    <row r="185" spans="1:180" s="845" customFormat="1" ht="30" hidden="1" customHeight="1" x14ac:dyDescent="0.2">
      <c r="A185" s="662">
        <v>184</v>
      </c>
      <c r="B185" s="607">
        <v>243</v>
      </c>
      <c r="C185" s="607">
        <v>636</v>
      </c>
      <c r="D185" s="581">
        <v>6</v>
      </c>
      <c r="E185" s="632" t="s">
        <v>907</v>
      </c>
      <c r="F185" s="632" t="s">
        <v>1127</v>
      </c>
      <c r="G185" s="656" t="s">
        <v>31</v>
      </c>
      <c r="H185" s="911"/>
      <c r="I185" s="613">
        <v>0</v>
      </c>
      <c r="J185" s="613">
        <v>0</v>
      </c>
      <c r="K185" s="613">
        <v>122000</v>
      </c>
      <c r="L185" s="613">
        <v>96970</v>
      </c>
      <c r="M185" s="610">
        <v>25000</v>
      </c>
      <c r="N185" s="640"/>
      <c r="O185" s="640"/>
      <c r="P185" s="897">
        <v>2.1</v>
      </c>
      <c r="Q185" s="586" t="s">
        <v>22</v>
      </c>
      <c r="R185" s="849">
        <v>5</v>
      </c>
      <c r="S185" s="593"/>
      <c r="T185" s="593"/>
      <c r="U185" s="593"/>
      <c r="V185" s="593"/>
      <c r="W185" s="593"/>
      <c r="X185" s="593"/>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c r="AU185" s="593"/>
      <c r="AV185" s="593"/>
      <c r="AW185" s="593"/>
      <c r="AX185" s="593"/>
      <c r="AY185" s="593"/>
      <c r="AZ185" s="593"/>
      <c r="BA185" s="593"/>
      <c r="BB185" s="593"/>
      <c r="BC185" s="593"/>
      <c r="BD185" s="593"/>
      <c r="BE185" s="593"/>
      <c r="BF185" s="593"/>
      <c r="BG185" s="593"/>
      <c r="BH185" s="593"/>
      <c r="BI185" s="593"/>
      <c r="BJ185" s="593"/>
      <c r="BK185" s="593"/>
      <c r="BL185" s="593"/>
      <c r="BM185" s="593"/>
      <c r="BN185" s="593"/>
      <c r="BO185" s="593"/>
      <c r="BP185" s="593"/>
      <c r="BQ185" s="593"/>
      <c r="BR185" s="593"/>
      <c r="BS185" s="593"/>
      <c r="BT185" s="593"/>
      <c r="BU185" s="593"/>
      <c r="BV185" s="593"/>
      <c r="BW185" s="593"/>
      <c r="BX185" s="593"/>
      <c r="BY185" s="593"/>
      <c r="BZ185" s="593"/>
      <c r="CA185" s="593"/>
      <c r="CB185" s="593"/>
      <c r="CC185" s="593"/>
      <c r="CD185" s="593"/>
      <c r="CE185" s="593"/>
      <c r="CF185" s="593"/>
      <c r="CG185" s="593"/>
      <c r="CH185" s="593"/>
      <c r="CI185" s="593"/>
      <c r="CJ185" s="593"/>
      <c r="CK185" s="593"/>
      <c r="CL185" s="593"/>
      <c r="CM185" s="593"/>
      <c r="CN185" s="593"/>
      <c r="CO185" s="593"/>
      <c r="CP185" s="593"/>
      <c r="CQ185" s="593"/>
      <c r="CR185" s="593"/>
      <c r="CS185" s="593"/>
      <c r="CT185" s="593"/>
      <c r="CU185" s="593"/>
      <c r="CV185" s="593"/>
      <c r="CW185" s="593"/>
      <c r="CX185" s="593"/>
      <c r="CY185" s="593"/>
      <c r="CZ185" s="593"/>
      <c r="DA185" s="593"/>
      <c r="DB185" s="593"/>
      <c r="DC185" s="593"/>
      <c r="DD185" s="593"/>
      <c r="DE185" s="593"/>
      <c r="DF185" s="593"/>
      <c r="DG185" s="593"/>
      <c r="DH185" s="593"/>
      <c r="DI185" s="593"/>
      <c r="DJ185" s="593"/>
      <c r="DK185" s="593"/>
      <c r="DL185" s="593"/>
      <c r="DM185" s="593"/>
      <c r="DN185" s="593"/>
      <c r="DO185" s="593"/>
      <c r="DP185" s="593"/>
      <c r="DQ185" s="593"/>
      <c r="DR185" s="593"/>
      <c r="DS185" s="593"/>
      <c r="DT185" s="593"/>
      <c r="DU185" s="593"/>
      <c r="DV185" s="593"/>
      <c r="DW185" s="593"/>
      <c r="DX185" s="593"/>
      <c r="DY185" s="593"/>
      <c r="DZ185" s="593"/>
      <c r="EA185" s="593"/>
      <c r="EB185" s="593"/>
      <c r="EC185" s="593"/>
      <c r="ED185" s="593"/>
      <c r="EE185" s="593"/>
      <c r="EF185" s="593"/>
      <c r="EG185" s="593"/>
      <c r="EH185" s="593"/>
      <c r="EI185" s="593"/>
      <c r="EJ185" s="593"/>
      <c r="EK185" s="593"/>
      <c r="EL185" s="593"/>
      <c r="EM185" s="593"/>
      <c r="EN185" s="593"/>
      <c r="EO185" s="593"/>
      <c r="EP185" s="593"/>
      <c r="EQ185" s="593"/>
      <c r="ER185" s="593"/>
      <c r="ES185" s="593"/>
      <c r="ET185" s="593"/>
      <c r="EU185" s="593"/>
      <c r="EV185" s="593"/>
      <c r="EW185" s="593"/>
      <c r="EX185" s="593"/>
      <c r="EY185" s="593"/>
      <c r="EZ185" s="593"/>
      <c r="FA185" s="593"/>
      <c r="FB185" s="593"/>
      <c r="FC185" s="593"/>
      <c r="FD185" s="593"/>
      <c r="FE185" s="593"/>
      <c r="FF185" s="593"/>
      <c r="FG185" s="593"/>
      <c r="FH185" s="593"/>
      <c r="FI185" s="593"/>
      <c r="FJ185" s="593"/>
      <c r="FK185" s="593"/>
      <c r="FL185" s="593"/>
      <c r="FM185" s="594"/>
      <c r="FN185" s="594"/>
      <c r="FO185" s="594"/>
      <c r="FP185" s="594"/>
      <c r="FQ185" s="594"/>
      <c r="FR185" s="594"/>
      <c r="FS185" s="594"/>
      <c r="FT185" s="594"/>
      <c r="FU185" s="594"/>
      <c r="FV185" s="594"/>
      <c r="FW185" s="594"/>
      <c r="FX185" s="594"/>
    </row>
    <row r="186" spans="1:180" s="593" customFormat="1" ht="30" hidden="1" customHeight="1" x14ac:dyDescent="0.25">
      <c r="A186" s="662">
        <v>185</v>
      </c>
      <c r="B186" s="607">
        <v>243</v>
      </c>
      <c r="C186" s="607">
        <v>636</v>
      </c>
      <c r="D186" s="581">
        <v>7</v>
      </c>
      <c r="E186" s="632" t="s">
        <v>907</v>
      </c>
      <c r="F186" s="632" t="s">
        <v>1124</v>
      </c>
      <c r="G186" s="656" t="s">
        <v>31</v>
      </c>
      <c r="H186" s="911"/>
      <c r="I186" s="613">
        <v>0</v>
      </c>
      <c r="J186" s="613">
        <v>0</v>
      </c>
      <c r="K186" s="613">
        <v>50000</v>
      </c>
      <c r="L186" s="613">
        <v>24510</v>
      </c>
      <c r="M186" s="610">
        <v>25400</v>
      </c>
      <c r="N186" s="640"/>
      <c r="O186" s="640"/>
      <c r="P186" s="897">
        <v>2.1</v>
      </c>
      <c r="Q186" s="586" t="s">
        <v>22</v>
      </c>
      <c r="R186" s="849">
        <v>5</v>
      </c>
      <c r="FM186" s="594"/>
      <c r="FN186" s="594"/>
      <c r="FO186" s="594"/>
      <c r="FP186" s="594"/>
      <c r="FQ186" s="594"/>
      <c r="FR186" s="594"/>
      <c r="FS186" s="594"/>
      <c r="FT186" s="594"/>
      <c r="FU186" s="594"/>
      <c r="FV186" s="594"/>
      <c r="FW186" s="594"/>
      <c r="FX186" s="594"/>
    </row>
    <row r="187" spans="1:180" s="593" customFormat="1" ht="30" hidden="1" customHeight="1" x14ac:dyDescent="0.25">
      <c r="A187" s="662">
        <v>186</v>
      </c>
      <c r="B187" s="633">
        <v>245</v>
      </c>
      <c r="C187" s="633">
        <v>516</v>
      </c>
      <c r="D187" s="657">
        <v>1</v>
      </c>
      <c r="E187" s="632" t="s">
        <v>64</v>
      </c>
      <c r="F187" s="658" t="s">
        <v>1133</v>
      </c>
      <c r="G187" s="855" t="s">
        <v>15</v>
      </c>
      <c r="H187" s="911">
        <v>217815</v>
      </c>
      <c r="I187" s="613">
        <v>528000</v>
      </c>
      <c r="J187" s="613">
        <v>400100</v>
      </c>
      <c r="K187" s="613">
        <v>0</v>
      </c>
      <c r="L187" s="613">
        <v>0</v>
      </c>
      <c r="M187" s="610">
        <v>0</v>
      </c>
      <c r="N187" s="610"/>
      <c r="O187" s="610"/>
      <c r="P187" s="897">
        <v>3.2</v>
      </c>
      <c r="Q187" s="586" t="s">
        <v>22</v>
      </c>
      <c r="R187" s="849">
        <v>20</v>
      </c>
      <c r="S187" s="594"/>
      <c r="T187" s="594"/>
      <c r="U187" s="594"/>
      <c r="V187" s="594"/>
      <c r="W187" s="594"/>
      <c r="X187" s="594"/>
      <c r="Y187" s="594"/>
      <c r="Z187" s="594"/>
      <c r="AA187" s="594"/>
      <c r="AB187" s="594"/>
      <c r="AC187" s="594"/>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4"/>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row>
    <row r="188" spans="1:180" s="593" customFormat="1" ht="30" hidden="1" customHeight="1" x14ac:dyDescent="0.25">
      <c r="A188" s="662">
        <v>187</v>
      </c>
      <c r="B188" s="633">
        <v>245</v>
      </c>
      <c r="C188" s="633">
        <v>516</v>
      </c>
      <c r="D188" s="657">
        <v>2</v>
      </c>
      <c r="E188" s="632" t="s">
        <v>64</v>
      </c>
      <c r="F188" s="658" t="s">
        <v>1131</v>
      </c>
      <c r="G188" s="855" t="s">
        <v>15</v>
      </c>
      <c r="H188" s="911">
        <v>42318</v>
      </c>
      <c r="I188" s="613">
        <v>0</v>
      </c>
      <c r="J188" s="613">
        <v>10000</v>
      </c>
      <c r="K188" s="613">
        <v>0</v>
      </c>
      <c r="L188" s="613">
        <v>0</v>
      </c>
      <c r="M188" s="610">
        <v>0</v>
      </c>
      <c r="N188" s="610"/>
      <c r="O188" s="610"/>
      <c r="P188" s="897">
        <v>3.2</v>
      </c>
      <c r="Q188" s="586" t="s">
        <v>22</v>
      </c>
      <c r="R188" s="849">
        <v>20</v>
      </c>
      <c r="S188" s="594"/>
      <c r="T188" s="594"/>
      <c r="U188" s="594"/>
      <c r="V188" s="594"/>
      <c r="W188" s="594"/>
      <c r="X188" s="594"/>
      <c r="Y188" s="594"/>
      <c r="Z188" s="594"/>
      <c r="AA188" s="594"/>
      <c r="AB188" s="594"/>
      <c r="AC188" s="594"/>
      <c r="AD188" s="594"/>
      <c r="AE188" s="594"/>
      <c r="AF188" s="594"/>
      <c r="AG188" s="594"/>
      <c r="AH188" s="594"/>
      <c r="AI188" s="594"/>
      <c r="AJ188" s="594"/>
      <c r="AK188" s="594"/>
      <c r="AL188" s="594"/>
      <c r="AM188" s="594"/>
      <c r="AN188" s="594"/>
      <c r="AO188" s="594"/>
      <c r="AP188" s="594"/>
      <c r="AQ188" s="594"/>
      <c r="AR188" s="594"/>
      <c r="AS188" s="594"/>
      <c r="AT188" s="594"/>
      <c r="AU188" s="594"/>
      <c r="AV188" s="594"/>
      <c r="AW188" s="594"/>
      <c r="AX188" s="594"/>
      <c r="AY188" s="594"/>
      <c r="AZ188" s="594"/>
      <c r="BA188" s="594"/>
      <c r="BB188" s="594"/>
      <c r="BC188" s="594"/>
      <c r="BD188" s="594"/>
      <c r="BE188" s="594"/>
      <c r="BF188" s="594"/>
      <c r="BG188" s="594"/>
      <c r="BH188" s="594"/>
      <c r="BI188" s="594"/>
      <c r="BJ188" s="594"/>
      <c r="BK188" s="594"/>
      <c r="BL188" s="594"/>
      <c r="BM188" s="594"/>
      <c r="BN188" s="594"/>
      <c r="BO188" s="594"/>
      <c r="BP188" s="594"/>
      <c r="BQ188" s="594"/>
      <c r="BR188" s="594"/>
      <c r="BS188" s="594"/>
      <c r="BT188" s="594"/>
      <c r="BU188" s="594"/>
      <c r="BV188" s="594"/>
      <c r="BW188" s="594"/>
      <c r="BX188" s="594"/>
      <c r="BY188" s="594"/>
      <c r="BZ188" s="594"/>
      <c r="CA188" s="594"/>
      <c r="CB188" s="594"/>
      <c r="CC188" s="594"/>
      <c r="CD188" s="594"/>
      <c r="CE188" s="594"/>
      <c r="CF188" s="594"/>
      <c r="CG188" s="594"/>
      <c r="CH188" s="594"/>
      <c r="CI188" s="594"/>
      <c r="CJ188" s="594"/>
      <c r="CK188" s="594"/>
      <c r="CL188" s="594"/>
      <c r="CM188" s="594"/>
      <c r="CN188" s="594"/>
      <c r="CO188" s="594"/>
      <c r="CP188" s="594"/>
      <c r="CQ188" s="594"/>
      <c r="CR188" s="594"/>
      <c r="CS188" s="594"/>
      <c r="CT188" s="594"/>
      <c r="CU188" s="594"/>
      <c r="CV188" s="594"/>
      <c r="CW188" s="594"/>
      <c r="CX188" s="594"/>
      <c r="CY188" s="594"/>
      <c r="CZ188" s="594"/>
      <c r="DA188" s="594"/>
      <c r="DB188" s="594"/>
      <c r="DC188" s="594"/>
      <c r="DD188" s="594"/>
      <c r="DE188" s="594"/>
      <c r="DF188" s="594"/>
      <c r="DG188" s="594"/>
      <c r="DH188" s="594"/>
      <c r="DI188" s="594"/>
      <c r="DJ188" s="594"/>
      <c r="DK188" s="594"/>
      <c r="DL188" s="594"/>
      <c r="DM188" s="594"/>
      <c r="DN188" s="594"/>
      <c r="DO188" s="594"/>
      <c r="DP188" s="594"/>
      <c r="DQ188" s="594"/>
      <c r="DR188" s="594"/>
      <c r="DS188" s="594"/>
      <c r="DT188" s="594"/>
      <c r="DU188" s="594"/>
      <c r="DV188" s="594"/>
      <c r="DW188" s="594"/>
      <c r="DX188" s="594"/>
      <c r="DY188" s="594"/>
      <c r="DZ188" s="594"/>
      <c r="EA188" s="594"/>
      <c r="EB188" s="594"/>
      <c r="EC188" s="594"/>
      <c r="ED188" s="594"/>
      <c r="EE188" s="594"/>
      <c r="EF188" s="594"/>
      <c r="EG188" s="594"/>
      <c r="EH188" s="594"/>
      <c r="EI188" s="594"/>
      <c r="EJ188" s="594"/>
      <c r="EK188" s="594"/>
      <c r="EL188" s="594"/>
      <c r="EM188" s="594"/>
      <c r="EN188" s="594"/>
      <c r="EO188" s="594"/>
      <c r="EP188" s="594"/>
      <c r="EQ188" s="594"/>
      <c r="ER188" s="594"/>
      <c r="ES188" s="594"/>
      <c r="ET188" s="594"/>
      <c r="EU188" s="594"/>
      <c r="EV188" s="594"/>
      <c r="EW188" s="594"/>
      <c r="EX188" s="594"/>
      <c r="EY188" s="594"/>
      <c r="EZ188" s="594"/>
      <c r="FA188" s="594"/>
      <c r="FB188" s="594"/>
      <c r="FC188" s="594"/>
      <c r="FD188" s="594"/>
      <c r="FE188" s="594"/>
      <c r="FF188" s="594"/>
      <c r="FG188" s="594"/>
      <c r="FH188" s="594"/>
      <c r="FI188" s="594"/>
      <c r="FJ188" s="594"/>
      <c r="FK188" s="594"/>
      <c r="FL188" s="594"/>
    </row>
    <row r="189" spans="1:180" s="593" customFormat="1" ht="30" hidden="1" customHeight="1" x14ac:dyDescent="0.2">
      <c r="A189" s="662">
        <v>188</v>
      </c>
      <c r="B189" s="607">
        <v>245</v>
      </c>
      <c r="C189" s="607">
        <v>516</v>
      </c>
      <c r="D189" s="657">
        <v>4</v>
      </c>
      <c r="E189" s="632" t="s">
        <v>64</v>
      </c>
      <c r="F189" s="632" t="s">
        <v>1134</v>
      </c>
      <c r="G189" s="855" t="s">
        <v>15</v>
      </c>
      <c r="H189" s="911">
        <v>214662</v>
      </c>
      <c r="I189" s="613">
        <v>211700</v>
      </c>
      <c r="J189" s="613">
        <v>185300</v>
      </c>
      <c r="K189" s="613">
        <v>0</v>
      </c>
      <c r="L189" s="613"/>
      <c r="M189" s="610">
        <v>0</v>
      </c>
      <c r="N189" s="610"/>
      <c r="O189" s="610"/>
      <c r="P189" s="900">
        <v>3.3</v>
      </c>
      <c r="Q189" s="586" t="s">
        <v>22</v>
      </c>
      <c r="R189" s="849">
        <v>20</v>
      </c>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594"/>
      <c r="AY189" s="594"/>
      <c r="AZ189" s="594"/>
      <c r="BA189" s="594"/>
      <c r="BB189" s="594"/>
      <c r="BC189" s="594"/>
      <c r="BD189" s="594"/>
      <c r="BE189" s="594"/>
      <c r="BF189" s="594"/>
      <c r="BG189" s="594"/>
      <c r="BH189" s="594"/>
      <c r="BI189" s="594"/>
      <c r="BJ189" s="594"/>
      <c r="BK189" s="594"/>
      <c r="BL189" s="594"/>
      <c r="BM189" s="594"/>
      <c r="BN189" s="594"/>
      <c r="BO189" s="594"/>
      <c r="BP189" s="594"/>
      <c r="BQ189" s="594"/>
      <c r="BR189" s="594"/>
      <c r="BS189" s="594"/>
      <c r="BT189" s="594"/>
      <c r="BU189" s="594"/>
      <c r="BV189" s="594"/>
      <c r="BW189" s="594"/>
      <c r="BX189" s="594"/>
      <c r="BY189" s="594"/>
      <c r="BZ189" s="594"/>
      <c r="CA189" s="594"/>
      <c r="CB189" s="594"/>
      <c r="CC189" s="594"/>
      <c r="CD189" s="594"/>
      <c r="CE189" s="594"/>
      <c r="CF189" s="594"/>
      <c r="CG189" s="594"/>
      <c r="CH189" s="594"/>
      <c r="CI189" s="594"/>
      <c r="CJ189" s="594"/>
      <c r="CK189" s="594"/>
      <c r="CL189" s="594"/>
      <c r="CM189" s="594"/>
      <c r="CN189" s="594"/>
      <c r="CO189" s="594"/>
      <c r="CP189" s="594"/>
      <c r="CQ189" s="594"/>
      <c r="CR189" s="594"/>
      <c r="CS189" s="594"/>
      <c r="CT189" s="594"/>
      <c r="CU189" s="594"/>
      <c r="CV189" s="594"/>
      <c r="CW189" s="594"/>
      <c r="CX189" s="594"/>
      <c r="CY189" s="594"/>
      <c r="CZ189" s="594"/>
      <c r="DA189" s="594"/>
      <c r="DB189" s="594"/>
      <c r="DC189" s="594"/>
      <c r="DD189" s="594"/>
      <c r="DE189" s="594"/>
      <c r="DF189" s="594"/>
      <c r="DG189" s="594"/>
      <c r="DH189" s="594"/>
      <c r="DI189" s="594"/>
      <c r="DJ189" s="594"/>
      <c r="DK189" s="594"/>
      <c r="DL189" s="594"/>
      <c r="DM189" s="594"/>
      <c r="DN189" s="594"/>
      <c r="DO189" s="594"/>
      <c r="DP189" s="594"/>
      <c r="DQ189" s="594"/>
      <c r="DR189" s="594"/>
      <c r="DS189" s="594"/>
      <c r="DT189" s="594"/>
      <c r="DU189" s="594"/>
      <c r="DV189" s="594"/>
      <c r="DW189" s="594"/>
      <c r="DX189" s="594"/>
      <c r="DY189" s="594"/>
      <c r="DZ189" s="594"/>
      <c r="EA189" s="594"/>
      <c r="EB189" s="594"/>
      <c r="EC189" s="594"/>
      <c r="ED189" s="594"/>
      <c r="EE189" s="594"/>
      <c r="EF189" s="594"/>
      <c r="EG189" s="594"/>
      <c r="EH189" s="594"/>
      <c r="EI189" s="594"/>
      <c r="EJ189" s="594"/>
      <c r="EK189" s="594"/>
      <c r="EL189" s="594"/>
      <c r="EM189" s="594"/>
      <c r="EN189" s="594"/>
      <c r="EO189" s="594"/>
      <c r="EP189" s="594"/>
      <c r="EQ189" s="594"/>
      <c r="ER189" s="594"/>
      <c r="ES189" s="594"/>
      <c r="ET189" s="594"/>
      <c r="EU189" s="594"/>
      <c r="EV189" s="594"/>
      <c r="EW189" s="594"/>
      <c r="EX189" s="594"/>
      <c r="EY189" s="594"/>
      <c r="EZ189" s="594"/>
      <c r="FA189" s="594"/>
      <c r="FB189" s="594"/>
      <c r="FC189" s="594"/>
      <c r="FD189" s="594"/>
      <c r="FE189" s="594"/>
      <c r="FF189" s="594"/>
      <c r="FG189" s="594"/>
      <c r="FH189" s="594"/>
      <c r="FI189" s="594"/>
      <c r="FJ189" s="594"/>
      <c r="FK189" s="594"/>
      <c r="FL189" s="594"/>
    </row>
    <row r="190" spans="1:180" s="593" customFormat="1" ht="30" customHeight="1" x14ac:dyDescent="0.2">
      <c r="A190" s="662">
        <v>189</v>
      </c>
      <c r="B190" s="607">
        <v>245</v>
      </c>
      <c r="C190" s="607">
        <v>516</v>
      </c>
      <c r="D190" s="657">
        <v>6</v>
      </c>
      <c r="E190" s="582" t="s">
        <v>64</v>
      </c>
      <c r="F190" s="582" t="s">
        <v>1298</v>
      </c>
      <c r="G190" s="855" t="s">
        <v>15</v>
      </c>
      <c r="H190" s="911"/>
      <c r="I190" s="613"/>
      <c r="J190" s="613"/>
      <c r="K190" s="613"/>
      <c r="L190" s="613"/>
      <c r="M190" s="610">
        <v>500000</v>
      </c>
      <c r="N190" s="610"/>
      <c r="O190" s="610"/>
      <c r="P190" s="900">
        <v>3.3</v>
      </c>
      <c r="Q190" s="586" t="s">
        <v>1299</v>
      </c>
      <c r="R190" s="849">
        <v>20</v>
      </c>
      <c r="S190" s="594"/>
      <c r="T190" s="594"/>
      <c r="U190" s="594"/>
      <c r="V190" s="594"/>
      <c r="W190" s="594"/>
      <c r="X190" s="594"/>
      <c r="Y190" s="594"/>
      <c r="Z190" s="594"/>
      <c r="AA190" s="594"/>
      <c r="AB190" s="594"/>
      <c r="AC190" s="594"/>
      <c r="AD190" s="594"/>
      <c r="AE190" s="594"/>
      <c r="AF190" s="594"/>
      <c r="AG190" s="594"/>
      <c r="AH190" s="594"/>
      <c r="AI190" s="594"/>
      <c r="AJ190" s="594"/>
      <c r="AK190" s="594"/>
      <c r="AL190" s="594"/>
      <c r="AM190" s="594"/>
      <c r="AN190" s="594"/>
      <c r="AO190" s="594"/>
      <c r="AP190" s="594"/>
      <c r="AQ190" s="594"/>
      <c r="AR190" s="594"/>
      <c r="AS190" s="594"/>
      <c r="AT190" s="594"/>
      <c r="AU190" s="594"/>
      <c r="AV190" s="594"/>
      <c r="AW190" s="594"/>
      <c r="AX190" s="594"/>
      <c r="AY190" s="594"/>
      <c r="AZ190" s="594"/>
      <c r="BA190" s="594"/>
      <c r="BB190" s="594"/>
      <c r="BC190" s="594"/>
      <c r="BD190" s="594"/>
      <c r="BE190" s="594"/>
      <c r="BF190" s="594"/>
      <c r="BG190" s="594"/>
      <c r="BH190" s="594"/>
      <c r="BI190" s="594"/>
      <c r="BJ190" s="594"/>
      <c r="BK190" s="594"/>
      <c r="BL190" s="594"/>
      <c r="BM190" s="594"/>
      <c r="BN190" s="594"/>
      <c r="BO190" s="594"/>
      <c r="BP190" s="594"/>
      <c r="BQ190" s="594"/>
      <c r="BR190" s="594"/>
      <c r="BS190" s="594"/>
      <c r="BT190" s="594"/>
      <c r="BU190" s="594"/>
      <c r="BV190" s="594"/>
      <c r="BW190" s="594"/>
      <c r="BX190" s="594"/>
      <c r="BY190" s="594"/>
      <c r="BZ190" s="594"/>
      <c r="CA190" s="594"/>
      <c r="CB190" s="594"/>
      <c r="CC190" s="594"/>
      <c r="CD190" s="594"/>
      <c r="CE190" s="594"/>
      <c r="CF190" s="594"/>
      <c r="CG190" s="594"/>
      <c r="CH190" s="594"/>
      <c r="CI190" s="594"/>
      <c r="CJ190" s="594"/>
      <c r="CK190" s="594"/>
      <c r="CL190" s="594"/>
      <c r="CM190" s="594"/>
      <c r="CN190" s="594"/>
      <c r="CO190" s="594"/>
      <c r="CP190" s="594"/>
      <c r="CQ190" s="594"/>
      <c r="CR190" s="594"/>
      <c r="CS190" s="594"/>
      <c r="CT190" s="594"/>
      <c r="CU190" s="594"/>
      <c r="CV190" s="594"/>
      <c r="CW190" s="594"/>
      <c r="CX190" s="594"/>
      <c r="CY190" s="594"/>
      <c r="CZ190" s="594"/>
      <c r="DA190" s="594"/>
      <c r="DB190" s="594"/>
      <c r="DC190" s="594"/>
      <c r="DD190" s="594"/>
      <c r="DE190" s="594"/>
      <c r="DF190" s="594"/>
      <c r="DG190" s="594"/>
      <c r="DH190" s="594"/>
      <c r="DI190" s="594"/>
      <c r="DJ190" s="594"/>
      <c r="DK190" s="594"/>
      <c r="DL190" s="594"/>
      <c r="DM190" s="594"/>
      <c r="DN190" s="594"/>
      <c r="DO190" s="594"/>
      <c r="DP190" s="594"/>
      <c r="DQ190" s="594"/>
      <c r="DR190" s="594"/>
      <c r="DS190" s="594"/>
      <c r="DT190" s="594"/>
      <c r="DU190" s="594"/>
      <c r="DV190" s="594"/>
      <c r="DW190" s="594"/>
      <c r="DX190" s="594"/>
      <c r="DY190" s="594"/>
      <c r="DZ190" s="594"/>
      <c r="EA190" s="594"/>
      <c r="EB190" s="594"/>
      <c r="EC190" s="594"/>
      <c r="ED190" s="594"/>
      <c r="EE190" s="594"/>
      <c r="EF190" s="594"/>
      <c r="EG190" s="594"/>
      <c r="EH190" s="594"/>
      <c r="EI190" s="594"/>
      <c r="EJ190" s="594"/>
      <c r="EK190" s="594"/>
      <c r="EL190" s="594"/>
      <c r="EM190" s="594"/>
      <c r="EN190" s="594"/>
      <c r="EO190" s="594"/>
      <c r="EP190" s="594"/>
      <c r="EQ190" s="594"/>
      <c r="ER190" s="594"/>
      <c r="ES190" s="594"/>
      <c r="ET190" s="594"/>
      <c r="EU190" s="594"/>
      <c r="EV190" s="594"/>
      <c r="EW190" s="594"/>
      <c r="EX190" s="594"/>
      <c r="EY190" s="594"/>
      <c r="EZ190" s="594"/>
      <c r="FA190" s="594"/>
      <c r="FB190" s="594"/>
      <c r="FC190" s="594"/>
      <c r="FD190" s="594"/>
      <c r="FE190" s="594"/>
      <c r="FF190" s="594"/>
      <c r="FG190" s="594"/>
      <c r="FH190" s="594"/>
      <c r="FI190" s="594"/>
      <c r="FJ190" s="594"/>
      <c r="FK190" s="594"/>
      <c r="FL190" s="594"/>
    </row>
    <row r="191" spans="1:180" s="593" customFormat="1" ht="30" customHeight="1" x14ac:dyDescent="0.25">
      <c r="A191" s="662">
        <v>190</v>
      </c>
      <c r="B191" s="606">
        <v>245</v>
      </c>
      <c r="C191" s="607">
        <v>616</v>
      </c>
      <c r="D191" s="620">
        <v>0</v>
      </c>
      <c r="E191" s="582" t="s">
        <v>64</v>
      </c>
      <c r="F191" s="582" t="s">
        <v>1131</v>
      </c>
      <c r="G191" s="656" t="s">
        <v>31</v>
      </c>
      <c r="H191" s="911"/>
      <c r="I191" s="613">
        <v>758200</v>
      </c>
      <c r="J191" s="613">
        <v>0</v>
      </c>
      <c r="K191" s="613">
        <v>0</v>
      </c>
      <c r="L191" s="613"/>
      <c r="M191" s="610">
        <v>0</v>
      </c>
      <c r="N191" s="640">
        <v>60000</v>
      </c>
      <c r="O191" s="640">
        <v>60000</v>
      </c>
      <c r="P191" s="897">
        <v>3.3</v>
      </c>
      <c r="Q191" s="796" t="s">
        <v>961</v>
      </c>
      <c r="R191" s="849">
        <v>20</v>
      </c>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594"/>
      <c r="AT191" s="594"/>
      <c r="AU191" s="594"/>
      <c r="AV191" s="594"/>
      <c r="AW191" s="594"/>
      <c r="AX191" s="594"/>
      <c r="AY191" s="594"/>
      <c r="AZ191" s="594"/>
      <c r="BA191" s="594"/>
      <c r="BB191" s="594"/>
      <c r="BC191" s="594"/>
      <c r="BD191" s="594"/>
      <c r="BE191" s="594"/>
      <c r="BF191" s="594"/>
      <c r="BG191" s="594"/>
      <c r="BH191" s="594"/>
      <c r="BI191" s="594"/>
      <c r="BJ191" s="594"/>
      <c r="BK191" s="594"/>
      <c r="BL191" s="594"/>
      <c r="BM191" s="594"/>
      <c r="BN191" s="594"/>
      <c r="BO191" s="594"/>
      <c r="BP191" s="594"/>
      <c r="BQ191" s="594"/>
      <c r="BR191" s="594"/>
      <c r="BS191" s="594"/>
      <c r="BT191" s="594"/>
      <c r="BU191" s="594"/>
      <c r="BV191" s="594"/>
      <c r="BW191" s="594"/>
      <c r="BX191" s="594"/>
      <c r="BY191" s="594"/>
      <c r="BZ191" s="594"/>
      <c r="CA191" s="594"/>
      <c r="CB191" s="594"/>
      <c r="CC191" s="594"/>
      <c r="CD191" s="594"/>
      <c r="CE191" s="594"/>
      <c r="CF191" s="594"/>
      <c r="CG191" s="594"/>
      <c r="CH191" s="594"/>
      <c r="CI191" s="594"/>
      <c r="CJ191" s="594"/>
      <c r="CK191" s="594"/>
      <c r="CL191" s="594"/>
      <c r="CM191" s="594"/>
      <c r="CN191" s="594"/>
      <c r="CO191" s="594"/>
      <c r="CP191" s="594"/>
      <c r="CQ191" s="594"/>
      <c r="CR191" s="594"/>
      <c r="CS191" s="594"/>
      <c r="CT191" s="594"/>
      <c r="CU191" s="594"/>
      <c r="CV191" s="594"/>
      <c r="CW191" s="594"/>
      <c r="CX191" s="594"/>
      <c r="CY191" s="594"/>
      <c r="CZ191" s="594"/>
      <c r="DA191" s="594"/>
      <c r="DB191" s="594"/>
      <c r="DC191" s="594"/>
      <c r="DD191" s="594"/>
      <c r="DE191" s="594"/>
      <c r="DF191" s="594"/>
      <c r="DG191" s="594"/>
      <c r="DH191" s="594"/>
      <c r="DI191" s="594"/>
      <c r="DJ191" s="594"/>
      <c r="DK191" s="594"/>
      <c r="DL191" s="594"/>
      <c r="DM191" s="594"/>
      <c r="DN191" s="594"/>
      <c r="DO191" s="594"/>
      <c r="DP191" s="594"/>
      <c r="DQ191" s="594"/>
      <c r="DR191" s="594"/>
      <c r="DS191" s="594"/>
      <c r="DT191" s="594"/>
      <c r="DU191" s="594"/>
      <c r="DV191" s="594"/>
      <c r="DW191" s="594"/>
      <c r="DX191" s="594"/>
      <c r="DY191" s="594"/>
      <c r="DZ191" s="594"/>
      <c r="EA191" s="594"/>
      <c r="EB191" s="594"/>
      <c r="EC191" s="594"/>
      <c r="ED191" s="594"/>
      <c r="EE191" s="594"/>
      <c r="EF191" s="594"/>
      <c r="EG191" s="594"/>
      <c r="EH191" s="594"/>
      <c r="EI191" s="594"/>
      <c r="EJ191" s="594"/>
      <c r="EK191" s="594"/>
      <c r="EL191" s="594"/>
      <c r="EM191" s="594"/>
      <c r="EN191" s="594"/>
      <c r="EO191" s="594"/>
      <c r="EP191" s="594"/>
      <c r="EQ191" s="594"/>
      <c r="ER191" s="594"/>
      <c r="ES191" s="594"/>
      <c r="ET191" s="594"/>
      <c r="EU191" s="594"/>
      <c r="EV191" s="594"/>
      <c r="EW191" s="594"/>
      <c r="EX191" s="594"/>
      <c r="EY191" s="594"/>
      <c r="EZ191" s="594"/>
      <c r="FA191" s="594"/>
      <c r="FB191" s="594"/>
      <c r="FC191" s="594"/>
      <c r="FD191" s="594"/>
      <c r="FE191" s="594"/>
      <c r="FF191" s="594"/>
      <c r="FG191" s="594"/>
      <c r="FH191" s="594"/>
      <c r="FI191" s="594"/>
      <c r="FJ191" s="594"/>
      <c r="FK191" s="594"/>
      <c r="FL191" s="594"/>
    </row>
    <row r="192" spans="1:180" s="593" customFormat="1" ht="30" customHeight="1" x14ac:dyDescent="0.25">
      <c r="A192" s="662">
        <v>191</v>
      </c>
      <c r="B192" s="606">
        <v>245</v>
      </c>
      <c r="C192" s="607">
        <v>616</v>
      </c>
      <c r="D192" s="581">
        <v>1</v>
      </c>
      <c r="E192" s="582" t="s">
        <v>64</v>
      </c>
      <c r="F192" s="582" t="s">
        <v>1134</v>
      </c>
      <c r="G192" s="656" t="s">
        <v>31</v>
      </c>
      <c r="H192" s="911"/>
      <c r="I192" s="613">
        <v>600000</v>
      </c>
      <c r="J192" s="613">
        <v>0</v>
      </c>
      <c r="K192" s="613">
        <v>0</v>
      </c>
      <c r="L192" s="613"/>
      <c r="M192" s="610">
        <v>0</v>
      </c>
      <c r="N192" s="640">
        <v>60000</v>
      </c>
      <c r="O192" s="640">
        <v>60000</v>
      </c>
      <c r="P192" s="897">
        <v>3.3</v>
      </c>
      <c r="Q192" s="796">
        <v>1</v>
      </c>
      <c r="R192" s="849">
        <v>20</v>
      </c>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4"/>
      <c r="AP192" s="594"/>
      <c r="AQ192" s="594"/>
      <c r="AR192" s="594"/>
      <c r="AS192" s="594"/>
      <c r="AT192" s="594"/>
      <c r="AU192" s="594"/>
      <c r="AV192" s="594"/>
      <c r="AW192" s="594"/>
      <c r="AX192" s="594"/>
      <c r="AY192" s="594"/>
      <c r="AZ192" s="594"/>
      <c r="BA192" s="594"/>
      <c r="BB192" s="594"/>
      <c r="BC192" s="594"/>
      <c r="BD192" s="594"/>
      <c r="BE192" s="59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594"/>
      <c r="DB192" s="594"/>
      <c r="DC192" s="594"/>
      <c r="DD192" s="594"/>
      <c r="DE192" s="594"/>
      <c r="DF192" s="594"/>
      <c r="DG192" s="594"/>
      <c r="DH192" s="594"/>
      <c r="DI192" s="594"/>
      <c r="DJ192" s="594"/>
      <c r="DK192" s="594"/>
      <c r="DL192" s="594"/>
      <c r="DM192" s="594"/>
      <c r="DN192" s="594"/>
      <c r="DO192" s="594"/>
      <c r="DP192" s="594"/>
      <c r="DQ192" s="594"/>
      <c r="DR192" s="594"/>
      <c r="DS192" s="594"/>
      <c r="DT192" s="594"/>
      <c r="DU192" s="594"/>
      <c r="DV192" s="594"/>
      <c r="DW192" s="594"/>
      <c r="DX192" s="594"/>
      <c r="DY192" s="594"/>
      <c r="DZ192" s="594"/>
      <c r="EA192" s="594"/>
      <c r="EB192" s="594"/>
      <c r="EC192" s="594"/>
      <c r="ED192" s="594"/>
      <c r="EE192" s="594"/>
      <c r="EF192" s="594"/>
      <c r="EG192" s="594"/>
      <c r="EH192" s="594"/>
      <c r="EI192" s="594"/>
      <c r="EJ192" s="594"/>
      <c r="EK192" s="594"/>
      <c r="EL192" s="594"/>
      <c r="EM192" s="594"/>
      <c r="EN192" s="594"/>
      <c r="EO192" s="594"/>
      <c r="EP192" s="594"/>
      <c r="EQ192" s="594"/>
      <c r="ER192" s="594"/>
      <c r="ES192" s="594"/>
      <c r="ET192" s="594"/>
      <c r="EU192" s="594"/>
      <c r="EV192" s="594"/>
      <c r="EW192" s="594"/>
      <c r="EX192" s="594"/>
      <c r="EY192" s="594"/>
      <c r="EZ192" s="594"/>
      <c r="FA192" s="594"/>
      <c r="FB192" s="594"/>
      <c r="FC192" s="594"/>
      <c r="FD192" s="594"/>
      <c r="FE192" s="594"/>
      <c r="FF192" s="594"/>
      <c r="FG192" s="594"/>
      <c r="FH192" s="594"/>
      <c r="FI192" s="594"/>
      <c r="FJ192" s="594"/>
      <c r="FK192" s="594"/>
      <c r="FL192" s="594"/>
    </row>
    <row r="193" spans="1:180" s="593" customFormat="1" ht="30" customHeight="1" x14ac:dyDescent="0.2">
      <c r="A193" s="662">
        <v>192</v>
      </c>
      <c r="B193" s="606">
        <v>245</v>
      </c>
      <c r="C193" s="607">
        <v>616</v>
      </c>
      <c r="D193" s="581">
        <v>5</v>
      </c>
      <c r="E193" s="582" t="s">
        <v>64</v>
      </c>
      <c r="F193" s="872" t="s">
        <v>1296</v>
      </c>
      <c r="G193" s="873" t="s">
        <v>31</v>
      </c>
      <c r="H193" s="911"/>
      <c r="I193" s="874">
        <v>132000</v>
      </c>
      <c r="J193" s="874">
        <v>0</v>
      </c>
      <c r="K193" s="613">
        <v>0</v>
      </c>
      <c r="L193" s="874"/>
      <c r="M193" s="610">
        <v>0</v>
      </c>
      <c r="N193" s="852"/>
      <c r="O193" s="852"/>
      <c r="P193" s="900">
        <v>3.3</v>
      </c>
      <c r="Q193" s="875" t="s">
        <v>1297</v>
      </c>
      <c r="R193" s="849">
        <v>20</v>
      </c>
      <c r="S193" s="853"/>
      <c r="T193" s="853"/>
      <c r="U193" s="853"/>
      <c r="V193" s="853"/>
      <c r="W193" s="853"/>
      <c r="X193" s="853"/>
      <c r="Y193" s="853"/>
      <c r="Z193" s="853"/>
      <c r="AA193" s="853"/>
      <c r="AB193" s="853"/>
      <c r="AC193" s="853"/>
      <c r="AD193" s="853"/>
      <c r="AE193" s="853"/>
      <c r="AF193" s="853"/>
      <c r="AG193" s="853"/>
      <c r="AH193" s="853"/>
      <c r="AI193" s="853"/>
      <c r="AJ193" s="853"/>
      <c r="AK193" s="853"/>
      <c r="AL193" s="853"/>
      <c r="AM193" s="853"/>
      <c r="AN193" s="853"/>
      <c r="AO193" s="853"/>
      <c r="AP193" s="853"/>
      <c r="AQ193" s="853"/>
      <c r="AR193" s="853"/>
      <c r="AS193" s="853"/>
      <c r="AT193" s="853"/>
      <c r="AU193" s="853"/>
      <c r="AV193" s="853"/>
      <c r="AW193" s="853"/>
      <c r="AX193" s="853"/>
      <c r="AY193" s="853"/>
      <c r="AZ193" s="853"/>
      <c r="BA193" s="853"/>
      <c r="BB193" s="853"/>
      <c r="BC193" s="853"/>
      <c r="BD193" s="853"/>
      <c r="BE193" s="853"/>
      <c r="BF193" s="853"/>
      <c r="BG193" s="853"/>
      <c r="BH193" s="853"/>
      <c r="BI193" s="853"/>
      <c r="BJ193" s="853"/>
      <c r="BK193" s="853"/>
      <c r="BL193" s="853"/>
      <c r="BM193" s="853"/>
      <c r="BN193" s="853"/>
      <c r="BO193" s="853"/>
      <c r="BP193" s="853"/>
      <c r="BQ193" s="853"/>
      <c r="BR193" s="853"/>
      <c r="BS193" s="853"/>
      <c r="BT193" s="853"/>
      <c r="BU193" s="853"/>
      <c r="BV193" s="853"/>
      <c r="BW193" s="853"/>
      <c r="BX193" s="853"/>
      <c r="BY193" s="853"/>
      <c r="BZ193" s="853"/>
      <c r="CA193" s="853"/>
      <c r="CB193" s="853"/>
      <c r="CC193" s="853"/>
      <c r="CD193" s="853"/>
      <c r="CE193" s="853"/>
      <c r="CF193" s="853"/>
      <c r="CG193" s="853"/>
      <c r="CH193" s="853"/>
      <c r="CI193" s="853"/>
      <c r="CJ193" s="853"/>
      <c r="CK193" s="853"/>
      <c r="CL193" s="853"/>
      <c r="CM193" s="853"/>
      <c r="CN193" s="853"/>
      <c r="CO193" s="853"/>
      <c r="CP193" s="853"/>
      <c r="CQ193" s="853"/>
      <c r="CR193" s="853"/>
      <c r="CS193" s="853"/>
      <c r="CT193" s="853"/>
      <c r="CU193" s="853"/>
      <c r="CV193" s="853"/>
      <c r="CW193" s="853"/>
      <c r="CX193" s="853"/>
      <c r="CY193" s="853"/>
      <c r="CZ193" s="853"/>
      <c r="DA193" s="853"/>
      <c r="DB193" s="853"/>
      <c r="DC193" s="853"/>
      <c r="DD193" s="853"/>
      <c r="DE193" s="853"/>
      <c r="DF193" s="853"/>
      <c r="DG193" s="853"/>
      <c r="DH193" s="853"/>
      <c r="DI193" s="853"/>
      <c r="DJ193" s="853"/>
      <c r="DK193" s="853"/>
      <c r="DL193" s="853"/>
      <c r="DM193" s="853"/>
      <c r="DN193" s="853"/>
      <c r="DO193" s="853"/>
      <c r="DP193" s="853"/>
      <c r="DQ193" s="853"/>
      <c r="DR193" s="853"/>
      <c r="DS193" s="853"/>
      <c r="DT193" s="853"/>
      <c r="DU193" s="853"/>
      <c r="DV193" s="853"/>
      <c r="DW193" s="853"/>
      <c r="DX193" s="853"/>
      <c r="DY193" s="853"/>
      <c r="DZ193" s="853"/>
      <c r="EA193" s="853"/>
      <c r="EB193" s="853"/>
      <c r="EC193" s="853"/>
      <c r="ED193" s="853"/>
      <c r="EE193" s="853"/>
      <c r="EF193" s="853"/>
      <c r="EG193" s="853"/>
      <c r="EH193" s="853"/>
      <c r="EI193" s="853"/>
      <c r="EJ193" s="853"/>
      <c r="EK193" s="853"/>
      <c r="EL193" s="853"/>
      <c r="EM193" s="853"/>
      <c r="EN193" s="853"/>
      <c r="EO193" s="853"/>
      <c r="EP193" s="853"/>
      <c r="EQ193" s="853"/>
      <c r="ER193" s="853"/>
      <c r="ES193" s="853"/>
      <c r="ET193" s="853"/>
      <c r="EU193" s="853"/>
      <c r="EV193" s="853"/>
      <c r="EW193" s="853"/>
      <c r="EX193" s="853"/>
      <c r="EY193" s="853"/>
      <c r="EZ193" s="853"/>
      <c r="FA193" s="853"/>
      <c r="FB193" s="853"/>
      <c r="FC193" s="853"/>
      <c r="FD193" s="853"/>
      <c r="FE193" s="853"/>
      <c r="FF193" s="853"/>
      <c r="FG193" s="853"/>
      <c r="FH193" s="853"/>
      <c r="FI193" s="853"/>
      <c r="FJ193" s="853"/>
      <c r="FK193" s="853"/>
      <c r="FL193" s="594"/>
    </row>
    <row r="194" spans="1:180" s="593" customFormat="1" ht="30" customHeight="1" x14ac:dyDescent="0.2">
      <c r="A194" s="662">
        <v>193</v>
      </c>
      <c r="B194" s="606">
        <v>245</v>
      </c>
      <c r="C194" s="607">
        <v>616</v>
      </c>
      <c r="D194" s="581">
        <v>6</v>
      </c>
      <c r="E194" s="582" t="s">
        <v>64</v>
      </c>
      <c r="F194" s="582" t="s">
        <v>1298</v>
      </c>
      <c r="G194" s="656" t="s">
        <v>31</v>
      </c>
      <c r="H194" s="911"/>
      <c r="I194" s="613">
        <v>763400</v>
      </c>
      <c r="J194" s="613">
        <v>0</v>
      </c>
      <c r="K194" s="613">
        <v>0</v>
      </c>
      <c r="L194" s="613"/>
      <c r="M194" s="610">
        <v>0</v>
      </c>
      <c r="N194" s="852"/>
      <c r="O194" s="852"/>
      <c r="P194" s="900">
        <v>3.3</v>
      </c>
      <c r="Q194" s="586" t="s">
        <v>1299</v>
      </c>
      <c r="R194" s="849">
        <v>20</v>
      </c>
      <c r="S194" s="594"/>
      <c r="T194" s="594"/>
      <c r="U194" s="594"/>
      <c r="V194" s="594"/>
      <c r="W194" s="594"/>
      <c r="X194" s="594"/>
      <c r="Y194" s="594"/>
      <c r="Z194" s="594"/>
      <c r="AA194" s="594"/>
      <c r="AB194" s="594"/>
      <c r="AC194" s="594"/>
      <c r="AD194" s="594"/>
      <c r="AE194" s="594"/>
      <c r="AF194" s="594"/>
      <c r="AG194" s="594"/>
      <c r="AH194" s="594"/>
      <c r="AI194" s="594"/>
      <c r="AJ194" s="594"/>
      <c r="AK194" s="594"/>
      <c r="AL194" s="594"/>
      <c r="AM194" s="594"/>
      <c r="AN194" s="594"/>
      <c r="AO194" s="594"/>
      <c r="AP194" s="594"/>
      <c r="AQ194" s="594"/>
      <c r="AR194" s="594"/>
      <c r="AS194" s="594"/>
      <c r="AT194" s="594"/>
      <c r="AU194" s="594"/>
      <c r="AV194" s="594"/>
      <c r="AW194" s="594"/>
      <c r="AX194" s="594"/>
      <c r="AY194" s="594"/>
      <c r="AZ194" s="594"/>
      <c r="BA194" s="594"/>
      <c r="BB194" s="594"/>
      <c r="BC194" s="594"/>
      <c r="BD194" s="594"/>
      <c r="BE194" s="594"/>
      <c r="BF194" s="594"/>
      <c r="BG194" s="594"/>
      <c r="BH194" s="594"/>
      <c r="BI194" s="594"/>
      <c r="BJ194" s="594"/>
      <c r="BK194" s="594"/>
      <c r="BL194" s="594"/>
      <c r="BM194" s="594"/>
      <c r="BN194" s="594"/>
      <c r="BO194" s="594"/>
      <c r="BP194" s="594"/>
      <c r="BQ194" s="594"/>
      <c r="BR194" s="594"/>
      <c r="BS194" s="594"/>
      <c r="BT194" s="594"/>
      <c r="BU194" s="594"/>
      <c r="BV194" s="594"/>
      <c r="BW194" s="594"/>
      <c r="BX194" s="594"/>
      <c r="BY194" s="594"/>
      <c r="BZ194" s="594"/>
      <c r="CA194" s="594"/>
      <c r="CB194" s="594"/>
      <c r="CC194" s="594"/>
      <c r="CD194" s="594"/>
      <c r="CE194" s="594"/>
      <c r="CF194" s="594"/>
      <c r="CG194" s="594"/>
      <c r="CH194" s="594"/>
      <c r="CI194" s="594"/>
      <c r="CJ194" s="594"/>
      <c r="CK194" s="594"/>
      <c r="CL194" s="594"/>
      <c r="CM194" s="594"/>
      <c r="CN194" s="594"/>
      <c r="CO194" s="594"/>
      <c r="CP194" s="594"/>
      <c r="CQ194" s="594"/>
      <c r="CR194" s="594"/>
      <c r="CS194" s="594"/>
      <c r="CT194" s="594"/>
      <c r="CU194" s="594"/>
      <c r="CV194" s="594"/>
      <c r="CW194" s="594"/>
      <c r="CX194" s="594"/>
      <c r="CY194" s="594"/>
      <c r="CZ194" s="594"/>
      <c r="DA194" s="594"/>
      <c r="DB194" s="594"/>
      <c r="DC194" s="594"/>
      <c r="DD194" s="594"/>
      <c r="DE194" s="594"/>
      <c r="DF194" s="594"/>
      <c r="DG194" s="594"/>
      <c r="DH194" s="594"/>
      <c r="DI194" s="594"/>
      <c r="DJ194" s="594"/>
      <c r="DK194" s="594"/>
      <c r="DL194" s="594"/>
      <c r="DM194" s="594"/>
      <c r="DN194" s="594"/>
      <c r="DO194" s="594"/>
      <c r="DP194" s="594"/>
      <c r="DQ194" s="594"/>
      <c r="DR194" s="594"/>
      <c r="DS194" s="594"/>
      <c r="DT194" s="594"/>
      <c r="DU194" s="594"/>
      <c r="DV194" s="594"/>
      <c r="DW194" s="594"/>
      <c r="DX194" s="594"/>
      <c r="DY194" s="594"/>
      <c r="DZ194" s="594"/>
      <c r="EA194" s="594"/>
      <c r="EB194" s="594"/>
      <c r="EC194" s="594"/>
      <c r="ED194" s="594"/>
      <c r="EE194" s="594"/>
      <c r="EF194" s="594"/>
      <c r="EG194" s="594"/>
      <c r="EH194" s="594"/>
      <c r="EI194" s="594"/>
      <c r="EJ194" s="594"/>
      <c r="EK194" s="594"/>
      <c r="EL194" s="594"/>
      <c r="EM194" s="594"/>
      <c r="EN194" s="594"/>
      <c r="EO194" s="594"/>
      <c r="EP194" s="594"/>
      <c r="EQ194" s="594"/>
      <c r="ER194" s="594"/>
      <c r="ES194" s="594"/>
      <c r="ET194" s="594"/>
      <c r="EU194" s="594"/>
      <c r="EV194" s="594"/>
      <c r="EW194" s="594"/>
      <c r="EX194" s="594"/>
      <c r="EY194" s="594"/>
      <c r="EZ194" s="594"/>
      <c r="FA194" s="594"/>
      <c r="FB194" s="594"/>
      <c r="FC194" s="594"/>
      <c r="FD194" s="594"/>
      <c r="FE194" s="594"/>
      <c r="FF194" s="594"/>
      <c r="FG194" s="594"/>
      <c r="FH194" s="594"/>
      <c r="FI194" s="594"/>
      <c r="FJ194" s="594"/>
      <c r="FK194" s="594"/>
      <c r="FL194" s="853"/>
    </row>
    <row r="195" spans="1:180" s="845" customFormat="1" ht="30" customHeight="1" x14ac:dyDescent="0.2">
      <c r="A195" s="662">
        <v>194</v>
      </c>
      <c r="B195" s="633">
        <v>245</v>
      </c>
      <c r="C195" s="633">
        <v>616</v>
      </c>
      <c r="D195" s="657">
        <v>7</v>
      </c>
      <c r="E195" s="632" t="s">
        <v>64</v>
      </c>
      <c r="F195" s="658" t="s">
        <v>1133</v>
      </c>
      <c r="G195" s="855" t="s">
        <v>31</v>
      </c>
      <c r="H195" s="911"/>
      <c r="I195" s="613">
        <v>0</v>
      </c>
      <c r="J195" s="613">
        <v>0</v>
      </c>
      <c r="K195" s="613">
        <v>400100</v>
      </c>
      <c r="L195" s="613">
        <v>277000</v>
      </c>
      <c r="M195" s="610">
        <v>123100</v>
      </c>
      <c r="N195" s="610"/>
      <c r="O195" s="610"/>
      <c r="P195" s="900">
        <v>3.3</v>
      </c>
      <c r="Q195" s="586" t="s">
        <v>22</v>
      </c>
      <c r="R195" s="849">
        <v>20</v>
      </c>
      <c r="S195" s="594"/>
      <c r="T195" s="594"/>
      <c r="U195" s="594"/>
      <c r="V195" s="594"/>
      <c r="W195" s="594"/>
      <c r="X195" s="594"/>
      <c r="Y195" s="594"/>
      <c r="Z195" s="594"/>
      <c r="AA195" s="594"/>
      <c r="AB195" s="594"/>
      <c r="AC195" s="594"/>
      <c r="AD195" s="594"/>
      <c r="AE195" s="594"/>
      <c r="AF195" s="594"/>
      <c r="AG195" s="594"/>
      <c r="AH195" s="594"/>
      <c r="AI195" s="594"/>
      <c r="AJ195" s="594"/>
      <c r="AK195" s="594"/>
      <c r="AL195" s="594"/>
      <c r="AM195" s="594"/>
      <c r="AN195" s="594"/>
      <c r="AO195" s="594"/>
      <c r="AP195" s="594"/>
      <c r="AQ195" s="594"/>
      <c r="AR195" s="594"/>
      <c r="AS195" s="594"/>
      <c r="AT195" s="594"/>
      <c r="AU195" s="594"/>
      <c r="AV195" s="594"/>
      <c r="AW195" s="594"/>
      <c r="AX195" s="594"/>
      <c r="AY195" s="594"/>
      <c r="AZ195" s="594"/>
      <c r="BA195" s="594"/>
      <c r="BB195" s="594"/>
      <c r="BC195" s="594"/>
      <c r="BD195" s="594"/>
      <c r="BE195" s="594"/>
      <c r="BF195" s="594"/>
      <c r="BG195" s="594"/>
      <c r="BH195" s="594"/>
      <c r="BI195" s="594"/>
      <c r="BJ195" s="594"/>
      <c r="BK195" s="594"/>
      <c r="BL195" s="594"/>
      <c r="BM195" s="594"/>
      <c r="BN195" s="594"/>
      <c r="BO195" s="594"/>
      <c r="BP195" s="594"/>
      <c r="BQ195" s="594"/>
      <c r="BR195" s="594"/>
      <c r="BS195" s="594"/>
      <c r="BT195" s="594"/>
      <c r="BU195" s="594"/>
      <c r="BV195" s="594"/>
      <c r="BW195" s="594"/>
      <c r="BX195" s="594"/>
      <c r="BY195" s="594"/>
      <c r="BZ195" s="594"/>
      <c r="CA195" s="594"/>
      <c r="CB195" s="594"/>
      <c r="CC195" s="594"/>
      <c r="CD195" s="594"/>
      <c r="CE195" s="594"/>
      <c r="CF195" s="594"/>
      <c r="CG195" s="594"/>
      <c r="CH195" s="594"/>
      <c r="CI195" s="594"/>
      <c r="CJ195" s="594"/>
      <c r="CK195" s="594"/>
      <c r="CL195" s="594"/>
      <c r="CM195" s="594"/>
      <c r="CN195" s="594"/>
      <c r="CO195" s="594"/>
      <c r="CP195" s="594"/>
      <c r="CQ195" s="594"/>
      <c r="CR195" s="594"/>
      <c r="CS195" s="594"/>
      <c r="CT195" s="594"/>
      <c r="CU195" s="594"/>
      <c r="CV195" s="594"/>
      <c r="CW195" s="594"/>
      <c r="CX195" s="594"/>
      <c r="CY195" s="594"/>
      <c r="CZ195" s="594"/>
      <c r="DA195" s="594"/>
      <c r="DB195" s="594"/>
      <c r="DC195" s="594"/>
      <c r="DD195" s="594"/>
      <c r="DE195" s="594"/>
      <c r="DF195" s="594"/>
      <c r="DG195" s="594"/>
      <c r="DH195" s="594"/>
      <c r="DI195" s="594"/>
      <c r="DJ195" s="594"/>
      <c r="DK195" s="594"/>
      <c r="DL195" s="594"/>
      <c r="DM195" s="594"/>
      <c r="DN195" s="594"/>
      <c r="DO195" s="594"/>
      <c r="DP195" s="594"/>
      <c r="DQ195" s="594"/>
      <c r="DR195" s="594"/>
      <c r="DS195" s="594"/>
      <c r="DT195" s="594"/>
      <c r="DU195" s="594"/>
      <c r="DV195" s="594"/>
      <c r="DW195" s="594"/>
      <c r="DX195" s="594"/>
      <c r="DY195" s="594"/>
      <c r="DZ195" s="594"/>
      <c r="EA195" s="594"/>
      <c r="EB195" s="594"/>
      <c r="EC195" s="594"/>
      <c r="ED195" s="594"/>
      <c r="EE195" s="594"/>
      <c r="EF195" s="594"/>
      <c r="EG195" s="594"/>
      <c r="EH195" s="594"/>
      <c r="EI195" s="594"/>
      <c r="EJ195" s="594"/>
      <c r="EK195" s="594"/>
      <c r="EL195" s="594"/>
      <c r="EM195" s="594"/>
      <c r="EN195" s="594"/>
      <c r="EO195" s="594"/>
      <c r="EP195" s="594"/>
      <c r="EQ195" s="594"/>
      <c r="ER195" s="594"/>
      <c r="ES195" s="594"/>
      <c r="ET195" s="594"/>
      <c r="EU195" s="594"/>
      <c r="EV195" s="594"/>
      <c r="EW195" s="594"/>
      <c r="EX195" s="594"/>
      <c r="EY195" s="594"/>
      <c r="EZ195" s="594"/>
      <c r="FA195" s="594"/>
      <c r="FB195" s="594"/>
      <c r="FC195" s="594"/>
      <c r="FD195" s="594"/>
      <c r="FE195" s="594"/>
      <c r="FF195" s="594"/>
      <c r="FG195" s="594"/>
      <c r="FH195" s="594"/>
      <c r="FI195" s="594"/>
      <c r="FJ195" s="594"/>
      <c r="FK195" s="594"/>
      <c r="FL195" s="594"/>
      <c r="FM195" s="593"/>
      <c r="FN195" s="593"/>
      <c r="FO195" s="593"/>
      <c r="FP195" s="593"/>
      <c r="FQ195" s="593"/>
      <c r="FR195" s="593"/>
      <c r="FS195" s="593"/>
      <c r="FT195" s="593"/>
      <c r="FU195" s="593"/>
      <c r="FV195" s="593"/>
      <c r="FW195" s="593"/>
      <c r="FX195" s="593"/>
    </row>
    <row r="196" spans="1:180" s="593" customFormat="1" ht="30" customHeight="1" x14ac:dyDescent="0.2">
      <c r="A196" s="662">
        <v>195</v>
      </c>
      <c r="B196" s="633">
        <v>245</v>
      </c>
      <c r="C196" s="633">
        <v>616</v>
      </c>
      <c r="D196" s="657">
        <v>8</v>
      </c>
      <c r="E196" s="632" t="s">
        <v>64</v>
      </c>
      <c r="F196" s="658" t="s">
        <v>1131</v>
      </c>
      <c r="G196" s="855" t="s">
        <v>31</v>
      </c>
      <c r="H196" s="911"/>
      <c r="I196" s="613">
        <v>0</v>
      </c>
      <c r="J196" s="613">
        <v>0</v>
      </c>
      <c r="K196" s="613">
        <v>10000</v>
      </c>
      <c r="L196" s="613">
        <v>0</v>
      </c>
      <c r="M196" s="610">
        <v>10000</v>
      </c>
      <c r="N196" s="610"/>
      <c r="O196" s="610"/>
      <c r="P196" s="900">
        <v>3.3</v>
      </c>
      <c r="Q196" s="586" t="s">
        <v>22</v>
      </c>
      <c r="R196" s="849">
        <v>20</v>
      </c>
      <c r="S196" s="594"/>
      <c r="T196" s="594"/>
      <c r="U196" s="594"/>
      <c r="V196" s="594"/>
      <c r="W196" s="594"/>
      <c r="X196" s="594"/>
      <c r="Y196" s="594"/>
      <c r="Z196" s="594"/>
      <c r="AA196" s="594"/>
      <c r="AB196" s="594"/>
      <c r="AC196" s="594"/>
      <c r="AD196" s="594"/>
      <c r="AE196" s="594"/>
      <c r="AF196" s="594"/>
      <c r="AG196" s="594"/>
      <c r="AH196" s="594"/>
      <c r="AI196" s="594"/>
      <c r="AJ196" s="594"/>
      <c r="AK196" s="594"/>
      <c r="AL196" s="594"/>
      <c r="AM196" s="594"/>
      <c r="AN196" s="594"/>
      <c r="AO196" s="594"/>
      <c r="AP196" s="594"/>
      <c r="AQ196" s="594"/>
      <c r="AR196" s="594"/>
      <c r="AS196" s="594"/>
      <c r="AT196" s="594"/>
      <c r="AU196" s="594"/>
      <c r="AV196" s="594"/>
      <c r="AW196" s="594"/>
      <c r="AX196" s="594"/>
      <c r="AY196" s="594"/>
      <c r="AZ196" s="594"/>
      <c r="BA196" s="594"/>
      <c r="BB196" s="594"/>
      <c r="BC196" s="594"/>
      <c r="BD196" s="594"/>
      <c r="BE196" s="594"/>
      <c r="BF196" s="594"/>
      <c r="BG196" s="594"/>
      <c r="BH196" s="594"/>
      <c r="BI196" s="594"/>
      <c r="BJ196" s="594"/>
      <c r="BK196" s="594"/>
      <c r="BL196" s="594"/>
      <c r="BM196" s="594"/>
      <c r="BN196" s="594"/>
      <c r="BO196" s="594"/>
      <c r="BP196" s="594"/>
      <c r="BQ196" s="594"/>
      <c r="BR196" s="594"/>
      <c r="BS196" s="594"/>
      <c r="BT196" s="594"/>
      <c r="BU196" s="594"/>
      <c r="BV196" s="594"/>
      <c r="BW196" s="594"/>
      <c r="BX196" s="594"/>
      <c r="BY196" s="594"/>
      <c r="BZ196" s="594"/>
      <c r="CA196" s="594"/>
      <c r="CB196" s="594"/>
      <c r="CC196" s="594"/>
      <c r="CD196" s="594"/>
      <c r="CE196" s="594"/>
      <c r="CF196" s="594"/>
      <c r="CG196" s="594"/>
      <c r="CH196" s="594"/>
      <c r="CI196" s="594"/>
      <c r="CJ196" s="594"/>
      <c r="CK196" s="594"/>
      <c r="CL196" s="594"/>
      <c r="CM196" s="594"/>
      <c r="CN196" s="594"/>
      <c r="CO196" s="594"/>
      <c r="CP196" s="594"/>
      <c r="CQ196" s="594"/>
      <c r="CR196" s="594"/>
      <c r="CS196" s="594"/>
      <c r="CT196" s="594"/>
      <c r="CU196" s="594"/>
      <c r="CV196" s="594"/>
      <c r="CW196" s="594"/>
      <c r="CX196" s="594"/>
      <c r="CY196" s="594"/>
      <c r="CZ196" s="594"/>
      <c r="DA196" s="594"/>
      <c r="DB196" s="594"/>
      <c r="DC196" s="594"/>
      <c r="DD196" s="594"/>
      <c r="DE196" s="594"/>
      <c r="DF196" s="594"/>
      <c r="DG196" s="594"/>
      <c r="DH196" s="594"/>
      <c r="DI196" s="594"/>
      <c r="DJ196" s="594"/>
      <c r="DK196" s="594"/>
      <c r="DL196" s="594"/>
      <c r="DM196" s="594"/>
      <c r="DN196" s="594"/>
      <c r="DO196" s="594"/>
      <c r="DP196" s="594"/>
      <c r="DQ196" s="594"/>
      <c r="DR196" s="594"/>
      <c r="DS196" s="594"/>
      <c r="DT196" s="594"/>
      <c r="DU196" s="594"/>
      <c r="DV196" s="594"/>
      <c r="DW196" s="594"/>
      <c r="DX196" s="594"/>
      <c r="DY196" s="594"/>
      <c r="DZ196" s="594"/>
      <c r="EA196" s="594"/>
      <c r="EB196" s="594"/>
      <c r="EC196" s="594"/>
      <c r="ED196" s="594"/>
      <c r="EE196" s="594"/>
      <c r="EF196" s="594"/>
      <c r="EG196" s="594"/>
      <c r="EH196" s="594"/>
      <c r="EI196" s="594"/>
      <c r="EJ196" s="594"/>
      <c r="EK196" s="594"/>
      <c r="EL196" s="594"/>
      <c r="EM196" s="594"/>
      <c r="EN196" s="594"/>
      <c r="EO196" s="594"/>
      <c r="EP196" s="594"/>
      <c r="EQ196" s="594"/>
      <c r="ER196" s="594"/>
      <c r="ES196" s="594"/>
      <c r="ET196" s="594"/>
      <c r="EU196" s="594"/>
      <c r="EV196" s="594"/>
      <c r="EW196" s="594"/>
      <c r="EX196" s="594"/>
      <c r="EY196" s="594"/>
      <c r="EZ196" s="594"/>
      <c r="FA196" s="594"/>
      <c r="FB196" s="594"/>
      <c r="FC196" s="594"/>
      <c r="FD196" s="594"/>
      <c r="FE196" s="594"/>
      <c r="FF196" s="594"/>
      <c r="FG196" s="594"/>
      <c r="FH196" s="594"/>
      <c r="FI196" s="594"/>
      <c r="FJ196" s="594"/>
      <c r="FK196" s="594"/>
      <c r="FL196" s="594"/>
    </row>
    <row r="197" spans="1:180" s="845" customFormat="1" ht="30" customHeight="1" x14ac:dyDescent="0.2">
      <c r="A197" s="662">
        <v>196</v>
      </c>
      <c r="B197" s="607">
        <v>245</v>
      </c>
      <c r="C197" s="607">
        <v>616</v>
      </c>
      <c r="D197" s="657">
        <v>9</v>
      </c>
      <c r="E197" s="632" t="s">
        <v>64</v>
      </c>
      <c r="F197" s="632" t="s">
        <v>1134</v>
      </c>
      <c r="G197" s="855" t="s">
        <v>31</v>
      </c>
      <c r="H197" s="911"/>
      <c r="I197" s="613">
        <v>0</v>
      </c>
      <c r="J197" s="613">
        <v>0</v>
      </c>
      <c r="K197" s="613">
        <v>185300</v>
      </c>
      <c r="L197" s="613">
        <v>83305.75</v>
      </c>
      <c r="M197" s="610">
        <v>101900</v>
      </c>
      <c r="N197" s="610"/>
      <c r="O197" s="610"/>
      <c r="P197" s="900">
        <v>3.3</v>
      </c>
      <c r="Q197" s="586" t="s">
        <v>22</v>
      </c>
      <c r="R197" s="849">
        <v>20</v>
      </c>
      <c r="S197" s="594"/>
      <c r="T197" s="594"/>
      <c r="U197" s="594"/>
      <c r="V197" s="594"/>
      <c r="W197" s="594"/>
      <c r="X197" s="594"/>
      <c r="Y197" s="594"/>
      <c r="Z197" s="594"/>
      <c r="AA197" s="594"/>
      <c r="AB197" s="594"/>
      <c r="AC197" s="594"/>
      <c r="AD197" s="594"/>
      <c r="AE197" s="594"/>
      <c r="AF197" s="594"/>
      <c r="AG197" s="594"/>
      <c r="AH197" s="594"/>
      <c r="AI197" s="594"/>
      <c r="AJ197" s="594"/>
      <c r="AK197" s="594"/>
      <c r="AL197" s="594"/>
      <c r="AM197" s="594"/>
      <c r="AN197" s="594"/>
      <c r="AO197" s="594"/>
      <c r="AP197" s="594"/>
      <c r="AQ197" s="594"/>
      <c r="AR197" s="594"/>
      <c r="AS197" s="594"/>
      <c r="AT197" s="594"/>
      <c r="AU197" s="594"/>
      <c r="AV197" s="594"/>
      <c r="AW197" s="594"/>
      <c r="AX197" s="594"/>
      <c r="AY197" s="594"/>
      <c r="AZ197" s="594"/>
      <c r="BA197" s="594"/>
      <c r="BB197" s="594"/>
      <c r="BC197" s="594"/>
      <c r="BD197" s="594"/>
      <c r="BE197" s="594"/>
      <c r="BF197" s="594"/>
      <c r="BG197" s="594"/>
      <c r="BH197" s="594"/>
      <c r="BI197" s="594"/>
      <c r="BJ197" s="594"/>
      <c r="BK197" s="594"/>
      <c r="BL197" s="594"/>
      <c r="BM197" s="594"/>
      <c r="BN197" s="594"/>
      <c r="BO197" s="594"/>
      <c r="BP197" s="594"/>
      <c r="BQ197" s="594"/>
      <c r="BR197" s="594"/>
      <c r="BS197" s="594"/>
      <c r="BT197" s="594"/>
      <c r="BU197" s="594"/>
      <c r="BV197" s="594"/>
      <c r="BW197" s="594"/>
      <c r="BX197" s="594"/>
      <c r="BY197" s="594"/>
      <c r="BZ197" s="594"/>
      <c r="CA197" s="594"/>
      <c r="CB197" s="594"/>
      <c r="CC197" s="594"/>
      <c r="CD197" s="594"/>
      <c r="CE197" s="594"/>
      <c r="CF197" s="594"/>
      <c r="CG197" s="594"/>
      <c r="CH197" s="594"/>
      <c r="CI197" s="594"/>
      <c r="CJ197" s="594"/>
      <c r="CK197" s="594"/>
      <c r="CL197" s="594"/>
      <c r="CM197" s="594"/>
      <c r="CN197" s="594"/>
      <c r="CO197" s="594"/>
      <c r="CP197" s="594"/>
      <c r="CQ197" s="594"/>
      <c r="CR197" s="594"/>
      <c r="CS197" s="594"/>
      <c r="CT197" s="594"/>
      <c r="CU197" s="594"/>
      <c r="CV197" s="594"/>
      <c r="CW197" s="594"/>
      <c r="CX197" s="594"/>
      <c r="CY197" s="594"/>
      <c r="CZ197" s="594"/>
      <c r="DA197" s="594"/>
      <c r="DB197" s="594"/>
      <c r="DC197" s="594"/>
      <c r="DD197" s="594"/>
      <c r="DE197" s="594"/>
      <c r="DF197" s="594"/>
      <c r="DG197" s="594"/>
      <c r="DH197" s="594"/>
      <c r="DI197" s="594"/>
      <c r="DJ197" s="594"/>
      <c r="DK197" s="594"/>
      <c r="DL197" s="594"/>
      <c r="DM197" s="594"/>
      <c r="DN197" s="594"/>
      <c r="DO197" s="594"/>
      <c r="DP197" s="594"/>
      <c r="DQ197" s="594"/>
      <c r="DR197" s="594"/>
      <c r="DS197" s="594"/>
      <c r="DT197" s="594"/>
      <c r="DU197" s="594"/>
      <c r="DV197" s="594"/>
      <c r="DW197" s="594"/>
      <c r="DX197" s="594"/>
      <c r="DY197" s="594"/>
      <c r="DZ197" s="594"/>
      <c r="EA197" s="594"/>
      <c r="EB197" s="594"/>
      <c r="EC197" s="594"/>
      <c r="ED197" s="594"/>
      <c r="EE197" s="594"/>
      <c r="EF197" s="594"/>
      <c r="EG197" s="594"/>
      <c r="EH197" s="594"/>
      <c r="EI197" s="594"/>
      <c r="EJ197" s="594"/>
      <c r="EK197" s="594"/>
      <c r="EL197" s="594"/>
      <c r="EM197" s="594"/>
      <c r="EN197" s="594"/>
      <c r="EO197" s="594"/>
      <c r="EP197" s="594"/>
      <c r="EQ197" s="594"/>
      <c r="ER197" s="594"/>
      <c r="ES197" s="594"/>
      <c r="ET197" s="594"/>
      <c r="EU197" s="594"/>
      <c r="EV197" s="594"/>
      <c r="EW197" s="594"/>
      <c r="EX197" s="594"/>
      <c r="EY197" s="594"/>
      <c r="EZ197" s="594"/>
      <c r="FA197" s="594"/>
      <c r="FB197" s="594"/>
      <c r="FC197" s="594"/>
      <c r="FD197" s="594"/>
      <c r="FE197" s="594"/>
      <c r="FF197" s="594"/>
      <c r="FG197" s="594"/>
      <c r="FH197" s="594"/>
      <c r="FI197" s="594"/>
      <c r="FJ197" s="594"/>
      <c r="FK197" s="594"/>
      <c r="FL197" s="594"/>
      <c r="FM197" s="593"/>
      <c r="FN197" s="593"/>
      <c r="FO197" s="593"/>
      <c r="FP197" s="593"/>
      <c r="FQ197" s="593"/>
      <c r="FR197" s="593"/>
      <c r="FS197" s="593"/>
      <c r="FT197" s="593"/>
      <c r="FU197" s="593"/>
      <c r="FV197" s="593"/>
      <c r="FW197" s="593"/>
      <c r="FX197" s="593"/>
    </row>
    <row r="198" spans="1:180" s="593" customFormat="1" ht="30" customHeight="1" x14ac:dyDescent="0.2">
      <c r="A198" s="662">
        <v>197</v>
      </c>
      <c r="B198" s="872">
        <v>245</v>
      </c>
      <c r="C198" s="876">
        <v>816</v>
      </c>
      <c r="D198" s="620">
        <v>0</v>
      </c>
      <c r="E198" s="582" t="s">
        <v>64</v>
      </c>
      <c r="F198" s="582" t="s">
        <v>1300</v>
      </c>
      <c r="G198" s="656" t="s">
        <v>27</v>
      </c>
      <c r="H198" s="916">
        <v>101737.84</v>
      </c>
      <c r="I198" s="874">
        <v>3758000</v>
      </c>
      <c r="J198" s="874">
        <v>600000</v>
      </c>
      <c r="K198" s="613">
        <v>600000</v>
      </c>
      <c r="L198" s="874">
        <v>0</v>
      </c>
      <c r="M198" s="610">
        <v>0</v>
      </c>
      <c r="N198" s="852">
        <v>0</v>
      </c>
      <c r="O198" s="852">
        <v>0</v>
      </c>
      <c r="P198" s="900">
        <v>3.3</v>
      </c>
      <c r="Q198" s="586" t="s">
        <v>1301</v>
      </c>
      <c r="R198" s="889">
        <v>20</v>
      </c>
      <c r="S198" s="853"/>
      <c r="T198" s="853"/>
      <c r="U198" s="853"/>
      <c r="V198" s="853"/>
      <c r="W198" s="853"/>
      <c r="X198" s="853"/>
      <c r="Y198" s="853"/>
      <c r="Z198" s="853"/>
      <c r="AA198" s="853"/>
      <c r="AB198" s="853"/>
      <c r="AC198" s="853"/>
      <c r="AD198" s="853"/>
      <c r="AE198" s="853"/>
      <c r="AF198" s="853"/>
      <c r="AG198" s="853"/>
      <c r="AH198" s="853"/>
      <c r="AI198" s="853"/>
      <c r="AJ198" s="853"/>
      <c r="AK198" s="853"/>
      <c r="AL198" s="853"/>
      <c r="AM198" s="853"/>
      <c r="AN198" s="853"/>
      <c r="AO198" s="853"/>
      <c r="AP198" s="853"/>
      <c r="AQ198" s="853"/>
      <c r="AR198" s="853"/>
      <c r="AS198" s="853"/>
      <c r="AT198" s="853"/>
      <c r="AU198" s="853"/>
      <c r="AV198" s="853"/>
      <c r="AW198" s="853"/>
      <c r="AX198" s="853"/>
      <c r="AY198" s="853"/>
      <c r="AZ198" s="853"/>
      <c r="BA198" s="853"/>
      <c r="BB198" s="853"/>
      <c r="BC198" s="853"/>
      <c r="BD198" s="853"/>
      <c r="BE198" s="853"/>
      <c r="BF198" s="853"/>
      <c r="BG198" s="853"/>
      <c r="BH198" s="853"/>
      <c r="BI198" s="853"/>
      <c r="BJ198" s="853"/>
      <c r="BK198" s="853"/>
      <c r="BL198" s="853"/>
      <c r="BM198" s="853"/>
      <c r="BN198" s="853"/>
      <c r="BO198" s="853"/>
      <c r="BP198" s="853"/>
      <c r="BQ198" s="853"/>
      <c r="BR198" s="853"/>
      <c r="BS198" s="853"/>
      <c r="BT198" s="853"/>
      <c r="BU198" s="853"/>
      <c r="BV198" s="853"/>
      <c r="BW198" s="853"/>
      <c r="BX198" s="853"/>
      <c r="BY198" s="853"/>
      <c r="BZ198" s="853"/>
      <c r="CA198" s="853"/>
      <c r="CB198" s="853"/>
      <c r="CC198" s="853"/>
      <c r="CD198" s="853"/>
      <c r="CE198" s="853"/>
      <c r="CF198" s="853"/>
      <c r="CG198" s="853"/>
      <c r="CH198" s="853"/>
      <c r="CI198" s="853"/>
      <c r="CJ198" s="853"/>
      <c r="CK198" s="853"/>
      <c r="CL198" s="853"/>
      <c r="CM198" s="853"/>
      <c r="CN198" s="853"/>
      <c r="CO198" s="853"/>
      <c r="CP198" s="853"/>
      <c r="CQ198" s="853"/>
      <c r="CR198" s="853"/>
      <c r="CS198" s="853"/>
      <c r="CT198" s="853"/>
      <c r="CU198" s="853"/>
      <c r="CV198" s="853"/>
      <c r="CW198" s="853"/>
      <c r="CX198" s="853"/>
      <c r="CY198" s="853"/>
      <c r="CZ198" s="853"/>
      <c r="DA198" s="853"/>
      <c r="DB198" s="853"/>
      <c r="DC198" s="853"/>
      <c r="DD198" s="853"/>
      <c r="DE198" s="853"/>
      <c r="DF198" s="853"/>
      <c r="DG198" s="853"/>
      <c r="DH198" s="853"/>
      <c r="DI198" s="853"/>
      <c r="DJ198" s="853"/>
      <c r="DK198" s="853"/>
      <c r="DL198" s="853"/>
      <c r="DM198" s="853"/>
      <c r="DN198" s="853"/>
      <c r="DO198" s="853"/>
      <c r="DP198" s="853"/>
      <c r="DQ198" s="853"/>
      <c r="DR198" s="853"/>
      <c r="DS198" s="853"/>
      <c r="DT198" s="853"/>
      <c r="DU198" s="853"/>
      <c r="DV198" s="853"/>
      <c r="DW198" s="853"/>
      <c r="DX198" s="853"/>
      <c r="DY198" s="853"/>
      <c r="DZ198" s="853"/>
      <c r="EA198" s="853"/>
      <c r="EB198" s="853"/>
      <c r="EC198" s="853"/>
      <c r="ED198" s="853"/>
      <c r="EE198" s="853"/>
      <c r="EF198" s="853"/>
      <c r="EG198" s="853"/>
      <c r="EH198" s="853"/>
      <c r="EI198" s="853"/>
      <c r="EJ198" s="853"/>
      <c r="EK198" s="853"/>
      <c r="EL198" s="853"/>
      <c r="EM198" s="853"/>
      <c r="EN198" s="853"/>
      <c r="EO198" s="853"/>
      <c r="EP198" s="853"/>
      <c r="EQ198" s="853"/>
      <c r="ER198" s="853"/>
      <c r="ES198" s="853"/>
      <c r="ET198" s="853"/>
      <c r="EU198" s="853"/>
      <c r="EV198" s="853"/>
      <c r="EW198" s="853"/>
      <c r="EX198" s="853"/>
      <c r="EY198" s="853"/>
      <c r="EZ198" s="853"/>
      <c r="FA198" s="853"/>
      <c r="FB198" s="853"/>
      <c r="FC198" s="853"/>
      <c r="FD198" s="853"/>
      <c r="FE198" s="853"/>
      <c r="FF198" s="853"/>
      <c r="FG198" s="853"/>
      <c r="FH198" s="853"/>
      <c r="FI198" s="853"/>
      <c r="FJ198" s="853"/>
      <c r="FK198" s="853"/>
      <c r="FL198" s="853"/>
      <c r="FM198" s="594"/>
      <c r="FN198" s="594"/>
      <c r="FO198" s="594"/>
      <c r="FP198" s="594"/>
      <c r="FQ198" s="594"/>
      <c r="FR198" s="594"/>
      <c r="FS198" s="594"/>
      <c r="FT198" s="594"/>
      <c r="FU198" s="594"/>
      <c r="FV198" s="594"/>
      <c r="FW198" s="594"/>
      <c r="FX198" s="594"/>
    </row>
    <row r="199" spans="1:180" ht="30" customHeight="1" x14ac:dyDescent="0.25">
      <c r="A199" s="662">
        <v>198</v>
      </c>
      <c r="B199" s="606">
        <v>246</v>
      </c>
      <c r="C199" s="607">
        <v>536</v>
      </c>
      <c r="D199" s="581">
        <v>1</v>
      </c>
      <c r="E199" s="582" t="s">
        <v>907</v>
      </c>
      <c r="F199" s="582" t="s">
        <v>1143</v>
      </c>
      <c r="G199" s="656" t="s">
        <v>15</v>
      </c>
      <c r="H199" s="915"/>
      <c r="I199" s="641"/>
      <c r="J199" s="641"/>
      <c r="K199" s="641"/>
      <c r="L199" s="641"/>
      <c r="M199" s="610">
        <v>1500000</v>
      </c>
      <c r="N199" s="610"/>
      <c r="O199" s="610"/>
      <c r="P199" s="897">
        <v>2.1</v>
      </c>
      <c r="Q199" s="586" t="s">
        <v>55</v>
      </c>
      <c r="R199" s="871">
        <v>10</v>
      </c>
    </row>
    <row r="200" spans="1:180" ht="30" customHeight="1" x14ac:dyDescent="0.2">
      <c r="A200" s="662">
        <v>199</v>
      </c>
      <c r="B200" s="606">
        <v>246</v>
      </c>
      <c r="C200" s="607">
        <v>608</v>
      </c>
      <c r="D200" s="620">
        <v>0</v>
      </c>
      <c r="E200" s="582" t="s">
        <v>1136</v>
      </c>
      <c r="F200" s="582" t="s">
        <v>1035</v>
      </c>
      <c r="G200" s="656" t="s">
        <v>31</v>
      </c>
      <c r="H200" s="917"/>
      <c r="I200" s="613">
        <v>650000</v>
      </c>
      <c r="J200" s="613">
        <v>0</v>
      </c>
      <c r="K200" s="613">
        <v>0</v>
      </c>
      <c r="L200" s="613"/>
      <c r="M200" s="610">
        <v>0</v>
      </c>
      <c r="N200" s="610"/>
      <c r="O200" s="610"/>
      <c r="P200" s="897">
        <v>2.1</v>
      </c>
      <c r="Q200" s="586" t="s">
        <v>55</v>
      </c>
      <c r="R200" s="889">
        <v>25</v>
      </c>
      <c r="FL200" s="853"/>
    </row>
    <row r="201" spans="1:180" ht="30" customHeight="1" x14ac:dyDescent="0.25">
      <c r="A201" s="662">
        <v>200</v>
      </c>
      <c r="B201" s="606">
        <v>246</v>
      </c>
      <c r="C201" s="607">
        <v>636</v>
      </c>
      <c r="D201" s="581">
        <v>1</v>
      </c>
      <c r="E201" s="582" t="s">
        <v>907</v>
      </c>
      <c r="F201" s="582" t="s">
        <v>1143</v>
      </c>
      <c r="G201" s="656" t="s">
        <v>31</v>
      </c>
      <c r="H201" s="915"/>
      <c r="I201" s="641">
        <v>1500000</v>
      </c>
      <c r="J201" s="641">
        <v>0</v>
      </c>
      <c r="K201" s="613">
        <v>0</v>
      </c>
      <c r="L201" s="641"/>
      <c r="M201" s="610">
        <v>0</v>
      </c>
      <c r="N201" s="610">
        <v>1000000</v>
      </c>
      <c r="O201" s="610">
        <v>1000000</v>
      </c>
      <c r="P201" s="897">
        <v>2.1</v>
      </c>
      <c r="Q201" s="586" t="s">
        <v>55</v>
      </c>
      <c r="R201" s="871">
        <v>10</v>
      </c>
    </row>
    <row r="202" spans="1:180" s="845" customFormat="1" ht="30" customHeight="1" x14ac:dyDescent="0.2">
      <c r="A202" s="662">
        <v>201</v>
      </c>
      <c r="B202" s="606">
        <v>246</v>
      </c>
      <c r="C202" s="607">
        <v>684</v>
      </c>
      <c r="D202" s="659">
        <v>5</v>
      </c>
      <c r="E202" s="644" t="s">
        <v>65</v>
      </c>
      <c r="F202" s="582" t="s">
        <v>1139</v>
      </c>
      <c r="G202" s="855" t="s">
        <v>31</v>
      </c>
      <c r="H202" s="911"/>
      <c r="I202" s="613">
        <v>500000</v>
      </c>
      <c r="J202" s="613">
        <v>500000</v>
      </c>
      <c r="K202" s="613">
        <v>500000</v>
      </c>
      <c r="L202" s="613">
        <v>0</v>
      </c>
      <c r="M202" s="610">
        <v>500000</v>
      </c>
      <c r="N202" s="610"/>
      <c r="O202" s="610"/>
      <c r="P202" s="897">
        <v>2.1</v>
      </c>
      <c r="Q202" s="586" t="s">
        <v>55</v>
      </c>
      <c r="R202" s="849">
        <v>20</v>
      </c>
      <c r="S202" s="594"/>
      <c r="T202" s="594"/>
      <c r="U202" s="594"/>
      <c r="V202" s="594"/>
      <c r="W202" s="594"/>
      <c r="X202" s="594"/>
      <c r="Y202" s="594"/>
      <c r="Z202" s="594"/>
      <c r="AA202" s="594"/>
      <c r="AB202" s="594"/>
      <c r="AC202" s="594"/>
      <c r="AD202" s="594"/>
      <c r="AE202" s="594"/>
      <c r="AF202" s="594"/>
      <c r="AG202" s="594"/>
      <c r="AH202" s="594"/>
      <c r="AI202" s="594"/>
      <c r="AJ202" s="594"/>
      <c r="AK202" s="594"/>
      <c r="AL202" s="594"/>
      <c r="AM202" s="594"/>
      <c r="AN202" s="594"/>
      <c r="AO202" s="594"/>
      <c r="AP202" s="594"/>
      <c r="AQ202" s="594"/>
      <c r="AR202" s="594"/>
      <c r="AS202" s="594"/>
      <c r="AT202" s="594"/>
      <c r="AU202" s="594"/>
      <c r="AV202" s="594"/>
      <c r="AW202" s="594"/>
      <c r="AX202" s="594"/>
      <c r="AY202" s="594"/>
      <c r="AZ202" s="594"/>
      <c r="BA202" s="594"/>
      <c r="BB202" s="594"/>
      <c r="BC202" s="594"/>
      <c r="BD202" s="594"/>
      <c r="BE202" s="594"/>
      <c r="BF202" s="594"/>
      <c r="BG202" s="594"/>
      <c r="BH202" s="594"/>
      <c r="BI202" s="594"/>
      <c r="BJ202" s="594"/>
      <c r="BK202" s="594"/>
      <c r="BL202" s="594"/>
      <c r="BM202" s="594"/>
      <c r="BN202" s="594"/>
      <c r="BO202" s="594"/>
      <c r="BP202" s="594"/>
      <c r="BQ202" s="594"/>
      <c r="BR202" s="594"/>
      <c r="BS202" s="594"/>
      <c r="BT202" s="594"/>
      <c r="BU202" s="594"/>
      <c r="BV202" s="594"/>
      <c r="BW202" s="594"/>
      <c r="BX202" s="594"/>
      <c r="BY202" s="594"/>
      <c r="BZ202" s="594"/>
      <c r="CA202" s="594"/>
      <c r="CB202" s="594"/>
      <c r="CC202" s="594"/>
      <c r="CD202" s="594"/>
      <c r="CE202" s="594"/>
      <c r="CF202" s="594"/>
      <c r="CG202" s="594"/>
      <c r="CH202" s="594"/>
      <c r="CI202" s="594"/>
      <c r="CJ202" s="594"/>
      <c r="CK202" s="594"/>
      <c r="CL202" s="594"/>
      <c r="CM202" s="594"/>
      <c r="CN202" s="594"/>
      <c r="CO202" s="594"/>
      <c r="CP202" s="594"/>
      <c r="CQ202" s="594"/>
      <c r="CR202" s="594"/>
      <c r="CS202" s="594"/>
      <c r="CT202" s="594"/>
      <c r="CU202" s="594"/>
      <c r="CV202" s="594"/>
      <c r="CW202" s="594"/>
      <c r="CX202" s="594"/>
      <c r="CY202" s="594"/>
      <c r="CZ202" s="594"/>
      <c r="DA202" s="594"/>
      <c r="DB202" s="594"/>
      <c r="DC202" s="594"/>
      <c r="DD202" s="594"/>
      <c r="DE202" s="594"/>
      <c r="DF202" s="594"/>
      <c r="DG202" s="594"/>
      <c r="DH202" s="594"/>
      <c r="DI202" s="594"/>
      <c r="DJ202" s="594"/>
      <c r="DK202" s="594"/>
      <c r="DL202" s="594"/>
      <c r="DM202" s="594"/>
      <c r="DN202" s="594"/>
      <c r="DO202" s="594"/>
      <c r="DP202" s="594"/>
      <c r="DQ202" s="594"/>
      <c r="DR202" s="594"/>
      <c r="DS202" s="594"/>
      <c r="DT202" s="594"/>
      <c r="DU202" s="594"/>
      <c r="DV202" s="594"/>
      <c r="DW202" s="594"/>
      <c r="DX202" s="594"/>
      <c r="DY202" s="594"/>
      <c r="DZ202" s="594"/>
      <c r="EA202" s="594"/>
      <c r="EB202" s="594"/>
      <c r="EC202" s="594"/>
      <c r="ED202" s="594"/>
      <c r="EE202" s="594"/>
      <c r="EF202" s="594"/>
      <c r="EG202" s="594"/>
      <c r="EH202" s="594"/>
      <c r="EI202" s="594"/>
      <c r="EJ202" s="594"/>
      <c r="EK202" s="594"/>
      <c r="EL202" s="594"/>
      <c r="EM202" s="594"/>
      <c r="EN202" s="594"/>
      <c r="EO202" s="594"/>
      <c r="EP202" s="594"/>
      <c r="EQ202" s="594"/>
      <c r="ER202" s="594"/>
      <c r="ES202" s="594"/>
      <c r="ET202" s="594"/>
      <c r="EU202" s="594"/>
      <c r="EV202" s="594"/>
      <c r="EW202" s="594"/>
      <c r="EX202" s="594"/>
      <c r="EY202" s="594"/>
      <c r="EZ202" s="594"/>
      <c r="FA202" s="594"/>
      <c r="FB202" s="594"/>
      <c r="FC202" s="594"/>
      <c r="FD202" s="594"/>
      <c r="FE202" s="594"/>
      <c r="FF202" s="594"/>
      <c r="FG202" s="594"/>
      <c r="FH202" s="594"/>
      <c r="FI202" s="594"/>
      <c r="FJ202" s="594"/>
      <c r="FK202" s="594"/>
      <c r="FL202" s="594"/>
      <c r="FM202" s="594"/>
      <c r="FN202" s="594"/>
      <c r="FO202" s="594"/>
      <c r="FP202" s="594"/>
      <c r="FQ202" s="594"/>
      <c r="FR202" s="594"/>
      <c r="FS202" s="594"/>
      <c r="FT202" s="594"/>
      <c r="FU202" s="594"/>
      <c r="FV202" s="594"/>
      <c r="FW202" s="594"/>
      <c r="FX202" s="594"/>
    </row>
    <row r="203" spans="1:180" s="845" customFormat="1" ht="30" customHeight="1" x14ac:dyDescent="0.2">
      <c r="A203" s="662">
        <v>202</v>
      </c>
      <c r="B203" s="606">
        <v>246</v>
      </c>
      <c r="C203" s="607">
        <v>684</v>
      </c>
      <c r="D203" s="659">
        <v>6</v>
      </c>
      <c r="E203" s="644" t="s">
        <v>65</v>
      </c>
      <c r="F203" s="582" t="s">
        <v>1142</v>
      </c>
      <c r="G203" s="855" t="s">
        <v>31</v>
      </c>
      <c r="H203" s="911"/>
      <c r="I203" s="613">
        <v>2500000</v>
      </c>
      <c r="J203" s="613">
        <v>2500000</v>
      </c>
      <c r="K203" s="613">
        <v>2500000</v>
      </c>
      <c r="L203" s="613">
        <v>0</v>
      </c>
      <c r="M203" s="610">
        <v>2500000</v>
      </c>
      <c r="N203" s="610"/>
      <c r="O203" s="610"/>
      <c r="P203" s="897">
        <v>2.1</v>
      </c>
      <c r="Q203" s="586" t="s">
        <v>55</v>
      </c>
      <c r="R203" s="849">
        <v>20</v>
      </c>
      <c r="S203" s="594"/>
      <c r="T203" s="594"/>
      <c r="U203" s="594"/>
      <c r="V203" s="594"/>
      <c r="W203" s="594"/>
      <c r="X203" s="594"/>
      <c r="Y203" s="594"/>
      <c r="Z203" s="594"/>
      <c r="AA203" s="594"/>
      <c r="AB203" s="594"/>
      <c r="AC203" s="594"/>
      <c r="AD203" s="594"/>
      <c r="AE203" s="594"/>
      <c r="AF203" s="594"/>
      <c r="AG203" s="594"/>
      <c r="AH203" s="594"/>
      <c r="AI203" s="594"/>
      <c r="AJ203" s="594"/>
      <c r="AK203" s="594"/>
      <c r="AL203" s="594"/>
      <c r="AM203" s="594"/>
      <c r="AN203" s="594"/>
      <c r="AO203" s="594"/>
      <c r="AP203" s="594"/>
      <c r="AQ203" s="594"/>
      <c r="AR203" s="594"/>
      <c r="AS203" s="594"/>
      <c r="AT203" s="594"/>
      <c r="AU203" s="594"/>
      <c r="AV203" s="594"/>
      <c r="AW203" s="594"/>
      <c r="AX203" s="594"/>
      <c r="AY203" s="594"/>
      <c r="AZ203" s="594"/>
      <c r="BA203" s="594"/>
      <c r="BB203" s="594"/>
      <c r="BC203" s="594"/>
      <c r="BD203" s="594"/>
      <c r="BE203" s="594"/>
      <c r="BF203" s="594"/>
      <c r="BG203" s="594"/>
      <c r="BH203" s="594"/>
      <c r="BI203" s="594"/>
      <c r="BJ203" s="594"/>
      <c r="BK203" s="594"/>
      <c r="BL203" s="594"/>
      <c r="BM203" s="594"/>
      <c r="BN203" s="594"/>
      <c r="BO203" s="594"/>
      <c r="BP203" s="594"/>
      <c r="BQ203" s="594"/>
      <c r="BR203" s="594"/>
      <c r="BS203" s="594"/>
      <c r="BT203" s="594"/>
      <c r="BU203" s="594"/>
      <c r="BV203" s="594"/>
      <c r="BW203" s="594"/>
      <c r="BX203" s="594"/>
      <c r="BY203" s="594"/>
      <c r="BZ203" s="594"/>
      <c r="CA203" s="594"/>
      <c r="CB203" s="594"/>
      <c r="CC203" s="594"/>
      <c r="CD203" s="594"/>
      <c r="CE203" s="594"/>
      <c r="CF203" s="594"/>
      <c r="CG203" s="594"/>
      <c r="CH203" s="594"/>
      <c r="CI203" s="594"/>
      <c r="CJ203" s="594"/>
      <c r="CK203" s="594"/>
      <c r="CL203" s="594"/>
      <c r="CM203" s="594"/>
      <c r="CN203" s="594"/>
      <c r="CO203" s="594"/>
      <c r="CP203" s="594"/>
      <c r="CQ203" s="594"/>
      <c r="CR203" s="594"/>
      <c r="CS203" s="594"/>
      <c r="CT203" s="594"/>
      <c r="CU203" s="594"/>
      <c r="CV203" s="594"/>
      <c r="CW203" s="594"/>
      <c r="CX203" s="594"/>
      <c r="CY203" s="594"/>
      <c r="CZ203" s="594"/>
      <c r="DA203" s="594"/>
      <c r="DB203" s="594"/>
      <c r="DC203" s="594"/>
      <c r="DD203" s="594"/>
      <c r="DE203" s="594"/>
      <c r="DF203" s="594"/>
      <c r="DG203" s="594"/>
      <c r="DH203" s="594"/>
      <c r="DI203" s="594"/>
      <c r="DJ203" s="594"/>
      <c r="DK203" s="594"/>
      <c r="DL203" s="594"/>
      <c r="DM203" s="594"/>
      <c r="DN203" s="594"/>
      <c r="DO203" s="594"/>
      <c r="DP203" s="594"/>
      <c r="DQ203" s="594"/>
      <c r="DR203" s="594"/>
      <c r="DS203" s="594"/>
      <c r="DT203" s="594"/>
      <c r="DU203" s="594"/>
      <c r="DV203" s="594"/>
      <c r="DW203" s="594"/>
      <c r="DX203" s="594"/>
      <c r="DY203" s="594"/>
      <c r="DZ203" s="594"/>
      <c r="EA203" s="594"/>
      <c r="EB203" s="594"/>
      <c r="EC203" s="594"/>
      <c r="ED203" s="594"/>
      <c r="EE203" s="594"/>
      <c r="EF203" s="594"/>
      <c r="EG203" s="594"/>
      <c r="EH203" s="594"/>
      <c r="EI203" s="594"/>
      <c r="EJ203" s="594"/>
      <c r="EK203" s="594"/>
      <c r="EL203" s="594"/>
      <c r="EM203" s="594"/>
      <c r="EN203" s="594"/>
      <c r="EO203" s="594"/>
      <c r="EP203" s="594"/>
      <c r="EQ203" s="594"/>
      <c r="ER203" s="594"/>
      <c r="ES203" s="594"/>
      <c r="ET203" s="594"/>
      <c r="EU203" s="594"/>
      <c r="EV203" s="594"/>
      <c r="EW203" s="594"/>
      <c r="EX203" s="594"/>
      <c r="EY203" s="594"/>
      <c r="EZ203" s="594"/>
      <c r="FA203" s="594"/>
      <c r="FB203" s="594"/>
      <c r="FC203" s="594"/>
      <c r="FD203" s="594"/>
      <c r="FE203" s="594"/>
      <c r="FF203" s="594"/>
      <c r="FG203" s="594"/>
      <c r="FH203" s="594"/>
      <c r="FI203" s="594"/>
      <c r="FJ203" s="594"/>
      <c r="FK203" s="594"/>
      <c r="FL203" s="594"/>
      <c r="FM203" s="594"/>
      <c r="FN203" s="594"/>
      <c r="FO203" s="594"/>
      <c r="FP203" s="594"/>
      <c r="FQ203" s="594"/>
      <c r="FR203" s="594"/>
      <c r="FS203" s="594"/>
      <c r="FT203" s="594"/>
      <c r="FU203" s="594"/>
      <c r="FV203" s="594"/>
      <c r="FW203" s="594"/>
      <c r="FX203" s="594"/>
    </row>
    <row r="204" spans="1:180" s="845" customFormat="1" ht="30" customHeight="1" x14ac:dyDescent="0.2">
      <c r="A204" s="662">
        <v>203</v>
      </c>
      <c r="B204" s="606">
        <v>246</v>
      </c>
      <c r="C204" s="607">
        <v>684</v>
      </c>
      <c r="D204" s="607" t="s">
        <v>25</v>
      </c>
      <c r="E204" s="582" t="s">
        <v>65</v>
      </c>
      <c r="F204" s="582" t="s">
        <v>66</v>
      </c>
      <c r="G204" s="855" t="s">
        <v>31</v>
      </c>
      <c r="H204" s="914"/>
      <c r="I204" s="613"/>
      <c r="J204" s="613"/>
      <c r="K204" s="613"/>
      <c r="L204" s="613"/>
      <c r="M204" s="610">
        <v>0</v>
      </c>
      <c r="N204" s="609">
        <v>10000000</v>
      </c>
      <c r="O204" s="609">
        <v>10000000</v>
      </c>
      <c r="P204" s="897">
        <v>2.1</v>
      </c>
      <c r="Q204" s="586" t="s">
        <v>55</v>
      </c>
      <c r="R204" s="869">
        <v>20</v>
      </c>
      <c r="S204" s="594"/>
      <c r="T204" s="594"/>
      <c r="U204" s="594"/>
      <c r="V204" s="594"/>
      <c r="W204" s="594"/>
      <c r="X204" s="594"/>
      <c r="Y204" s="594"/>
      <c r="Z204" s="594"/>
      <c r="AA204" s="594"/>
      <c r="AB204" s="594"/>
      <c r="AC204" s="594"/>
      <c r="AD204" s="594"/>
      <c r="AE204" s="594"/>
      <c r="AF204" s="594"/>
      <c r="AG204" s="594"/>
      <c r="AH204" s="594"/>
      <c r="AI204" s="594"/>
      <c r="AJ204" s="594"/>
      <c r="AK204" s="594"/>
      <c r="AL204" s="594"/>
      <c r="AM204" s="594"/>
      <c r="AN204" s="594"/>
      <c r="AO204" s="594"/>
      <c r="AP204" s="594"/>
      <c r="AQ204" s="594"/>
      <c r="AR204" s="594"/>
      <c r="AS204" s="594"/>
      <c r="AT204" s="594"/>
      <c r="AU204" s="594"/>
      <c r="AV204" s="594"/>
      <c r="AW204" s="594"/>
      <c r="AX204" s="594"/>
      <c r="AY204" s="594"/>
      <c r="AZ204" s="594"/>
      <c r="BA204" s="594"/>
      <c r="BB204" s="594"/>
      <c r="BC204" s="594"/>
      <c r="BD204" s="594"/>
      <c r="BE204" s="594"/>
      <c r="BF204" s="594"/>
      <c r="BG204" s="594"/>
      <c r="BH204" s="594"/>
      <c r="BI204" s="594"/>
      <c r="BJ204" s="594"/>
      <c r="BK204" s="594"/>
      <c r="BL204" s="594"/>
      <c r="BM204" s="594"/>
      <c r="BN204" s="594"/>
      <c r="BO204" s="594"/>
      <c r="BP204" s="594"/>
      <c r="BQ204" s="594"/>
      <c r="BR204" s="594"/>
      <c r="BS204" s="594"/>
      <c r="BT204" s="594"/>
      <c r="BU204" s="594"/>
      <c r="BV204" s="594"/>
      <c r="BW204" s="594"/>
      <c r="BX204" s="594"/>
      <c r="BY204" s="594"/>
      <c r="BZ204" s="594"/>
      <c r="CA204" s="594"/>
      <c r="CB204" s="594"/>
      <c r="CC204" s="594"/>
      <c r="CD204" s="594"/>
      <c r="CE204" s="594"/>
      <c r="CF204" s="594"/>
      <c r="CG204" s="594"/>
      <c r="CH204" s="594"/>
      <c r="CI204" s="594"/>
      <c r="CJ204" s="594"/>
      <c r="CK204" s="594"/>
      <c r="CL204" s="594"/>
      <c r="CM204" s="594"/>
      <c r="CN204" s="594"/>
      <c r="CO204" s="594"/>
      <c r="CP204" s="594"/>
      <c r="CQ204" s="594"/>
      <c r="CR204" s="594"/>
      <c r="CS204" s="594"/>
      <c r="CT204" s="594"/>
      <c r="CU204" s="594"/>
      <c r="CV204" s="594"/>
      <c r="CW204" s="594"/>
      <c r="CX204" s="594"/>
      <c r="CY204" s="594"/>
      <c r="CZ204" s="594"/>
      <c r="DA204" s="594"/>
      <c r="DB204" s="594"/>
      <c r="DC204" s="594"/>
      <c r="DD204" s="594"/>
      <c r="DE204" s="594"/>
      <c r="DF204" s="594"/>
      <c r="DG204" s="594"/>
      <c r="DH204" s="594"/>
      <c r="DI204" s="594"/>
      <c r="DJ204" s="594"/>
      <c r="DK204" s="594"/>
      <c r="DL204" s="594"/>
      <c r="DM204" s="594"/>
      <c r="DN204" s="594"/>
      <c r="DO204" s="594"/>
      <c r="DP204" s="594"/>
      <c r="DQ204" s="594"/>
      <c r="DR204" s="594"/>
      <c r="DS204" s="594"/>
      <c r="DT204" s="594"/>
      <c r="DU204" s="594"/>
      <c r="DV204" s="594"/>
      <c r="DW204" s="594"/>
      <c r="DX204" s="594"/>
      <c r="DY204" s="594"/>
      <c r="DZ204" s="594"/>
      <c r="EA204" s="594"/>
      <c r="EB204" s="594"/>
      <c r="EC204" s="594"/>
      <c r="ED204" s="594"/>
      <c r="EE204" s="594"/>
      <c r="EF204" s="594"/>
      <c r="EG204" s="594"/>
      <c r="EH204" s="594"/>
      <c r="EI204" s="594"/>
      <c r="EJ204" s="594"/>
      <c r="EK204" s="594"/>
      <c r="EL204" s="594"/>
      <c r="EM204" s="594"/>
      <c r="EN204" s="594"/>
      <c r="EO204" s="594"/>
      <c r="EP204" s="594"/>
      <c r="EQ204" s="594"/>
      <c r="ER204" s="594"/>
      <c r="ES204" s="594"/>
      <c r="ET204" s="594"/>
      <c r="EU204" s="594"/>
      <c r="EV204" s="594"/>
      <c r="EW204" s="594"/>
      <c r="EX204" s="594"/>
      <c r="EY204" s="594"/>
      <c r="EZ204" s="594"/>
      <c r="FA204" s="594"/>
      <c r="FB204" s="594"/>
      <c r="FC204" s="594"/>
      <c r="FD204" s="594"/>
      <c r="FE204" s="594"/>
      <c r="FF204" s="594"/>
      <c r="FG204" s="594"/>
      <c r="FH204" s="594"/>
      <c r="FI204" s="594"/>
      <c r="FJ204" s="594"/>
      <c r="FK204" s="594"/>
      <c r="FL204" s="594"/>
      <c r="FM204" s="593"/>
      <c r="FN204" s="593"/>
      <c r="FO204" s="593"/>
      <c r="FP204" s="593"/>
      <c r="FQ204" s="593"/>
      <c r="FR204" s="593"/>
      <c r="FS204" s="593"/>
      <c r="FT204" s="593"/>
      <c r="FU204" s="593"/>
      <c r="FV204" s="593"/>
      <c r="FW204" s="593"/>
      <c r="FX204" s="593"/>
    </row>
    <row r="205" spans="1:180" s="593" customFormat="1" ht="30" customHeight="1" x14ac:dyDescent="0.2">
      <c r="A205" s="662">
        <v>204</v>
      </c>
      <c r="B205" s="607">
        <v>246</v>
      </c>
      <c r="C205" s="607">
        <v>884</v>
      </c>
      <c r="D205" s="581">
        <v>2</v>
      </c>
      <c r="E205" s="658" t="s">
        <v>65</v>
      </c>
      <c r="F205" s="632" t="s">
        <v>1302</v>
      </c>
      <c r="G205" s="656" t="s">
        <v>59</v>
      </c>
      <c r="H205" s="912"/>
      <c r="I205" s="857">
        <v>1232100</v>
      </c>
      <c r="J205" s="857">
        <v>0</v>
      </c>
      <c r="K205" s="613">
        <v>0</v>
      </c>
      <c r="L205" s="857"/>
      <c r="M205" s="610">
        <v>0</v>
      </c>
      <c r="N205" s="628"/>
      <c r="O205" s="628"/>
      <c r="P205" s="897">
        <v>2.1</v>
      </c>
      <c r="Q205" s="586" t="s">
        <v>22</v>
      </c>
      <c r="R205" s="847">
        <v>25</v>
      </c>
      <c r="S205" s="594"/>
      <c r="T205" s="594"/>
      <c r="U205" s="594"/>
      <c r="V205" s="594"/>
      <c r="W205" s="594"/>
      <c r="X205" s="594"/>
      <c r="Y205" s="594"/>
      <c r="Z205" s="594"/>
      <c r="AA205" s="594"/>
      <c r="AB205" s="594"/>
      <c r="AC205" s="594"/>
      <c r="AD205" s="594"/>
      <c r="AE205" s="594"/>
      <c r="AF205" s="594"/>
      <c r="AG205" s="594"/>
      <c r="AH205" s="594"/>
      <c r="AI205" s="594"/>
      <c r="AJ205" s="594"/>
      <c r="AK205" s="594"/>
      <c r="AL205" s="594"/>
      <c r="AM205" s="594"/>
      <c r="AN205" s="594"/>
      <c r="AO205" s="594"/>
      <c r="AP205" s="594"/>
      <c r="AQ205" s="594"/>
      <c r="AR205" s="594"/>
      <c r="AS205" s="594"/>
      <c r="AT205" s="594"/>
      <c r="AU205" s="594"/>
      <c r="AV205" s="594"/>
      <c r="AW205" s="594"/>
      <c r="AX205" s="594"/>
      <c r="AY205" s="594"/>
      <c r="AZ205" s="594"/>
      <c r="BA205" s="594"/>
      <c r="BB205" s="594"/>
      <c r="BC205" s="594"/>
      <c r="BD205" s="594"/>
      <c r="BE205" s="594"/>
      <c r="BF205" s="594"/>
      <c r="BG205" s="594"/>
      <c r="BH205" s="594"/>
      <c r="BI205" s="594"/>
      <c r="BJ205" s="594"/>
      <c r="BK205" s="594"/>
      <c r="BL205" s="594"/>
      <c r="BM205" s="594"/>
      <c r="BN205" s="594"/>
      <c r="BO205" s="594"/>
      <c r="BP205" s="594"/>
      <c r="BQ205" s="594"/>
      <c r="BR205" s="594"/>
      <c r="BS205" s="594"/>
      <c r="BT205" s="594"/>
      <c r="BU205" s="594"/>
      <c r="BV205" s="594"/>
      <c r="BW205" s="594"/>
      <c r="BX205" s="594"/>
      <c r="BY205" s="594"/>
      <c r="BZ205" s="594"/>
      <c r="CA205" s="594"/>
      <c r="CB205" s="594"/>
      <c r="CC205" s="594"/>
      <c r="CD205" s="594"/>
      <c r="CE205" s="594"/>
      <c r="CF205" s="594"/>
      <c r="CG205" s="594"/>
      <c r="CH205" s="594"/>
      <c r="CI205" s="594"/>
      <c r="CJ205" s="594"/>
      <c r="CK205" s="594"/>
      <c r="CL205" s="594"/>
      <c r="CM205" s="594"/>
      <c r="CN205" s="594"/>
      <c r="CO205" s="594"/>
      <c r="CP205" s="594"/>
      <c r="CQ205" s="594"/>
      <c r="CR205" s="594"/>
      <c r="CS205" s="594"/>
      <c r="CT205" s="594"/>
      <c r="CU205" s="594"/>
      <c r="CV205" s="594"/>
      <c r="CW205" s="594"/>
      <c r="CX205" s="594"/>
      <c r="CY205" s="594"/>
      <c r="CZ205" s="594"/>
      <c r="DA205" s="594"/>
      <c r="DB205" s="594"/>
      <c r="DC205" s="594"/>
      <c r="DD205" s="594"/>
      <c r="DE205" s="594"/>
      <c r="DF205" s="594"/>
      <c r="DG205" s="594"/>
      <c r="DH205" s="594"/>
      <c r="DI205" s="594"/>
      <c r="DJ205" s="594"/>
      <c r="DK205" s="594"/>
      <c r="DL205" s="594"/>
      <c r="DM205" s="594"/>
      <c r="DN205" s="594"/>
      <c r="DO205" s="594"/>
      <c r="DP205" s="594"/>
      <c r="DQ205" s="594"/>
      <c r="DR205" s="594"/>
      <c r="DS205" s="594"/>
      <c r="DT205" s="594"/>
      <c r="DU205" s="594"/>
      <c r="DV205" s="594"/>
      <c r="DW205" s="594"/>
      <c r="DX205" s="594"/>
      <c r="DY205" s="594"/>
      <c r="DZ205" s="594"/>
      <c r="EA205" s="594"/>
      <c r="EB205" s="594"/>
      <c r="EC205" s="594"/>
      <c r="ED205" s="594"/>
      <c r="EE205" s="594"/>
      <c r="EF205" s="594"/>
      <c r="EG205" s="594"/>
      <c r="EH205" s="594"/>
      <c r="EI205" s="594"/>
      <c r="EJ205" s="594"/>
      <c r="EK205" s="594"/>
      <c r="EL205" s="594"/>
      <c r="EM205" s="594"/>
      <c r="EN205" s="594"/>
      <c r="EO205" s="594"/>
      <c r="EP205" s="594"/>
      <c r="EQ205" s="594"/>
      <c r="ER205" s="594"/>
      <c r="ES205" s="594"/>
      <c r="ET205" s="594"/>
      <c r="EU205" s="594"/>
      <c r="EV205" s="594"/>
      <c r="EW205" s="594"/>
      <c r="EX205" s="594"/>
      <c r="EY205" s="594"/>
      <c r="EZ205" s="594"/>
      <c r="FA205" s="594"/>
      <c r="FB205" s="594"/>
      <c r="FC205" s="594"/>
      <c r="FD205" s="594"/>
      <c r="FE205" s="594"/>
      <c r="FF205" s="594"/>
      <c r="FG205" s="594"/>
      <c r="FH205" s="594"/>
      <c r="FI205" s="594"/>
      <c r="FJ205" s="594"/>
      <c r="FK205" s="594"/>
      <c r="FL205" s="594"/>
      <c r="FM205" s="594"/>
      <c r="FN205" s="594"/>
      <c r="FO205" s="594"/>
      <c r="FP205" s="594"/>
      <c r="FQ205" s="594"/>
      <c r="FR205" s="594"/>
      <c r="FS205" s="594"/>
      <c r="FT205" s="594"/>
      <c r="FU205" s="594"/>
      <c r="FV205" s="594"/>
      <c r="FW205" s="594"/>
      <c r="FX205" s="594"/>
    </row>
    <row r="206" spans="1:180" ht="30" customHeight="1" x14ac:dyDescent="0.2">
      <c r="A206" s="662">
        <v>205</v>
      </c>
      <c r="B206" s="606">
        <v>246</v>
      </c>
      <c r="C206" s="607">
        <v>884</v>
      </c>
      <c r="D206" s="581">
        <v>3</v>
      </c>
      <c r="E206" s="644" t="s">
        <v>65</v>
      </c>
      <c r="F206" s="582" t="s">
        <v>67</v>
      </c>
      <c r="G206" s="656" t="s">
        <v>59</v>
      </c>
      <c r="H206" s="912"/>
      <c r="I206" s="641">
        <v>13000000</v>
      </c>
      <c r="J206" s="641">
        <v>7484300</v>
      </c>
      <c r="K206" s="613">
        <v>7484300</v>
      </c>
      <c r="L206" s="641">
        <v>0</v>
      </c>
      <c r="M206" s="610">
        <v>28112600</v>
      </c>
      <c r="N206" s="610">
        <v>29655600</v>
      </c>
      <c r="O206" s="610">
        <v>31370200</v>
      </c>
      <c r="P206" s="897">
        <v>2.1</v>
      </c>
      <c r="Q206" s="586" t="s">
        <v>55</v>
      </c>
      <c r="R206" s="847">
        <v>20</v>
      </c>
    </row>
    <row r="207" spans="1:180" s="593" customFormat="1" ht="30" customHeight="1" x14ac:dyDescent="0.2">
      <c r="A207" s="662">
        <v>206</v>
      </c>
      <c r="B207" s="606">
        <v>246</v>
      </c>
      <c r="C207" s="607">
        <v>884</v>
      </c>
      <c r="D207" s="581">
        <v>4</v>
      </c>
      <c r="E207" s="582" t="s">
        <v>65</v>
      </c>
      <c r="F207" s="582" t="s">
        <v>1303</v>
      </c>
      <c r="G207" s="656" t="s">
        <v>47</v>
      </c>
      <c r="H207" s="912"/>
      <c r="I207" s="641">
        <v>4000000</v>
      </c>
      <c r="J207" s="641">
        <v>0</v>
      </c>
      <c r="K207" s="613">
        <v>0</v>
      </c>
      <c r="L207" s="641"/>
      <c r="M207" s="610">
        <v>0</v>
      </c>
      <c r="N207" s="610"/>
      <c r="O207" s="610"/>
      <c r="P207" s="897">
        <v>2.1</v>
      </c>
      <c r="Q207" s="586" t="s">
        <v>55</v>
      </c>
      <c r="R207" s="847">
        <v>25</v>
      </c>
      <c r="S207" s="594"/>
      <c r="T207" s="594"/>
      <c r="U207" s="594"/>
      <c r="V207" s="594"/>
      <c r="W207" s="594"/>
      <c r="X207" s="594"/>
      <c r="Y207" s="594"/>
      <c r="Z207" s="594"/>
      <c r="AA207" s="594"/>
      <c r="AB207" s="594"/>
      <c r="AC207" s="594"/>
      <c r="AD207" s="594"/>
      <c r="AE207" s="594"/>
      <c r="AF207" s="594"/>
      <c r="AG207" s="594"/>
      <c r="AH207" s="594"/>
      <c r="AI207" s="594"/>
      <c r="AJ207" s="594"/>
      <c r="AK207" s="594"/>
      <c r="AL207" s="594"/>
      <c r="AM207" s="594"/>
      <c r="AN207" s="594"/>
      <c r="AO207" s="594"/>
      <c r="AP207" s="594"/>
      <c r="AQ207" s="594"/>
      <c r="AR207" s="594"/>
      <c r="AS207" s="594"/>
      <c r="AT207" s="594"/>
      <c r="AU207" s="594"/>
      <c r="AV207" s="594"/>
      <c r="AW207" s="594"/>
      <c r="AX207" s="594"/>
      <c r="AY207" s="594"/>
      <c r="AZ207" s="594"/>
      <c r="BA207" s="594"/>
      <c r="BB207" s="594"/>
      <c r="BC207" s="594"/>
      <c r="BD207" s="594"/>
      <c r="BE207" s="594"/>
      <c r="BF207" s="594"/>
      <c r="BG207" s="594"/>
      <c r="BH207" s="594"/>
      <c r="BI207" s="594"/>
      <c r="BJ207" s="594"/>
      <c r="BK207" s="594"/>
      <c r="BL207" s="594"/>
      <c r="BM207" s="594"/>
      <c r="BN207" s="594"/>
      <c r="BO207" s="594"/>
      <c r="BP207" s="594"/>
      <c r="BQ207" s="594"/>
      <c r="BR207" s="594"/>
      <c r="BS207" s="594"/>
      <c r="BT207" s="594"/>
      <c r="BU207" s="594"/>
      <c r="BV207" s="594"/>
      <c r="BW207" s="594"/>
      <c r="BX207" s="594"/>
      <c r="BY207" s="594"/>
      <c r="BZ207" s="594"/>
      <c r="CA207" s="594"/>
      <c r="CB207" s="594"/>
      <c r="CC207" s="594"/>
      <c r="CD207" s="594"/>
      <c r="CE207" s="594"/>
      <c r="CF207" s="594"/>
      <c r="CG207" s="594"/>
      <c r="CH207" s="594"/>
      <c r="CI207" s="594"/>
      <c r="CJ207" s="594"/>
      <c r="CK207" s="594"/>
      <c r="CL207" s="594"/>
      <c r="CM207" s="594"/>
      <c r="CN207" s="594"/>
      <c r="CO207" s="594"/>
      <c r="CP207" s="594"/>
      <c r="CQ207" s="594"/>
      <c r="CR207" s="594"/>
      <c r="CS207" s="594"/>
      <c r="CT207" s="594"/>
      <c r="CU207" s="594"/>
      <c r="CV207" s="594"/>
      <c r="CW207" s="594"/>
      <c r="CX207" s="594"/>
      <c r="CY207" s="594"/>
      <c r="CZ207" s="594"/>
      <c r="DA207" s="594"/>
      <c r="DB207" s="594"/>
      <c r="DC207" s="594"/>
      <c r="DD207" s="594"/>
      <c r="DE207" s="594"/>
      <c r="DF207" s="594"/>
      <c r="DG207" s="594"/>
      <c r="DH207" s="594"/>
      <c r="DI207" s="594"/>
      <c r="DJ207" s="594"/>
      <c r="DK207" s="594"/>
      <c r="DL207" s="594"/>
      <c r="DM207" s="594"/>
      <c r="DN207" s="594"/>
      <c r="DO207" s="594"/>
      <c r="DP207" s="594"/>
      <c r="DQ207" s="594"/>
      <c r="DR207" s="594"/>
      <c r="DS207" s="594"/>
      <c r="DT207" s="594"/>
      <c r="DU207" s="594"/>
      <c r="DV207" s="594"/>
      <c r="DW207" s="594"/>
      <c r="DX207" s="594"/>
      <c r="DY207" s="594"/>
      <c r="DZ207" s="594"/>
      <c r="EA207" s="594"/>
      <c r="EB207" s="594"/>
      <c r="EC207" s="594"/>
      <c r="ED207" s="594"/>
      <c r="EE207" s="594"/>
      <c r="EF207" s="594"/>
      <c r="EG207" s="594"/>
      <c r="EH207" s="594"/>
      <c r="EI207" s="594"/>
      <c r="EJ207" s="594"/>
      <c r="EK207" s="594"/>
      <c r="EL207" s="594"/>
      <c r="EM207" s="594"/>
      <c r="EN207" s="594"/>
      <c r="EO207" s="594"/>
      <c r="EP207" s="594"/>
      <c r="EQ207" s="594"/>
      <c r="ER207" s="594"/>
      <c r="ES207" s="594"/>
      <c r="ET207" s="594"/>
      <c r="EU207" s="594"/>
      <c r="EV207" s="594"/>
      <c r="EW207" s="594"/>
      <c r="EX207" s="594"/>
      <c r="EY207" s="594"/>
      <c r="EZ207" s="594"/>
      <c r="FA207" s="594"/>
      <c r="FB207" s="594"/>
      <c r="FC207" s="594"/>
      <c r="FD207" s="594"/>
      <c r="FE207" s="594"/>
      <c r="FF207" s="594"/>
      <c r="FG207" s="594"/>
      <c r="FH207" s="594"/>
      <c r="FI207" s="594"/>
      <c r="FJ207" s="594"/>
      <c r="FK207" s="594"/>
      <c r="FL207" s="594"/>
      <c r="FM207" s="594"/>
      <c r="FN207" s="594"/>
      <c r="FO207" s="594"/>
      <c r="FP207" s="594"/>
      <c r="FQ207" s="594"/>
      <c r="FR207" s="594"/>
      <c r="FS207" s="594"/>
      <c r="FT207" s="594"/>
      <c r="FU207" s="594"/>
      <c r="FV207" s="594"/>
      <c r="FW207" s="594"/>
      <c r="FX207" s="594"/>
    </row>
    <row r="208" spans="1:180" ht="30" customHeight="1" x14ac:dyDescent="0.2">
      <c r="A208" s="662">
        <v>207</v>
      </c>
      <c r="B208" s="606">
        <v>246</v>
      </c>
      <c r="C208" s="607">
        <v>884</v>
      </c>
      <c r="D208" s="581">
        <v>5</v>
      </c>
      <c r="E208" s="582" t="s">
        <v>65</v>
      </c>
      <c r="F208" s="582" t="s">
        <v>60</v>
      </c>
      <c r="G208" s="656" t="s">
        <v>59</v>
      </c>
      <c r="H208" s="912"/>
      <c r="I208" s="641">
        <v>0</v>
      </c>
      <c r="J208" s="641">
        <v>6967000</v>
      </c>
      <c r="K208" s="613">
        <v>6967000</v>
      </c>
      <c r="L208" s="641">
        <v>2050413.1</v>
      </c>
      <c r="M208" s="610">
        <v>3935700</v>
      </c>
      <c r="N208" s="610">
        <v>4151700</v>
      </c>
      <c r="O208" s="610">
        <v>4391800</v>
      </c>
      <c r="P208" s="897">
        <v>2.1</v>
      </c>
      <c r="Q208" s="586" t="s">
        <v>22</v>
      </c>
      <c r="R208" s="847">
        <v>20</v>
      </c>
    </row>
    <row r="209" spans="1:180" ht="30" customHeight="1" x14ac:dyDescent="0.2">
      <c r="A209" s="662">
        <v>208</v>
      </c>
      <c r="B209" s="607">
        <v>255</v>
      </c>
      <c r="C209" s="607">
        <v>532</v>
      </c>
      <c r="D209" s="581">
        <v>21</v>
      </c>
      <c r="E209" s="632" t="s">
        <v>14</v>
      </c>
      <c r="F209" s="632" t="s">
        <v>1176</v>
      </c>
      <c r="G209" s="855" t="s">
        <v>15</v>
      </c>
      <c r="H209" s="912">
        <v>528357</v>
      </c>
      <c r="I209" s="613">
        <v>3776400</v>
      </c>
      <c r="J209" s="613">
        <v>3776400</v>
      </c>
      <c r="K209" s="613">
        <v>0</v>
      </c>
      <c r="L209" s="613">
        <v>0</v>
      </c>
      <c r="M209" s="610">
        <v>0</v>
      </c>
      <c r="N209" s="610"/>
      <c r="O209" s="610"/>
      <c r="P209" s="903">
        <v>2.2000000000000002</v>
      </c>
      <c r="Q209" s="586" t="s">
        <v>22</v>
      </c>
      <c r="R209" s="847">
        <v>25</v>
      </c>
    </row>
    <row r="210" spans="1:180" ht="30" customHeight="1" x14ac:dyDescent="0.2">
      <c r="A210" s="662">
        <v>209</v>
      </c>
      <c r="B210" s="607">
        <v>255</v>
      </c>
      <c r="C210" s="607">
        <v>532</v>
      </c>
      <c r="D210" s="581">
        <v>22</v>
      </c>
      <c r="E210" s="632" t="s">
        <v>14</v>
      </c>
      <c r="F210" s="632" t="s">
        <v>1304</v>
      </c>
      <c r="G210" s="855" t="s">
        <v>15</v>
      </c>
      <c r="H210" s="912"/>
      <c r="I210" s="613">
        <v>0</v>
      </c>
      <c r="J210" s="613">
        <v>238400</v>
      </c>
      <c r="K210" s="613">
        <v>0</v>
      </c>
      <c r="L210" s="613">
        <v>0</v>
      </c>
      <c r="M210" s="610">
        <v>0</v>
      </c>
      <c r="N210" s="610"/>
      <c r="O210" s="610"/>
      <c r="P210" s="903">
        <v>2.2000000000000002</v>
      </c>
      <c r="Q210" s="586" t="s">
        <v>22</v>
      </c>
      <c r="R210" s="847">
        <v>25</v>
      </c>
    </row>
    <row r="211" spans="1:180" s="845" customFormat="1" ht="30" customHeight="1" x14ac:dyDescent="0.2">
      <c r="A211" s="662">
        <v>210</v>
      </c>
      <c r="B211" s="606">
        <v>255</v>
      </c>
      <c r="C211" s="607">
        <v>532</v>
      </c>
      <c r="D211" s="581">
        <v>23</v>
      </c>
      <c r="E211" s="582" t="s">
        <v>14</v>
      </c>
      <c r="F211" s="582" t="s">
        <v>1179</v>
      </c>
      <c r="G211" s="855" t="s">
        <v>15</v>
      </c>
      <c r="H211" s="912"/>
      <c r="I211" s="613"/>
      <c r="J211" s="613"/>
      <c r="K211" s="613"/>
      <c r="L211" s="613"/>
      <c r="M211" s="610">
        <v>4900000</v>
      </c>
      <c r="N211" s="610"/>
      <c r="O211" s="610"/>
      <c r="P211" s="903">
        <v>2.2000000000000002</v>
      </c>
      <c r="Q211" s="796" t="s">
        <v>1180</v>
      </c>
      <c r="R211" s="847">
        <v>25</v>
      </c>
      <c r="S211" s="594"/>
      <c r="T211" s="594"/>
      <c r="U211" s="594"/>
      <c r="V211" s="594"/>
      <c r="W211" s="594"/>
      <c r="X211" s="594"/>
      <c r="Y211" s="594"/>
      <c r="Z211" s="594"/>
      <c r="AA211" s="594"/>
      <c r="AB211" s="594"/>
      <c r="AC211" s="594"/>
      <c r="AD211" s="594"/>
      <c r="AE211" s="594"/>
      <c r="AF211" s="594"/>
      <c r="AG211" s="594"/>
      <c r="AH211" s="594"/>
      <c r="AI211" s="594"/>
      <c r="AJ211" s="594"/>
      <c r="AK211" s="594"/>
      <c r="AL211" s="594"/>
      <c r="AM211" s="594"/>
      <c r="AN211" s="594"/>
      <c r="AO211" s="594"/>
      <c r="AP211" s="594"/>
      <c r="AQ211" s="594"/>
      <c r="AR211" s="594"/>
      <c r="AS211" s="594"/>
      <c r="AT211" s="594"/>
      <c r="AU211" s="594"/>
      <c r="AV211" s="594"/>
      <c r="AW211" s="594"/>
      <c r="AX211" s="594"/>
      <c r="AY211" s="594"/>
      <c r="AZ211" s="594"/>
      <c r="BA211" s="594"/>
      <c r="BB211" s="594"/>
      <c r="BC211" s="594"/>
      <c r="BD211" s="594"/>
      <c r="BE211" s="594"/>
      <c r="BF211" s="594"/>
      <c r="BG211" s="594"/>
      <c r="BH211" s="594"/>
      <c r="BI211" s="594"/>
      <c r="BJ211" s="594"/>
      <c r="BK211" s="594"/>
      <c r="BL211" s="594"/>
      <c r="BM211" s="594"/>
      <c r="BN211" s="594"/>
      <c r="BO211" s="594"/>
      <c r="BP211" s="594"/>
      <c r="BQ211" s="594"/>
      <c r="BR211" s="594"/>
      <c r="BS211" s="594"/>
      <c r="BT211" s="594"/>
      <c r="BU211" s="594"/>
      <c r="BV211" s="594"/>
      <c r="BW211" s="594"/>
      <c r="BX211" s="594"/>
      <c r="BY211" s="594"/>
      <c r="BZ211" s="594"/>
      <c r="CA211" s="594"/>
      <c r="CB211" s="594"/>
      <c r="CC211" s="594"/>
      <c r="CD211" s="594"/>
      <c r="CE211" s="594"/>
      <c r="CF211" s="594"/>
      <c r="CG211" s="594"/>
      <c r="CH211" s="594"/>
      <c r="CI211" s="594"/>
      <c r="CJ211" s="594"/>
      <c r="CK211" s="594"/>
      <c r="CL211" s="594"/>
      <c r="CM211" s="594"/>
      <c r="CN211" s="594"/>
      <c r="CO211" s="594"/>
      <c r="CP211" s="594"/>
      <c r="CQ211" s="594"/>
      <c r="CR211" s="594"/>
      <c r="CS211" s="594"/>
      <c r="CT211" s="594"/>
      <c r="CU211" s="594"/>
      <c r="CV211" s="594"/>
      <c r="CW211" s="594"/>
      <c r="CX211" s="594"/>
      <c r="CY211" s="594"/>
      <c r="CZ211" s="594"/>
      <c r="DA211" s="594"/>
      <c r="DB211" s="594"/>
      <c r="DC211" s="594"/>
      <c r="DD211" s="594"/>
      <c r="DE211" s="594"/>
      <c r="DF211" s="594"/>
      <c r="DG211" s="594"/>
      <c r="DH211" s="594"/>
      <c r="DI211" s="594"/>
      <c r="DJ211" s="594"/>
      <c r="DK211" s="594"/>
      <c r="DL211" s="594"/>
      <c r="DM211" s="594"/>
      <c r="DN211" s="594"/>
      <c r="DO211" s="594"/>
      <c r="DP211" s="594"/>
      <c r="DQ211" s="594"/>
      <c r="DR211" s="594"/>
      <c r="DS211" s="594"/>
      <c r="DT211" s="594"/>
      <c r="DU211" s="594"/>
      <c r="DV211" s="594"/>
      <c r="DW211" s="594"/>
      <c r="DX211" s="594"/>
      <c r="DY211" s="594"/>
      <c r="DZ211" s="594"/>
      <c r="EA211" s="594"/>
      <c r="EB211" s="594"/>
      <c r="EC211" s="594"/>
      <c r="ED211" s="594"/>
      <c r="EE211" s="594"/>
      <c r="EF211" s="594"/>
      <c r="EG211" s="594"/>
      <c r="EH211" s="594"/>
      <c r="EI211" s="594"/>
      <c r="EJ211" s="594"/>
      <c r="EK211" s="594"/>
      <c r="EL211" s="594"/>
      <c r="EM211" s="594"/>
      <c r="EN211" s="594"/>
      <c r="EO211" s="594"/>
      <c r="EP211" s="594"/>
      <c r="EQ211" s="594"/>
      <c r="ER211" s="594"/>
      <c r="ES211" s="594"/>
      <c r="ET211" s="594"/>
      <c r="EU211" s="594"/>
      <c r="EV211" s="594"/>
      <c r="EW211" s="594"/>
      <c r="EX211" s="594"/>
      <c r="EY211" s="594"/>
      <c r="EZ211" s="594"/>
      <c r="FA211" s="594"/>
      <c r="FB211" s="594"/>
      <c r="FC211" s="594"/>
      <c r="FD211" s="594"/>
      <c r="FE211" s="594"/>
      <c r="FF211" s="594"/>
      <c r="FG211" s="594"/>
      <c r="FH211" s="594"/>
      <c r="FI211" s="594"/>
      <c r="FJ211" s="594"/>
      <c r="FK211" s="594"/>
      <c r="FL211" s="594"/>
      <c r="FM211" s="594"/>
      <c r="FN211" s="594"/>
      <c r="FO211" s="594"/>
      <c r="FP211" s="594"/>
      <c r="FQ211" s="594"/>
      <c r="FR211" s="594"/>
      <c r="FS211" s="594"/>
      <c r="FT211" s="594"/>
      <c r="FU211" s="594"/>
      <c r="FV211" s="594"/>
      <c r="FW211" s="594"/>
      <c r="FX211" s="594"/>
    </row>
    <row r="212" spans="1:180" ht="30" customHeight="1" x14ac:dyDescent="0.2">
      <c r="A212" s="662">
        <v>211</v>
      </c>
      <c r="B212" s="606">
        <v>255</v>
      </c>
      <c r="C212" s="607">
        <v>572</v>
      </c>
      <c r="D212" s="581">
        <v>3</v>
      </c>
      <c r="E212" s="582" t="s">
        <v>68</v>
      </c>
      <c r="F212" s="582" t="s">
        <v>1162</v>
      </c>
      <c r="G212" s="855" t="s">
        <v>31</v>
      </c>
      <c r="H212" s="912"/>
      <c r="I212" s="613"/>
      <c r="J212" s="613"/>
      <c r="K212" s="613"/>
      <c r="L212" s="613"/>
      <c r="M212" s="610">
        <v>0</v>
      </c>
      <c r="N212" s="610">
        <v>1000000</v>
      </c>
      <c r="O212" s="610"/>
      <c r="P212" s="903">
        <v>2.2000000000000002</v>
      </c>
      <c r="Q212" s="796" t="s">
        <v>961</v>
      </c>
      <c r="R212" s="847">
        <v>25</v>
      </c>
    </row>
    <row r="213" spans="1:180" ht="30" customHeight="1" x14ac:dyDescent="0.2">
      <c r="A213" s="662">
        <v>212</v>
      </c>
      <c r="B213" s="607">
        <v>255</v>
      </c>
      <c r="C213" s="607">
        <v>572</v>
      </c>
      <c r="D213" s="595">
        <v>11</v>
      </c>
      <c r="E213" s="632" t="s">
        <v>68</v>
      </c>
      <c r="F213" s="632" t="s">
        <v>1145</v>
      </c>
      <c r="G213" s="855" t="s">
        <v>15</v>
      </c>
      <c r="H213" s="912"/>
      <c r="I213" s="613">
        <v>0</v>
      </c>
      <c r="J213" s="613">
        <v>1052000</v>
      </c>
      <c r="K213" s="613">
        <v>0</v>
      </c>
      <c r="L213" s="613">
        <v>0</v>
      </c>
      <c r="M213" s="610">
        <v>0</v>
      </c>
      <c r="N213" s="610"/>
      <c r="O213" s="610"/>
      <c r="P213" s="903">
        <v>2.2000000000000002</v>
      </c>
      <c r="Q213" s="586" t="s">
        <v>22</v>
      </c>
      <c r="R213" s="847">
        <v>25</v>
      </c>
    </row>
    <row r="214" spans="1:180" ht="30" customHeight="1" x14ac:dyDescent="0.2">
      <c r="A214" s="662">
        <v>213</v>
      </c>
      <c r="B214" s="606">
        <v>255</v>
      </c>
      <c r="C214" s="607">
        <v>632</v>
      </c>
      <c r="D214" s="581">
        <v>27</v>
      </c>
      <c r="E214" s="582" t="s">
        <v>14</v>
      </c>
      <c r="F214" s="582" t="s">
        <v>1157</v>
      </c>
      <c r="G214" s="855" t="s">
        <v>31</v>
      </c>
      <c r="H214" s="912">
        <v>-107333</v>
      </c>
      <c r="I214" s="613"/>
      <c r="J214" s="613"/>
      <c r="K214" s="613"/>
      <c r="L214" s="613"/>
      <c r="M214" s="610">
        <v>0</v>
      </c>
      <c r="N214" s="610">
        <v>800000</v>
      </c>
      <c r="O214" s="610">
        <v>800000</v>
      </c>
      <c r="P214" s="903">
        <v>2.2000000000000002</v>
      </c>
      <c r="Q214" s="586" t="s">
        <v>49</v>
      </c>
      <c r="R214" s="847">
        <v>25</v>
      </c>
    </row>
    <row r="215" spans="1:180" ht="30" customHeight="1" x14ac:dyDescent="0.2">
      <c r="A215" s="662">
        <v>214</v>
      </c>
      <c r="B215" s="607">
        <v>255</v>
      </c>
      <c r="C215" s="607">
        <v>632</v>
      </c>
      <c r="D215" s="581">
        <v>34</v>
      </c>
      <c r="E215" s="632" t="s">
        <v>14</v>
      </c>
      <c r="F215" s="632" t="s">
        <v>1176</v>
      </c>
      <c r="G215" s="855" t="s">
        <v>31</v>
      </c>
      <c r="H215" s="912"/>
      <c r="I215" s="613">
        <v>0</v>
      </c>
      <c r="J215" s="613">
        <v>0</v>
      </c>
      <c r="K215" s="613">
        <v>3776400</v>
      </c>
      <c r="L215" s="613">
        <v>3575443</v>
      </c>
      <c r="M215" s="610">
        <v>200900</v>
      </c>
      <c r="N215" s="610"/>
      <c r="O215" s="610"/>
      <c r="P215" s="903">
        <v>2.2000000000000002</v>
      </c>
      <c r="Q215" s="586" t="s">
        <v>22</v>
      </c>
      <c r="R215" s="847">
        <v>25</v>
      </c>
    </row>
    <row r="216" spans="1:180" s="845" customFormat="1" ht="30" customHeight="1" x14ac:dyDescent="0.2">
      <c r="A216" s="662">
        <v>215</v>
      </c>
      <c r="B216" s="606">
        <v>255</v>
      </c>
      <c r="C216" s="607">
        <v>632</v>
      </c>
      <c r="D216" s="581">
        <v>36</v>
      </c>
      <c r="E216" s="582" t="s">
        <v>14</v>
      </c>
      <c r="F216" s="655" t="s">
        <v>1164</v>
      </c>
      <c r="G216" s="656" t="s">
        <v>31</v>
      </c>
      <c r="H216" s="912"/>
      <c r="I216" s="613">
        <v>300000</v>
      </c>
      <c r="J216" s="613">
        <v>0</v>
      </c>
      <c r="K216" s="613">
        <v>0</v>
      </c>
      <c r="L216" s="613"/>
      <c r="M216" s="610">
        <v>0</v>
      </c>
      <c r="N216" s="610">
        <v>1000000</v>
      </c>
      <c r="O216" s="610">
        <v>1000000</v>
      </c>
      <c r="P216" s="903">
        <v>2.2000000000000002</v>
      </c>
      <c r="Q216" s="827">
        <v>4</v>
      </c>
      <c r="R216" s="847">
        <v>25</v>
      </c>
      <c r="S216" s="594"/>
      <c r="T216" s="594"/>
      <c r="U216" s="594"/>
      <c r="V216" s="594"/>
      <c r="W216" s="594"/>
      <c r="X216" s="594"/>
      <c r="Y216" s="594"/>
      <c r="Z216" s="594"/>
      <c r="AA216" s="594"/>
      <c r="AB216" s="594"/>
      <c r="AC216" s="594"/>
      <c r="AD216" s="594"/>
      <c r="AE216" s="594"/>
      <c r="AF216" s="594"/>
      <c r="AG216" s="594"/>
      <c r="AH216" s="594"/>
      <c r="AI216" s="594"/>
      <c r="AJ216" s="594"/>
      <c r="AK216" s="594"/>
      <c r="AL216" s="594"/>
      <c r="AM216" s="594"/>
      <c r="AN216" s="594"/>
      <c r="AO216" s="594"/>
      <c r="AP216" s="594"/>
      <c r="AQ216" s="594"/>
      <c r="AR216" s="594"/>
      <c r="AS216" s="594"/>
      <c r="AT216" s="594"/>
      <c r="AU216" s="594"/>
      <c r="AV216" s="594"/>
      <c r="AW216" s="594"/>
      <c r="AX216" s="594"/>
      <c r="AY216" s="594"/>
      <c r="AZ216" s="594"/>
      <c r="BA216" s="594"/>
      <c r="BB216" s="594"/>
      <c r="BC216" s="594"/>
      <c r="BD216" s="594"/>
      <c r="BE216" s="594"/>
      <c r="BF216" s="594"/>
      <c r="BG216" s="594"/>
      <c r="BH216" s="594"/>
      <c r="BI216" s="594"/>
      <c r="BJ216" s="594"/>
      <c r="BK216" s="594"/>
      <c r="BL216" s="594"/>
      <c r="BM216" s="594"/>
      <c r="BN216" s="594"/>
      <c r="BO216" s="594"/>
      <c r="BP216" s="594"/>
      <c r="BQ216" s="594"/>
      <c r="BR216" s="594"/>
      <c r="BS216" s="594"/>
      <c r="BT216" s="594"/>
      <c r="BU216" s="594"/>
      <c r="BV216" s="594"/>
      <c r="BW216" s="594"/>
      <c r="BX216" s="594"/>
      <c r="BY216" s="594"/>
      <c r="BZ216" s="594"/>
      <c r="CA216" s="594"/>
      <c r="CB216" s="594"/>
      <c r="CC216" s="594"/>
      <c r="CD216" s="594"/>
      <c r="CE216" s="594"/>
      <c r="CF216" s="594"/>
      <c r="CG216" s="594"/>
      <c r="CH216" s="594"/>
      <c r="CI216" s="594"/>
      <c r="CJ216" s="594"/>
      <c r="CK216" s="594"/>
      <c r="CL216" s="594"/>
      <c r="CM216" s="594"/>
      <c r="CN216" s="594"/>
      <c r="CO216" s="594"/>
      <c r="CP216" s="594"/>
      <c r="CQ216" s="594"/>
      <c r="CR216" s="594"/>
      <c r="CS216" s="594"/>
      <c r="CT216" s="594"/>
      <c r="CU216" s="594"/>
      <c r="CV216" s="594"/>
      <c r="CW216" s="594"/>
      <c r="CX216" s="594"/>
      <c r="CY216" s="594"/>
      <c r="CZ216" s="594"/>
      <c r="DA216" s="594"/>
      <c r="DB216" s="594"/>
      <c r="DC216" s="594"/>
      <c r="DD216" s="594"/>
      <c r="DE216" s="594"/>
      <c r="DF216" s="594"/>
      <c r="DG216" s="594"/>
      <c r="DH216" s="594"/>
      <c r="DI216" s="594"/>
      <c r="DJ216" s="594"/>
      <c r="DK216" s="594"/>
      <c r="DL216" s="594"/>
      <c r="DM216" s="594"/>
      <c r="DN216" s="594"/>
      <c r="DO216" s="594"/>
      <c r="DP216" s="594"/>
      <c r="DQ216" s="594"/>
      <c r="DR216" s="594"/>
      <c r="DS216" s="594"/>
      <c r="DT216" s="594"/>
      <c r="DU216" s="594"/>
      <c r="DV216" s="594"/>
      <c r="DW216" s="594"/>
      <c r="DX216" s="594"/>
      <c r="DY216" s="594"/>
      <c r="DZ216" s="594"/>
      <c r="EA216" s="594"/>
      <c r="EB216" s="594"/>
      <c r="EC216" s="594"/>
      <c r="ED216" s="594"/>
      <c r="EE216" s="594"/>
      <c r="EF216" s="594"/>
      <c r="EG216" s="594"/>
      <c r="EH216" s="594"/>
      <c r="EI216" s="594"/>
      <c r="EJ216" s="594"/>
      <c r="EK216" s="594"/>
      <c r="EL216" s="594"/>
      <c r="EM216" s="594"/>
      <c r="EN216" s="594"/>
      <c r="EO216" s="594"/>
      <c r="EP216" s="594"/>
      <c r="EQ216" s="594"/>
      <c r="ER216" s="594"/>
      <c r="ES216" s="594"/>
      <c r="ET216" s="594"/>
      <c r="EU216" s="594"/>
      <c r="EV216" s="594"/>
      <c r="EW216" s="594"/>
      <c r="EX216" s="594"/>
      <c r="EY216" s="594"/>
      <c r="EZ216" s="594"/>
      <c r="FA216" s="594"/>
      <c r="FB216" s="594"/>
      <c r="FC216" s="594"/>
      <c r="FD216" s="594"/>
      <c r="FE216" s="594"/>
      <c r="FF216" s="594"/>
      <c r="FG216" s="594"/>
      <c r="FH216" s="594"/>
      <c r="FI216" s="594"/>
      <c r="FJ216" s="594"/>
      <c r="FK216" s="594"/>
      <c r="FL216" s="594"/>
      <c r="FM216" s="594"/>
      <c r="FN216" s="594"/>
      <c r="FO216" s="594"/>
      <c r="FP216" s="594"/>
      <c r="FQ216" s="594"/>
      <c r="FR216" s="594"/>
      <c r="FS216" s="594"/>
      <c r="FT216" s="594"/>
      <c r="FU216" s="594"/>
      <c r="FV216" s="594"/>
      <c r="FW216" s="594"/>
      <c r="FX216" s="594"/>
    </row>
    <row r="217" spans="1:180" ht="30" customHeight="1" x14ac:dyDescent="0.2">
      <c r="A217" s="662">
        <v>216</v>
      </c>
      <c r="B217" s="606">
        <v>255</v>
      </c>
      <c r="C217" s="607">
        <v>632</v>
      </c>
      <c r="D217" s="581">
        <v>39</v>
      </c>
      <c r="E217" s="632" t="s">
        <v>14</v>
      </c>
      <c r="F217" s="635" t="s">
        <v>1160</v>
      </c>
      <c r="G217" s="656" t="s">
        <v>31</v>
      </c>
      <c r="H217" s="912"/>
      <c r="I217" s="613">
        <v>500000</v>
      </c>
      <c r="J217" s="613">
        <v>0</v>
      </c>
      <c r="K217" s="613">
        <v>0</v>
      </c>
      <c r="L217" s="613"/>
      <c r="M217" s="610">
        <v>0</v>
      </c>
      <c r="N217" s="610"/>
      <c r="O217" s="610">
        <v>500000</v>
      </c>
      <c r="P217" s="903">
        <v>2.2000000000000002</v>
      </c>
      <c r="Q217" s="586" t="s">
        <v>22</v>
      </c>
      <c r="R217" s="847">
        <v>25</v>
      </c>
    </row>
    <row r="218" spans="1:180" ht="30" customHeight="1" x14ac:dyDescent="0.2">
      <c r="A218" s="662">
        <v>217</v>
      </c>
      <c r="B218" s="607">
        <v>255</v>
      </c>
      <c r="C218" s="607">
        <v>632</v>
      </c>
      <c r="D218" s="581">
        <v>41</v>
      </c>
      <c r="E218" s="632" t="s">
        <v>14</v>
      </c>
      <c r="F218" s="635" t="s">
        <v>1305</v>
      </c>
      <c r="G218" s="656" t="s">
        <v>31</v>
      </c>
      <c r="H218" s="912"/>
      <c r="I218" s="613">
        <v>850000</v>
      </c>
      <c r="J218" s="613">
        <v>0</v>
      </c>
      <c r="K218" s="613">
        <v>0</v>
      </c>
      <c r="L218" s="613"/>
      <c r="M218" s="610">
        <v>0</v>
      </c>
      <c r="N218" s="610"/>
      <c r="O218" s="610"/>
      <c r="P218" s="903">
        <v>2.2000000000000002</v>
      </c>
      <c r="Q218" s="586" t="s">
        <v>22</v>
      </c>
      <c r="R218" s="847">
        <v>25</v>
      </c>
    </row>
    <row r="219" spans="1:180" ht="30" customHeight="1" x14ac:dyDescent="0.2">
      <c r="A219" s="662">
        <v>218</v>
      </c>
      <c r="B219" s="606">
        <v>255</v>
      </c>
      <c r="C219" s="607">
        <v>632</v>
      </c>
      <c r="D219" s="581">
        <v>42</v>
      </c>
      <c r="E219" s="582" t="s">
        <v>68</v>
      </c>
      <c r="F219" s="582" t="s">
        <v>1159</v>
      </c>
      <c r="G219" s="855" t="s">
        <v>31</v>
      </c>
      <c r="H219" s="912"/>
      <c r="I219" s="613">
        <v>0</v>
      </c>
      <c r="J219" s="613">
        <v>0</v>
      </c>
      <c r="K219" s="613">
        <v>7000000</v>
      </c>
      <c r="L219" s="613">
        <v>0</v>
      </c>
      <c r="M219" s="610">
        <v>7000000</v>
      </c>
      <c r="N219" s="610"/>
      <c r="O219" s="610"/>
      <c r="P219" s="903">
        <v>2.2000000000000002</v>
      </c>
      <c r="Q219" s="586" t="s">
        <v>22</v>
      </c>
      <c r="R219" s="847">
        <v>25</v>
      </c>
      <c r="FM219" s="593"/>
      <c r="FN219" s="593"/>
      <c r="FO219" s="593"/>
      <c r="FP219" s="593"/>
      <c r="FQ219" s="593"/>
      <c r="FR219" s="593"/>
      <c r="FS219" s="593"/>
      <c r="FT219" s="593"/>
      <c r="FU219" s="593"/>
      <c r="FV219" s="593"/>
      <c r="FW219" s="593"/>
      <c r="FX219" s="593"/>
    </row>
    <row r="220" spans="1:180" ht="30" customHeight="1" x14ac:dyDescent="0.2">
      <c r="A220" s="662">
        <v>219</v>
      </c>
      <c r="B220" s="607">
        <v>255</v>
      </c>
      <c r="C220" s="607">
        <v>632</v>
      </c>
      <c r="D220" s="581">
        <v>43</v>
      </c>
      <c r="E220" s="632" t="s">
        <v>14</v>
      </c>
      <c r="F220" s="632" t="s">
        <v>1304</v>
      </c>
      <c r="G220" s="855" t="s">
        <v>31</v>
      </c>
      <c r="H220" s="912"/>
      <c r="I220" s="613">
        <v>0</v>
      </c>
      <c r="J220" s="613">
        <v>0</v>
      </c>
      <c r="K220" s="613">
        <v>232400</v>
      </c>
      <c r="L220" s="613">
        <v>232354.44</v>
      </c>
      <c r="M220" s="610">
        <v>0</v>
      </c>
      <c r="N220" s="610"/>
      <c r="O220" s="610"/>
      <c r="P220" s="903">
        <v>2.2000000000000002</v>
      </c>
      <c r="Q220" s="586" t="s">
        <v>22</v>
      </c>
      <c r="R220" s="847">
        <v>25</v>
      </c>
    </row>
    <row r="221" spans="1:180" ht="30" customHeight="1" x14ac:dyDescent="0.2">
      <c r="A221" s="662">
        <v>220</v>
      </c>
      <c r="B221" s="607">
        <v>255</v>
      </c>
      <c r="C221" s="607">
        <v>632</v>
      </c>
      <c r="D221" s="595">
        <v>44</v>
      </c>
      <c r="E221" s="632" t="s">
        <v>68</v>
      </c>
      <c r="F221" s="632" t="s">
        <v>1145</v>
      </c>
      <c r="G221" s="855" t="s">
        <v>31</v>
      </c>
      <c r="H221" s="912"/>
      <c r="I221" s="613">
        <v>0</v>
      </c>
      <c r="J221" s="613">
        <v>0</v>
      </c>
      <c r="K221" s="613">
        <v>984600</v>
      </c>
      <c r="L221" s="613">
        <v>491946.3</v>
      </c>
      <c r="M221" s="610">
        <v>492600</v>
      </c>
      <c r="N221" s="610"/>
      <c r="O221" s="610"/>
      <c r="P221" s="903">
        <v>2.2000000000000002</v>
      </c>
      <c r="Q221" s="586" t="s">
        <v>22</v>
      </c>
      <c r="R221" s="847">
        <v>25</v>
      </c>
    </row>
    <row r="222" spans="1:180" ht="30" customHeight="1" x14ac:dyDescent="0.2">
      <c r="A222" s="662">
        <v>221</v>
      </c>
      <c r="B222" s="606">
        <v>255</v>
      </c>
      <c r="C222" s="607">
        <v>632</v>
      </c>
      <c r="D222" s="581" t="s">
        <v>25</v>
      </c>
      <c r="E222" s="582" t="s">
        <v>14</v>
      </c>
      <c r="F222" s="632" t="s">
        <v>1150</v>
      </c>
      <c r="G222" s="855" t="s">
        <v>31</v>
      </c>
      <c r="H222" s="912"/>
      <c r="I222" s="613"/>
      <c r="J222" s="613"/>
      <c r="K222" s="613"/>
      <c r="L222" s="613"/>
      <c r="M222" s="610">
        <v>0</v>
      </c>
      <c r="N222" s="610">
        <v>700000</v>
      </c>
      <c r="O222" s="610"/>
      <c r="P222" s="903">
        <v>2.2000000000000002</v>
      </c>
      <c r="Q222" s="586" t="s">
        <v>22</v>
      </c>
      <c r="R222" s="847">
        <v>25</v>
      </c>
      <c r="S222" s="593"/>
      <c r="T222" s="593"/>
      <c r="U222" s="593"/>
      <c r="V222" s="593"/>
      <c r="W222" s="593"/>
      <c r="X222" s="593"/>
      <c r="Y222" s="593"/>
      <c r="Z222" s="593"/>
      <c r="AA222" s="593"/>
      <c r="AB222" s="593"/>
      <c r="AC222" s="593"/>
      <c r="AD222" s="593"/>
      <c r="AE222" s="593"/>
      <c r="AF222" s="593"/>
      <c r="AG222" s="593"/>
      <c r="AH222" s="593"/>
      <c r="AI222" s="593"/>
      <c r="AJ222" s="593"/>
      <c r="AK222" s="593"/>
      <c r="AL222" s="593"/>
      <c r="AM222" s="593"/>
      <c r="AN222" s="593"/>
      <c r="AO222" s="593"/>
      <c r="AP222" s="593"/>
      <c r="AQ222" s="593"/>
      <c r="AR222" s="593"/>
      <c r="AS222" s="593"/>
      <c r="AT222" s="593"/>
      <c r="AU222" s="593"/>
      <c r="AV222" s="593"/>
      <c r="AW222" s="593"/>
      <c r="AX222" s="593"/>
      <c r="AY222" s="593"/>
      <c r="AZ222" s="593"/>
      <c r="BA222" s="593"/>
      <c r="BB222" s="593"/>
      <c r="BC222" s="593"/>
      <c r="BD222" s="593"/>
      <c r="BE222" s="593"/>
      <c r="BF222" s="593"/>
      <c r="BG222" s="593"/>
      <c r="BH222" s="593"/>
      <c r="BI222" s="593"/>
      <c r="BJ222" s="593"/>
      <c r="BK222" s="593"/>
      <c r="BL222" s="593"/>
      <c r="BM222" s="593"/>
      <c r="BN222" s="593"/>
      <c r="BO222" s="593"/>
      <c r="BP222" s="593"/>
      <c r="BQ222" s="593"/>
      <c r="BR222" s="593"/>
      <c r="BS222" s="593"/>
      <c r="BT222" s="593"/>
      <c r="BU222" s="593"/>
      <c r="BV222" s="593"/>
      <c r="BW222" s="593"/>
      <c r="BX222" s="593"/>
      <c r="BY222" s="593"/>
      <c r="BZ222" s="593"/>
      <c r="CA222" s="593"/>
      <c r="CB222" s="593"/>
      <c r="CC222" s="593"/>
      <c r="CD222" s="593"/>
      <c r="CE222" s="593"/>
      <c r="CF222" s="593"/>
      <c r="CG222" s="593"/>
      <c r="CH222" s="593"/>
      <c r="CI222" s="593"/>
      <c r="CJ222" s="593"/>
      <c r="CK222" s="593"/>
      <c r="CL222" s="593"/>
      <c r="CM222" s="593"/>
      <c r="CN222" s="593"/>
      <c r="CO222" s="593"/>
      <c r="CP222" s="593"/>
      <c r="CQ222" s="593"/>
      <c r="CR222" s="593"/>
      <c r="CS222" s="593"/>
      <c r="CT222" s="593"/>
      <c r="CU222" s="593"/>
      <c r="CV222" s="593"/>
      <c r="CW222" s="593"/>
      <c r="CX222" s="593"/>
      <c r="CY222" s="593"/>
      <c r="CZ222" s="593"/>
      <c r="DA222" s="593"/>
      <c r="DB222" s="593"/>
      <c r="DC222" s="593"/>
      <c r="DD222" s="593"/>
      <c r="DE222" s="593"/>
      <c r="DF222" s="593"/>
      <c r="DG222" s="593"/>
      <c r="DH222" s="593"/>
      <c r="DI222" s="593"/>
      <c r="DJ222" s="593"/>
      <c r="DK222" s="593"/>
      <c r="DL222" s="593"/>
      <c r="DM222" s="593"/>
      <c r="DN222" s="593"/>
      <c r="DO222" s="593"/>
      <c r="DP222" s="593"/>
      <c r="DQ222" s="593"/>
      <c r="DR222" s="593"/>
      <c r="DS222" s="593"/>
      <c r="DT222" s="593"/>
      <c r="DU222" s="593"/>
      <c r="DV222" s="593"/>
      <c r="DW222" s="593"/>
      <c r="DX222" s="593"/>
      <c r="DY222" s="593"/>
      <c r="DZ222" s="593"/>
      <c r="EA222" s="593"/>
      <c r="EB222" s="593"/>
      <c r="EC222" s="593"/>
      <c r="ED222" s="593"/>
      <c r="EE222" s="593"/>
      <c r="EF222" s="593"/>
      <c r="EG222" s="593"/>
      <c r="EH222" s="593"/>
      <c r="EI222" s="593"/>
      <c r="EJ222" s="593"/>
      <c r="EK222" s="593"/>
      <c r="EL222" s="593"/>
      <c r="EM222" s="593"/>
      <c r="EN222" s="593"/>
      <c r="EO222" s="593"/>
      <c r="EP222" s="593"/>
      <c r="EQ222" s="593"/>
      <c r="ER222" s="593"/>
      <c r="ES222" s="593"/>
      <c r="ET222" s="593"/>
      <c r="EU222" s="593"/>
      <c r="EV222" s="593"/>
      <c r="EW222" s="593"/>
      <c r="EX222" s="593"/>
      <c r="EY222" s="593"/>
      <c r="EZ222" s="593"/>
      <c r="FA222" s="593"/>
      <c r="FB222" s="593"/>
      <c r="FC222" s="593"/>
      <c r="FD222" s="593"/>
      <c r="FE222" s="593"/>
      <c r="FF222" s="593"/>
      <c r="FG222" s="593"/>
      <c r="FH222" s="593"/>
      <c r="FI222" s="593"/>
      <c r="FJ222" s="593"/>
      <c r="FK222" s="593"/>
      <c r="FL222" s="593"/>
    </row>
    <row r="223" spans="1:180" ht="30" customHeight="1" x14ac:dyDescent="0.2">
      <c r="A223" s="662">
        <v>222</v>
      </c>
      <c r="B223" s="606">
        <v>255</v>
      </c>
      <c r="C223" s="607">
        <v>632</v>
      </c>
      <c r="D223" s="581" t="s">
        <v>25</v>
      </c>
      <c r="E223" s="582" t="s">
        <v>14</v>
      </c>
      <c r="F223" s="632" t="s">
        <v>1158</v>
      </c>
      <c r="G223" s="855" t="s">
        <v>31</v>
      </c>
      <c r="H223" s="912"/>
      <c r="I223" s="613"/>
      <c r="J223" s="613"/>
      <c r="K223" s="613"/>
      <c r="L223" s="613"/>
      <c r="M223" s="610">
        <v>0</v>
      </c>
      <c r="N223" s="610">
        <v>5000000</v>
      </c>
      <c r="O223" s="610"/>
      <c r="P223" s="903">
        <v>2.2000000000000002</v>
      </c>
      <c r="Q223" s="586" t="s">
        <v>22</v>
      </c>
      <c r="R223" s="847">
        <v>25</v>
      </c>
      <c r="S223" s="593"/>
      <c r="T223" s="593"/>
      <c r="U223" s="593"/>
      <c r="V223" s="593"/>
      <c r="W223" s="593"/>
      <c r="X223" s="593"/>
      <c r="Y223" s="593"/>
      <c r="Z223" s="593"/>
      <c r="AA223" s="593"/>
      <c r="AB223" s="593"/>
      <c r="AC223" s="593"/>
      <c r="AD223" s="593"/>
      <c r="AE223" s="593"/>
      <c r="AF223" s="593"/>
      <c r="AG223" s="593"/>
      <c r="AH223" s="593"/>
      <c r="AI223" s="593"/>
      <c r="AJ223" s="593"/>
      <c r="AK223" s="593"/>
      <c r="AL223" s="593"/>
      <c r="AM223" s="593"/>
      <c r="AN223" s="593"/>
      <c r="AO223" s="593"/>
      <c r="AP223" s="593"/>
      <c r="AQ223" s="593"/>
      <c r="AR223" s="593"/>
      <c r="AS223" s="593"/>
      <c r="AT223" s="593"/>
      <c r="AU223" s="593"/>
      <c r="AV223" s="593"/>
      <c r="AW223" s="593"/>
      <c r="AX223" s="593"/>
      <c r="AY223" s="593"/>
      <c r="AZ223" s="593"/>
      <c r="BA223" s="593"/>
      <c r="BB223" s="593"/>
      <c r="BC223" s="593"/>
      <c r="BD223" s="593"/>
      <c r="BE223" s="593"/>
      <c r="BF223" s="593"/>
      <c r="BG223" s="593"/>
      <c r="BH223" s="593"/>
      <c r="BI223" s="593"/>
      <c r="BJ223" s="593"/>
      <c r="BK223" s="593"/>
      <c r="BL223" s="593"/>
      <c r="BM223" s="593"/>
      <c r="BN223" s="593"/>
      <c r="BO223" s="593"/>
      <c r="BP223" s="593"/>
      <c r="BQ223" s="593"/>
      <c r="BR223" s="593"/>
      <c r="BS223" s="593"/>
      <c r="BT223" s="593"/>
      <c r="BU223" s="593"/>
      <c r="BV223" s="593"/>
      <c r="BW223" s="593"/>
      <c r="BX223" s="593"/>
      <c r="BY223" s="593"/>
      <c r="BZ223" s="593"/>
      <c r="CA223" s="593"/>
      <c r="CB223" s="593"/>
      <c r="CC223" s="593"/>
      <c r="CD223" s="593"/>
      <c r="CE223" s="593"/>
      <c r="CF223" s="593"/>
      <c r="CG223" s="593"/>
      <c r="CH223" s="593"/>
      <c r="CI223" s="593"/>
      <c r="CJ223" s="593"/>
      <c r="CK223" s="593"/>
      <c r="CL223" s="593"/>
      <c r="CM223" s="593"/>
      <c r="CN223" s="593"/>
      <c r="CO223" s="593"/>
      <c r="CP223" s="593"/>
      <c r="CQ223" s="593"/>
      <c r="CR223" s="593"/>
      <c r="CS223" s="593"/>
      <c r="CT223" s="593"/>
      <c r="CU223" s="593"/>
      <c r="CV223" s="593"/>
      <c r="CW223" s="593"/>
      <c r="CX223" s="593"/>
      <c r="CY223" s="593"/>
      <c r="CZ223" s="593"/>
      <c r="DA223" s="593"/>
      <c r="DB223" s="593"/>
      <c r="DC223" s="593"/>
      <c r="DD223" s="593"/>
      <c r="DE223" s="593"/>
      <c r="DF223" s="593"/>
      <c r="DG223" s="593"/>
      <c r="DH223" s="593"/>
      <c r="DI223" s="593"/>
      <c r="DJ223" s="593"/>
      <c r="DK223" s="593"/>
      <c r="DL223" s="593"/>
      <c r="DM223" s="593"/>
      <c r="DN223" s="593"/>
      <c r="DO223" s="593"/>
      <c r="DP223" s="593"/>
      <c r="DQ223" s="593"/>
      <c r="DR223" s="593"/>
      <c r="DS223" s="593"/>
      <c r="DT223" s="593"/>
      <c r="DU223" s="593"/>
      <c r="DV223" s="593"/>
      <c r="DW223" s="593"/>
      <c r="DX223" s="593"/>
      <c r="DY223" s="593"/>
      <c r="DZ223" s="593"/>
      <c r="EA223" s="593"/>
      <c r="EB223" s="593"/>
      <c r="EC223" s="593"/>
      <c r="ED223" s="593"/>
      <c r="EE223" s="593"/>
      <c r="EF223" s="593"/>
      <c r="EG223" s="593"/>
      <c r="EH223" s="593"/>
      <c r="EI223" s="593"/>
      <c r="EJ223" s="593"/>
      <c r="EK223" s="593"/>
      <c r="EL223" s="593"/>
      <c r="EM223" s="593"/>
      <c r="EN223" s="593"/>
      <c r="EO223" s="593"/>
      <c r="EP223" s="593"/>
      <c r="EQ223" s="593"/>
      <c r="ER223" s="593"/>
      <c r="ES223" s="593"/>
      <c r="ET223" s="593"/>
      <c r="EU223" s="593"/>
      <c r="EV223" s="593"/>
      <c r="EW223" s="593"/>
      <c r="EX223" s="593"/>
      <c r="EY223" s="593"/>
      <c r="EZ223" s="593"/>
      <c r="FA223" s="593"/>
      <c r="FB223" s="593"/>
      <c r="FC223" s="593"/>
      <c r="FD223" s="593"/>
      <c r="FE223" s="593"/>
      <c r="FF223" s="593"/>
      <c r="FG223" s="593"/>
      <c r="FH223" s="593"/>
      <c r="FI223" s="593"/>
      <c r="FJ223" s="593"/>
      <c r="FK223" s="593"/>
      <c r="FL223" s="593"/>
    </row>
    <row r="224" spans="1:180" ht="30" customHeight="1" x14ac:dyDescent="0.2">
      <c r="A224" s="662">
        <v>223</v>
      </c>
      <c r="B224" s="606">
        <v>255</v>
      </c>
      <c r="C224" s="607">
        <v>632</v>
      </c>
      <c r="D224" s="581" t="s">
        <v>25</v>
      </c>
      <c r="E224" s="582" t="s">
        <v>14</v>
      </c>
      <c r="F224" s="582" t="s">
        <v>1165</v>
      </c>
      <c r="G224" s="855" t="s">
        <v>31</v>
      </c>
      <c r="H224" s="912"/>
      <c r="I224" s="613"/>
      <c r="J224" s="613"/>
      <c r="K224" s="613"/>
      <c r="L224" s="613"/>
      <c r="M224" s="610">
        <v>0</v>
      </c>
      <c r="N224" s="610"/>
      <c r="O224" s="610">
        <v>500000</v>
      </c>
      <c r="P224" s="903">
        <v>2.2000000000000002</v>
      </c>
      <c r="Q224" s="586" t="s">
        <v>22</v>
      </c>
      <c r="R224" s="847">
        <v>25</v>
      </c>
      <c r="S224" s="593"/>
      <c r="T224" s="593"/>
      <c r="U224" s="593"/>
      <c r="V224" s="593"/>
      <c r="W224" s="593"/>
      <c r="X224" s="593"/>
      <c r="Y224" s="593"/>
      <c r="Z224" s="593"/>
      <c r="AA224" s="593"/>
      <c r="AB224" s="593"/>
      <c r="AC224" s="593"/>
      <c r="AD224" s="593"/>
      <c r="AE224" s="593"/>
      <c r="AF224" s="593"/>
      <c r="AG224" s="593"/>
      <c r="AH224" s="593"/>
      <c r="AI224" s="593"/>
      <c r="AJ224" s="593"/>
      <c r="AK224" s="593"/>
      <c r="AL224" s="593"/>
      <c r="AM224" s="593"/>
      <c r="AN224" s="593"/>
      <c r="AO224" s="593"/>
      <c r="AP224" s="593"/>
      <c r="AQ224" s="593"/>
      <c r="AR224" s="593"/>
      <c r="AS224" s="593"/>
      <c r="AT224" s="593"/>
      <c r="AU224" s="593"/>
      <c r="AV224" s="593"/>
      <c r="AW224" s="593"/>
      <c r="AX224" s="593"/>
      <c r="AY224" s="593"/>
      <c r="AZ224" s="593"/>
      <c r="BA224" s="593"/>
      <c r="BB224" s="593"/>
      <c r="BC224" s="593"/>
      <c r="BD224" s="593"/>
      <c r="BE224" s="593"/>
      <c r="BF224" s="593"/>
      <c r="BG224" s="593"/>
      <c r="BH224" s="593"/>
      <c r="BI224" s="593"/>
      <c r="BJ224" s="593"/>
      <c r="BK224" s="593"/>
      <c r="BL224" s="593"/>
      <c r="BM224" s="593"/>
      <c r="BN224" s="593"/>
      <c r="BO224" s="593"/>
      <c r="BP224" s="593"/>
      <c r="BQ224" s="593"/>
      <c r="BR224" s="593"/>
      <c r="BS224" s="593"/>
      <c r="BT224" s="593"/>
      <c r="BU224" s="593"/>
      <c r="BV224" s="593"/>
      <c r="BW224" s="593"/>
      <c r="BX224" s="593"/>
      <c r="BY224" s="593"/>
      <c r="BZ224" s="593"/>
      <c r="CA224" s="593"/>
      <c r="CB224" s="593"/>
      <c r="CC224" s="593"/>
      <c r="CD224" s="593"/>
      <c r="CE224" s="593"/>
      <c r="CF224" s="593"/>
      <c r="CG224" s="593"/>
      <c r="CH224" s="593"/>
      <c r="CI224" s="593"/>
      <c r="CJ224" s="593"/>
      <c r="CK224" s="593"/>
      <c r="CL224" s="593"/>
      <c r="CM224" s="593"/>
      <c r="CN224" s="593"/>
      <c r="CO224" s="593"/>
      <c r="CP224" s="593"/>
      <c r="CQ224" s="593"/>
      <c r="CR224" s="593"/>
      <c r="CS224" s="593"/>
      <c r="CT224" s="593"/>
      <c r="CU224" s="593"/>
      <c r="CV224" s="593"/>
      <c r="CW224" s="593"/>
      <c r="CX224" s="593"/>
      <c r="CY224" s="593"/>
      <c r="CZ224" s="593"/>
      <c r="DA224" s="593"/>
      <c r="DB224" s="593"/>
      <c r="DC224" s="593"/>
      <c r="DD224" s="593"/>
      <c r="DE224" s="593"/>
      <c r="DF224" s="593"/>
      <c r="DG224" s="593"/>
      <c r="DH224" s="593"/>
      <c r="DI224" s="593"/>
      <c r="DJ224" s="593"/>
      <c r="DK224" s="593"/>
      <c r="DL224" s="593"/>
      <c r="DM224" s="593"/>
      <c r="DN224" s="593"/>
      <c r="DO224" s="593"/>
      <c r="DP224" s="593"/>
      <c r="DQ224" s="593"/>
      <c r="DR224" s="593"/>
      <c r="DS224" s="593"/>
      <c r="DT224" s="593"/>
      <c r="DU224" s="593"/>
      <c r="DV224" s="593"/>
      <c r="DW224" s="593"/>
      <c r="DX224" s="593"/>
      <c r="DY224" s="593"/>
      <c r="DZ224" s="593"/>
      <c r="EA224" s="593"/>
      <c r="EB224" s="593"/>
      <c r="EC224" s="593"/>
      <c r="ED224" s="593"/>
      <c r="EE224" s="593"/>
      <c r="EF224" s="593"/>
      <c r="EG224" s="593"/>
      <c r="EH224" s="593"/>
      <c r="EI224" s="593"/>
      <c r="EJ224" s="593"/>
      <c r="EK224" s="593"/>
      <c r="EL224" s="593"/>
      <c r="EM224" s="593"/>
      <c r="EN224" s="593"/>
      <c r="EO224" s="593"/>
      <c r="EP224" s="593"/>
      <c r="EQ224" s="593"/>
      <c r="ER224" s="593"/>
      <c r="ES224" s="593"/>
      <c r="ET224" s="593"/>
      <c r="EU224" s="593"/>
      <c r="EV224" s="593"/>
      <c r="EW224" s="593"/>
      <c r="EX224" s="593"/>
      <c r="EY224" s="593"/>
      <c r="EZ224" s="593"/>
      <c r="FA224" s="593"/>
      <c r="FB224" s="593"/>
      <c r="FC224" s="593"/>
      <c r="FD224" s="593"/>
      <c r="FE224" s="593"/>
      <c r="FF224" s="593"/>
      <c r="FG224" s="593"/>
      <c r="FH224" s="593"/>
      <c r="FI224" s="593"/>
      <c r="FJ224" s="593"/>
      <c r="FK224" s="593"/>
      <c r="FL224" s="593"/>
    </row>
    <row r="225" spans="1:180" ht="30" customHeight="1" x14ac:dyDescent="0.2">
      <c r="A225" s="662">
        <v>224</v>
      </c>
      <c r="B225" s="606">
        <v>255</v>
      </c>
      <c r="C225" s="607">
        <v>632</v>
      </c>
      <c r="D225" s="581" t="s">
        <v>25</v>
      </c>
      <c r="E225" s="582" t="s">
        <v>14</v>
      </c>
      <c r="F225" s="582" t="s">
        <v>1166</v>
      </c>
      <c r="G225" s="656" t="s">
        <v>31</v>
      </c>
      <c r="H225" s="912"/>
      <c r="I225" s="613"/>
      <c r="J225" s="613"/>
      <c r="K225" s="613"/>
      <c r="L225" s="613"/>
      <c r="M225" s="610">
        <v>0</v>
      </c>
      <c r="N225" s="610"/>
      <c r="O225" s="610">
        <v>4550000</v>
      </c>
      <c r="P225" s="903">
        <v>2.2000000000000002</v>
      </c>
      <c r="Q225" s="586" t="s">
        <v>22</v>
      </c>
      <c r="R225" s="847">
        <v>25</v>
      </c>
    </row>
    <row r="226" spans="1:180" s="845" customFormat="1" ht="30" customHeight="1" x14ac:dyDescent="0.2">
      <c r="A226" s="662">
        <v>225</v>
      </c>
      <c r="B226" s="606">
        <v>255</v>
      </c>
      <c r="C226" s="607">
        <v>632</v>
      </c>
      <c r="D226" s="581" t="s">
        <v>25</v>
      </c>
      <c r="E226" s="582" t="s">
        <v>14</v>
      </c>
      <c r="F226" s="582" t="s">
        <v>1174</v>
      </c>
      <c r="G226" s="855" t="s">
        <v>31</v>
      </c>
      <c r="H226" s="912"/>
      <c r="I226" s="613"/>
      <c r="J226" s="613"/>
      <c r="K226" s="613"/>
      <c r="L226" s="613"/>
      <c r="M226" s="610">
        <v>0</v>
      </c>
      <c r="N226" s="610"/>
      <c r="O226" s="610">
        <v>5000000</v>
      </c>
      <c r="P226" s="903">
        <v>2.2000000000000002</v>
      </c>
      <c r="Q226" s="796" t="s">
        <v>1175</v>
      </c>
      <c r="R226" s="847">
        <v>25</v>
      </c>
      <c r="S226" s="593"/>
      <c r="T226" s="593"/>
      <c r="U226" s="593"/>
      <c r="V226" s="593"/>
      <c r="W226" s="593"/>
      <c r="X226" s="593"/>
      <c r="Y226" s="593"/>
      <c r="Z226" s="593"/>
      <c r="AA226" s="593"/>
      <c r="AB226" s="593"/>
      <c r="AC226" s="593"/>
      <c r="AD226" s="593"/>
      <c r="AE226" s="593"/>
      <c r="AF226" s="593"/>
      <c r="AG226" s="593"/>
      <c r="AH226" s="593"/>
      <c r="AI226" s="593"/>
      <c r="AJ226" s="593"/>
      <c r="AK226" s="593"/>
      <c r="AL226" s="593"/>
      <c r="AM226" s="593"/>
      <c r="AN226" s="593"/>
      <c r="AO226" s="593"/>
      <c r="AP226" s="593"/>
      <c r="AQ226" s="593"/>
      <c r="AR226" s="593"/>
      <c r="AS226" s="593"/>
      <c r="AT226" s="593"/>
      <c r="AU226" s="593"/>
      <c r="AV226" s="593"/>
      <c r="AW226" s="593"/>
      <c r="AX226" s="593"/>
      <c r="AY226" s="593"/>
      <c r="AZ226" s="593"/>
      <c r="BA226" s="593"/>
      <c r="BB226" s="593"/>
      <c r="BC226" s="593"/>
      <c r="BD226" s="593"/>
      <c r="BE226" s="593"/>
      <c r="BF226" s="593"/>
      <c r="BG226" s="593"/>
      <c r="BH226" s="593"/>
      <c r="BI226" s="593"/>
      <c r="BJ226" s="593"/>
      <c r="BK226" s="593"/>
      <c r="BL226" s="593"/>
      <c r="BM226" s="593"/>
      <c r="BN226" s="593"/>
      <c r="BO226" s="593"/>
      <c r="BP226" s="593"/>
      <c r="BQ226" s="593"/>
      <c r="BR226" s="593"/>
      <c r="BS226" s="593"/>
      <c r="BT226" s="593"/>
      <c r="BU226" s="593"/>
      <c r="BV226" s="593"/>
      <c r="BW226" s="593"/>
      <c r="BX226" s="593"/>
      <c r="BY226" s="593"/>
      <c r="BZ226" s="593"/>
      <c r="CA226" s="593"/>
      <c r="CB226" s="593"/>
      <c r="CC226" s="593"/>
      <c r="CD226" s="593"/>
      <c r="CE226" s="593"/>
      <c r="CF226" s="593"/>
      <c r="CG226" s="593"/>
      <c r="CH226" s="593"/>
      <c r="CI226" s="593"/>
      <c r="CJ226" s="593"/>
      <c r="CK226" s="593"/>
      <c r="CL226" s="593"/>
      <c r="CM226" s="593"/>
      <c r="CN226" s="593"/>
      <c r="CO226" s="593"/>
      <c r="CP226" s="593"/>
      <c r="CQ226" s="593"/>
      <c r="CR226" s="593"/>
      <c r="CS226" s="593"/>
      <c r="CT226" s="593"/>
      <c r="CU226" s="593"/>
      <c r="CV226" s="593"/>
      <c r="CW226" s="593"/>
      <c r="CX226" s="593"/>
      <c r="CY226" s="593"/>
      <c r="CZ226" s="593"/>
      <c r="DA226" s="593"/>
      <c r="DB226" s="593"/>
      <c r="DC226" s="593"/>
      <c r="DD226" s="593"/>
      <c r="DE226" s="593"/>
      <c r="DF226" s="593"/>
      <c r="DG226" s="593"/>
      <c r="DH226" s="593"/>
      <c r="DI226" s="593"/>
      <c r="DJ226" s="593"/>
      <c r="DK226" s="593"/>
      <c r="DL226" s="593"/>
      <c r="DM226" s="593"/>
      <c r="DN226" s="593"/>
      <c r="DO226" s="593"/>
      <c r="DP226" s="593"/>
      <c r="DQ226" s="593"/>
      <c r="DR226" s="593"/>
      <c r="DS226" s="593"/>
      <c r="DT226" s="593"/>
      <c r="DU226" s="593"/>
      <c r="DV226" s="593"/>
      <c r="DW226" s="593"/>
      <c r="DX226" s="593"/>
      <c r="DY226" s="593"/>
      <c r="DZ226" s="593"/>
      <c r="EA226" s="593"/>
      <c r="EB226" s="593"/>
      <c r="EC226" s="593"/>
      <c r="ED226" s="593"/>
      <c r="EE226" s="593"/>
      <c r="EF226" s="593"/>
      <c r="EG226" s="593"/>
      <c r="EH226" s="593"/>
      <c r="EI226" s="593"/>
      <c r="EJ226" s="593"/>
      <c r="EK226" s="593"/>
      <c r="EL226" s="593"/>
      <c r="EM226" s="593"/>
      <c r="EN226" s="593"/>
      <c r="EO226" s="593"/>
      <c r="EP226" s="593"/>
      <c r="EQ226" s="593"/>
      <c r="ER226" s="593"/>
      <c r="ES226" s="593"/>
      <c r="ET226" s="593"/>
      <c r="EU226" s="593"/>
      <c r="EV226" s="593"/>
      <c r="EW226" s="593"/>
      <c r="EX226" s="593"/>
      <c r="EY226" s="593"/>
      <c r="EZ226" s="593"/>
      <c r="FA226" s="593"/>
      <c r="FB226" s="593"/>
      <c r="FC226" s="593"/>
      <c r="FD226" s="593"/>
      <c r="FE226" s="593"/>
      <c r="FF226" s="593"/>
      <c r="FG226" s="593"/>
      <c r="FH226" s="593"/>
      <c r="FI226" s="593"/>
      <c r="FJ226" s="593"/>
      <c r="FK226" s="593"/>
      <c r="FL226" s="593"/>
      <c r="FM226" s="594"/>
      <c r="FN226" s="594"/>
      <c r="FO226" s="594"/>
      <c r="FP226" s="594"/>
      <c r="FQ226" s="594"/>
      <c r="FR226" s="594"/>
      <c r="FS226" s="594"/>
      <c r="FT226" s="594"/>
      <c r="FU226" s="594"/>
      <c r="FV226" s="594"/>
      <c r="FW226" s="594"/>
      <c r="FX226" s="594"/>
    </row>
    <row r="227" spans="1:180" s="845" customFormat="1" ht="30" customHeight="1" x14ac:dyDescent="0.2">
      <c r="A227" s="662">
        <v>226</v>
      </c>
      <c r="B227" s="606">
        <v>255</v>
      </c>
      <c r="C227" s="607">
        <v>632</v>
      </c>
      <c r="D227" s="581" t="s">
        <v>25</v>
      </c>
      <c r="E227" s="582" t="s">
        <v>14</v>
      </c>
      <c r="F227" s="582" t="s">
        <v>1177</v>
      </c>
      <c r="G227" s="855" t="s">
        <v>31</v>
      </c>
      <c r="H227" s="912"/>
      <c r="I227" s="613"/>
      <c r="J227" s="613"/>
      <c r="K227" s="613"/>
      <c r="L227" s="613"/>
      <c r="M227" s="610">
        <v>0</v>
      </c>
      <c r="N227" s="610">
        <v>4000000</v>
      </c>
      <c r="O227" s="610"/>
      <c r="P227" s="903">
        <v>2.2000000000000002</v>
      </c>
      <c r="Q227" s="586" t="s">
        <v>22</v>
      </c>
      <c r="R227" s="847">
        <v>25</v>
      </c>
      <c r="S227" s="593"/>
      <c r="T227" s="593"/>
      <c r="U227" s="593"/>
      <c r="V227" s="593"/>
      <c r="W227" s="593"/>
      <c r="X227" s="593"/>
      <c r="Y227" s="593"/>
      <c r="Z227" s="593"/>
      <c r="AA227" s="593"/>
      <c r="AB227" s="593"/>
      <c r="AC227" s="593"/>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593"/>
      <c r="AY227" s="593"/>
      <c r="AZ227" s="593"/>
      <c r="BA227" s="593"/>
      <c r="BB227" s="593"/>
      <c r="BC227" s="593"/>
      <c r="BD227" s="593"/>
      <c r="BE227" s="593"/>
      <c r="BF227" s="593"/>
      <c r="BG227" s="593"/>
      <c r="BH227" s="593"/>
      <c r="BI227" s="593"/>
      <c r="BJ227" s="593"/>
      <c r="BK227" s="593"/>
      <c r="BL227" s="593"/>
      <c r="BM227" s="593"/>
      <c r="BN227" s="593"/>
      <c r="BO227" s="593"/>
      <c r="BP227" s="593"/>
      <c r="BQ227" s="593"/>
      <c r="BR227" s="593"/>
      <c r="BS227" s="593"/>
      <c r="BT227" s="593"/>
      <c r="BU227" s="593"/>
      <c r="BV227" s="593"/>
      <c r="BW227" s="593"/>
      <c r="BX227" s="593"/>
      <c r="BY227" s="593"/>
      <c r="BZ227" s="593"/>
      <c r="CA227" s="593"/>
      <c r="CB227" s="593"/>
      <c r="CC227" s="593"/>
      <c r="CD227" s="593"/>
      <c r="CE227" s="593"/>
      <c r="CF227" s="593"/>
      <c r="CG227" s="593"/>
      <c r="CH227" s="593"/>
      <c r="CI227" s="593"/>
      <c r="CJ227" s="593"/>
      <c r="CK227" s="593"/>
      <c r="CL227" s="593"/>
      <c r="CM227" s="593"/>
      <c r="CN227" s="593"/>
      <c r="CO227" s="593"/>
      <c r="CP227" s="593"/>
      <c r="CQ227" s="593"/>
      <c r="CR227" s="593"/>
      <c r="CS227" s="593"/>
      <c r="CT227" s="593"/>
      <c r="CU227" s="593"/>
      <c r="CV227" s="593"/>
      <c r="CW227" s="593"/>
      <c r="CX227" s="593"/>
      <c r="CY227" s="593"/>
      <c r="CZ227" s="593"/>
      <c r="DA227" s="593"/>
      <c r="DB227" s="593"/>
      <c r="DC227" s="593"/>
      <c r="DD227" s="593"/>
      <c r="DE227" s="593"/>
      <c r="DF227" s="593"/>
      <c r="DG227" s="593"/>
      <c r="DH227" s="593"/>
      <c r="DI227" s="593"/>
      <c r="DJ227" s="593"/>
      <c r="DK227" s="593"/>
      <c r="DL227" s="593"/>
      <c r="DM227" s="593"/>
      <c r="DN227" s="593"/>
      <c r="DO227" s="593"/>
      <c r="DP227" s="593"/>
      <c r="DQ227" s="593"/>
      <c r="DR227" s="593"/>
      <c r="DS227" s="593"/>
      <c r="DT227" s="593"/>
      <c r="DU227" s="593"/>
      <c r="DV227" s="593"/>
      <c r="DW227" s="593"/>
      <c r="DX227" s="593"/>
      <c r="DY227" s="593"/>
      <c r="DZ227" s="593"/>
      <c r="EA227" s="593"/>
      <c r="EB227" s="593"/>
      <c r="EC227" s="593"/>
      <c r="ED227" s="593"/>
      <c r="EE227" s="593"/>
      <c r="EF227" s="593"/>
      <c r="EG227" s="593"/>
      <c r="EH227" s="593"/>
      <c r="EI227" s="593"/>
      <c r="EJ227" s="593"/>
      <c r="EK227" s="593"/>
      <c r="EL227" s="593"/>
      <c r="EM227" s="593"/>
      <c r="EN227" s="593"/>
      <c r="EO227" s="593"/>
      <c r="EP227" s="593"/>
      <c r="EQ227" s="593"/>
      <c r="ER227" s="593"/>
      <c r="ES227" s="593"/>
      <c r="ET227" s="593"/>
      <c r="EU227" s="593"/>
      <c r="EV227" s="593"/>
      <c r="EW227" s="593"/>
      <c r="EX227" s="593"/>
      <c r="EY227" s="593"/>
      <c r="EZ227" s="593"/>
      <c r="FA227" s="593"/>
      <c r="FB227" s="593"/>
      <c r="FC227" s="593"/>
      <c r="FD227" s="593"/>
      <c r="FE227" s="593"/>
      <c r="FF227" s="593"/>
      <c r="FG227" s="593"/>
      <c r="FH227" s="593"/>
      <c r="FI227" s="593"/>
      <c r="FJ227" s="593"/>
      <c r="FK227" s="593"/>
      <c r="FL227" s="593"/>
      <c r="FM227" s="594"/>
      <c r="FN227" s="594"/>
      <c r="FO227" s="594"/>
      <c r="FP227" s="594"/>
      <c r="FQ227" s="594"/>
      <c r="FR227" s="594"/>
      <c r="FS227" s="594"/>
      <c r="FT227" s="594"/>
      <c r="FU227" s="594"/>
      <c r="FV227" s="594"/>
      <c r="FW227" s="594"/>
      <c r="FX227" s="594"/>
    </row>
    <row r="228" spans="1:180" s="845" customFormat="1" ht="30" customHeight="1" x14ac:dyDescent="0.2">
      <c r="A228" s="662">
        <v>227</v>
      </c>
      <c r="B228" s="606">
        <v>255</v>
      </c>
      <c r="C228" s="607">
        <v>632</v>
      </c>
      <c r="D228" s="581" t="s">
        <v>25</v>
      </c>
      <c r="E228" s="582" t="s">
        <v>14</v>
      </c>
      <c r="F228" s="632" t="s">
        <v>1182</v>
      </c>
      <c r="G228" s="855" t="s">
        <v>31</v>
      </c>
      <c r="H228" s="912"/>
      <c r="I228" s="613"/>
      <c r="J228" s="613"/>
      <c r="K228" s="613"/>
      <c r="L228" s="613"/>
      <c r="M228" s="610">
        <v>0</v>
      </c>
      <c r="N228" s="610">
        <v>200000</v>
      </c>
      <c r="O228" s="610"/>
      <c r="P228" s="903">
        <v>2.2000000000000002</v>
      </c>
      <c r="Q228" s="586" t="s">
        <v>22</v>
      </c>
      <c r="R228" s="847">
        <v>25</v>
      </c>
      <c r="S228" s="593"/>
      <c r="T228" s="593"/>
      <c r="U228" s="593"/>
      <c r="V228" s="593"/>
      <c r="W228" s="593"/>
      <c r="X228" s="593"/>
      <c r="Y228" s="593"/>
      <c r="Z228" s="593"/>
      <c r="AA228" s="593"/>
      <c r="AB228" s="593"/>
      <c r="AC228" s="593"/>
      <c r="AD228" s="593"/>
      <c r="AE228" s="593"/>
      <c r="AF228" s="593"/>
      <c r="AG228" s="593"/>
      <c r="AH228" s="593"/>
      <c r="AI228" s="593"/>
      <c r="AJ228" s="593"/>
      <c r="AK228" s="593"/>
      <c r="AL228" s="593"/>
      <c r="AM228" s="593"/>
      <c r="AN228" s="593"/>
      <c r="AO228" s="593"/>
      <c r="AP228" s="593"/>
      <c r="AQ228" s="593"/>
      <c r="AR228" s="593"/>
      <c r="AS228" s="593"/>
      <c r="AT228" s="593"/>
      <c r="AU228" s="593"/>
      <c r="AV228" s="593"/>
      <c r="AW228" s="593"/>
      <c r="AX228" s="593"/>
      <c r="AY228" s="593"/>
      <c r="AZ228" s="593"/>
      <c r="BA228" s="593"/>
      <c r="BB228" s="593"/>
      <c r="BC228" s="593"/>
      <c r="BD228" s="593"/>
      <c r="BE228" s="593"/>
      <c r="BF228" s="593"/>
      <c r="BG228" s="593"/>
      <c r="BH228" s="593"/>
      <c r="BI228" s="593"/>
      <c r="BJ228" s="593"/>
      <c r="BK228" s="593"/>
      <c r="BL228" s="593"/>
      <c r="BM228" s="593"/>
      <c r="BN228" s="593"/>
      <c r="BO228" s="593"/>
      <c r="BP228" s="593"/>
      <c r="BQ228" s="593"/>
      <c r="BR228" s="593"/>
      <c r="BS228" s="593"/>
      <c r="BT228" s="593"/>
      <c r="BU228" s="593"/>
      <c r="BV228" s="593"/>
      <c r="BW228" s="593"/>
      <c r="BX228" s="593"/>
      <c r="BY228" s="593"/>
      <c r="BZ228" s="593"/>
      <c r="CA228" s="593"/>
      <c r="CB228" s="593"/>
      <c r="CC228" s="593"/>
      <c r="CD228" s="593"/>
      <c r="CE228" s="593"/>
      <c r="CF228" s="593"/>
      <c r="CG228" s="593"/>
      <c r="CH228" s="593"/>
      <c r="CI228" s="593"/>
      <c r="CJ228" s="593"/>
      <c r="CK228" s="593"/>
      <c r="CL228" s="593"/>
      <c r="CM228" s="593"/>
      <c r="CN228" s="593"/>
      <c r="CO228" s="593"/>
      <c r="CP228" s="593"/>
      <c r="CQ228" s="593"/>
      <c r="CR228" s="593"/>
      <c r="CS228" s="593"/>
      <c r="CT228" s="593"/>
      <c r="CU228" s="593"/>
      <c r="CV228" s="593"/>
      <c r="CW228" s="593"/>
      <c r="CX228" s="593"/>
      <c r="CY228" s="593"/>
      <c r="CZ228" s="593"/>
      <c r="DA228" s="593"/>
      <c r="DB228" s="593"/>
      <c r="DC228" s="593"/>
      <c r="DD228" s="593"/>
      <c r="DE228" s="593"/>
      <c r="DF228" s="593"/>
      <c r="DG228" s="593"/>
      <c r="DH228" s="593"/>
      <c r="DI228" s="593"/>
      <c r="DJ228" s="593"/>
      <c r="DK228" s="593"/>
      <c r="DL228" s="593"/>
      <c r="DM228" s="593"/>
      <c r="DN228" s="593"/>
      <c r="DO228" s="593"/>
      <c r="DP228" s="593"/>
      <c r="DQ228" s="593"/>
      <c r="DR228" s="593"/>
      <c r="DS228" s="593"/>
      <c r="DT228" s="593"/>
      <c r="DU228" s="593"/>
      <c r="DV228" s="593"/>
      <c r="DW228" s="593"/>
      <c r="DX228" s="593"/>
      <c r="DY228" s="593"/>
      <c r="DZ228" s="593"/>
      <c r="EA228" s="593"/>
      <c r="EB228" s="593"/>
      <c r="EC228" s="593"/>
      <c r="ED228" s="593"/>
      <c r="EE228" s="593"/>
      <c r="EF228" s="593"/>
      <c r="EG228" s="593"/>
      <c r="EH228" s="593"/>
      <c r="EI228" s="593"/>
      <c r="EJ228" s="593"/>
      <c r="EK228" s="593"/>
      <c r="EL228" s="593"/>
      <c r="EM228" s="593"/>
      <c r="EN228" s="593"/>
      <c r="EO228" s="593"/>
      <c r="EP228" s="593"/>
      <c r="EQ228" s="593"/>
      <c r="ER228" s="593"/>
      <c r="ES228" s="593"/>
      <c r="ET228" s="593"/>
      <c r="EU228" s="593"/>
      <c r="EV228" s="593"/>
      <c r="EW228" s="593"/>
      <c r="EX228" s="593"/>
      <c r="EY228" s="593"/>
      <c r="EZ228" s="593"/>
      <c r="FA228" s="593"/>
      <c r="FB228" s="593"/>
      <c r="FC228" s="593"/>
      <c r="FD228" s="593"/>
      <c r="FE228" s="593"/>
      <c r="FF228" s="593"/>
      <c r="FG228" s="593"/>
      <c r="FH228" s="593"/>
      <c r="FI228" s="593"/>
      <c r="FJ228" s="593"/>
      <c r="FK228" s="593"/>
      <c r="FL228" s="593"/>
      <c r="FM228" s="594"/>
      <c r="FN228" s="594"/>
      <c r="FO228" s="594"/>
      <c r="FP228" s="594"/>
      <c r="FQ228" s="594"/>
      <c r="FR228" s="594"/>
      <c r="FS228" s="594"/>
      <c r="FT228" s="594"/>
      <c r="FU228" s="594"/>
      <c r="FV228" s="594"/>
      <c r="FW228" s="594"/>
      <c r="FX228" s="594"/>
    </row>
    <row r="229" spans="1:180" ht="30" customHeight="1" x14ac:dyDescent="0.25">
      <c r="A229" s="662">
        <v>228</v>
      </c>
      <c r="B229" s="606">
        <v>255</v>
      </c>
      <c r="C229" s="607">
        <v>636</v>
      </c>
      <c r="D229" s="595">
        <v>0</v>
      </c>
      <c r="E229" s="582" t="s">
        <v>907</v>
      </c>
      <c r="F229" s="582" t="s">
        <v>1168</v>
      </c>
      <c r="G229" s="656" t="s">
        <v>31</v>
      </c>
      <c r="H229" s="915"/>
      <c r="I229" s="641">
        <v>50000</v>
      </c>
      <c r="J229" s="641">
        <v>0</v>
      </c>
      <c r="K229" s="613">
        <v>0</v>
      </c>
      <c r="L229" s="641"/>
      <c r="M229" s="610">
        <v>0</v>
      </c>
      <c r="N229" s="610">
        <v>150000</v>
      </c>
      <c r="O229" s="610">
        <v>300000</v>
      </c>
      <c r="P229" s="903">
        <v>2.2000000000000002</v>
      </c>
      <c r="Q229" s="586" t="s">
        <v>22</v>
      </c>
      <c r="R229" s="871">
        <v>20</v>
      </c>
      <c r="S229" s="593"/>
      <c r="T229" s="593"/>
      <c r="U229" s="593"/>
      <c r="V229" s="593"/>
      <c r="W229" s="593"/>
      <c r="X229" s="593"/>
      <c r="Y229" s="593"/>
      <c r="Z229" s="593"/>
      <c r="AA229" s="593"/>
      <c r="AB229" s="593"/>
      <c r="AC229" s="593"/>
      <c r="AD229" s="593"/>
      <c r="AE229" s="593"/>
      <c r="AF229" s="593"/>
      <c r="AG229" s="593"/>
      <c r="AH229" s="593"/>
      <c r="AI229" s="593"/>
      <c r="AJ229" s="593"/>
      <c r="AK229" s="593"/>
      <c r="AL229" s="593"/>
      <c r="AM229" s="593"/>
      <c r="AN229" s="593"/>
      <c r="AO229" s="593"/>
      <c r="AP229" s="593"/>
      <c r="AQ229" s="593"/>
      <c r="AR229" s="593"/>
      <c r="AS229" s="593"/>
      <c r="AT229" s="593"/>
      <c r="AU229" s="593"/>
      <c r="AV229" s="593"/>
      <c r="AW229" s="593"/>
      <c r="AX229" s="593"/>
      <c r="AY229" s="593"/>
      <c r="AZ229" s="593"/>
      <c r="BA229" s="593"/>
      <c r="BB229" s="593"/>
      <c r="BC229" s="593"/>
      <c r="BD229" s="593"/>
      <c r="BE229" s="593"/>
      <c r="BF229" s="593"/>
      <c r="BG229" s="593"/>
      <c r="BH229" s="593"/>
      <c r="BI229" s="593"/>
      <c r="BJ229" s="593"/>
      <c r="BK229" s="593"/>
      <c r="BL229" s="593"/>
      <c r="BM229" s="593"/>
      <c r="BN229" s="593"/>
      <c r="BO229" s="593"/>
      <c r="BP229" s="593"/>
      <c r="BQ229" s="593"/>
      <c r="BR229" s="593"/>
      <c r="BS229" s="593"/>
      <c r="BT229" s="593"/>
      <c r="BU229" s="593"/>
      <c r="BV229" s="593"/>
      <c r="BW229" s="593"/>
      <c r="BX229" s="593"/>
      <c r="BY229" s="593"/>
      <c r="BZ229" s="593"/>
      <c r="CA229" s="593"/>
      <c r="CB229" s="593"/>
      <c r="CC229" s="593"/>
      <c r="CD229" s="593"/>
      <c r="CE229" s="593"/>
      <c r="CF229" s="593"/>
      <c r="CG229" s="593"/>
      <c r="CH229" s="593"/>
      <c r="CI229" s="593"/>
      <c r="CJ229" s="593"/>
      <c r="CK229" s="593"/>
      <c r="CL229" s="593"/>
      <c r="CM229" s="593"/>
      <c r="CN229" s="593"/>
      <c r="CO229" s="593"/>
      <c r="CP229" s="593"/>
      <c r="CQ229" s="593"/>
      <c r="CR229" s="593"/>
      <c r="CS229" s="593"/>
      <c r="CT229" s="593"/>
      <c r="CU229" s="593"/>
      <c r="CV229" s="593"/>
      <c r="CW229" s="593"/>
      <c r="CX229" s="593"/>
      <c r="CY229" s="593"/>
      <c r="CZ229" s="593"/>
      <c r="DA229" s="593"/>
      <c r="DB229" s="593"/>
      <c r="DC229" s="593"/>
      <c r="DD229" s="593"/>
      <c r="DE229" s="593"/>
      <c r="DF229" s="593"/>
      <c r="DG229" s="593"/>
      <c r="DH229" s="593"/>
      <c r="DI229" s="593"/>
      <c r="DJ229" s="593"/>
      <c r="DK229" s="593"/>
      <c r="DL229" s="593"/>
      <c r="DM229" s="593"/>
      <c r="DN229" s="593"/>
      <c r="DO229" s="593"/>
      <c r="DP229" s="593"/>
      <c r="DQ229" s="593"/>
      <c r="DR229" s="593"/>
      <c r="DS229" s="593"/>
      <c r="DT229" s="593"/>
      <c r="DU229" s="593"/>
      <c r="DV229" s="593"/>
      <c r="DW229" s="593"/>
      <c r="DX229" s="593"/>
      <c r="DY229" s="593"/>
      <c r="DZ229" s="593"/>
      <c r="EA229" s="593"/>
      <c r="EB229" s="593"/>
      <c r="EC229" s="593"/>
      <c r="ED229" s="593"/>
      <c r="EE229" s="593"/>
      <c r="EF229" s="593"/>
      <c r="EG229" s="593"/>
      <c r="EH229" s="593"/>
      <c r="EI229" s="593"/>
      <c r="EJ229" s="593"/>
      <c r="EK229" s="593"/>
      <c r="EL229" s="593"/>
      <c r="EM229" s="593"/>
      <c r="EN229" s="593"/>
      <c r="EO229" s="593"/>
      <c r="EP229" s="593"/>
      <c r="EQ229" s="593"/>
      <c r="ER229" s="593"/>
      <c r="ES229" s="593"/>
      <c r="ET229" s="593"/>
      <c r="EU229" s="593"/>
      <c r="EV229" s="593"/>
      <c r="EW229" s="593"/>
      <c r="EX229" s="593"/>
      <c r="EY229" s="593"/>
      <c r="EZ229" s="593"/>
      <c r="FA229" s="593"/>
      <c r="FB229" s="593"/>
      <c r="FC229" s="593"/>
      <c r="FD229" s="593"/>
      <c r="FE229" s="593"/>
      <c r="FF229" s="593"/>
      <c r="FG229" s="593"/>
      <c r="FH229" s="593"/>
      <c r="FI229" s="593"/>
      <c r="FJ229" s="593"/>
      <c r="FK229" s="593"/>
      <c r="FL229" s="593"/>
      <c r="FM229" s="593"/>
      <c r="FN229" s="593"/>
      <c r="FO229" s="593"/>
      <c r="FP229" s="593"/>
      <c r="FQ229" s="593"/>
      <c r="FR229" s="593"/>
      <c r="FS229" s="593"/>
      <c r="FT229" s="593"/>
      <c r="FU229" s="593"/>
      <c r="FV229" s="593"/>
      <c r="FW229" s="593"/>
      <c r="FX229" s="593"/>
    </row>
    <row r="230" spans="1:180" ht="30" customHeight="1" x14ac:dyDescent="0.25">
      <c r="A230" s="662">
        <v>229</v>
      </c>
      <c r="B230" s="607">
        <v>255</v>
      </c>
      <c r="C230" s="607">
        <v>672</v>
      </c>
      <c r="D230" s="581">
        <v>7</v>
      </c>
      <c r="E230" s="632" t="s">
        <v>68</v>
      </c>
      <c r="F230" s="632" t="s">
        <v>1145</v>
      </c>
      <c r="G230" s="855" t="s">
        <v>31</v>
      </c>
      <c r="H230" s="911">
        <v>2699541</v>
      </c>
      <c r="I230" s="613">
        <v>1072000</v>
      </c>
      <c r="J230" s="613">
        <v>1072000</v>
      </c>
      <c r="K230" s="613">
        <v>1072000</v>
      </c>
      <c r="L230" s="613">
        <v>0</v>
      </c>
      <c r="M230" s="610">
        <v>1072000</v>
      </c>
      <c r="N230" s="610"/>
      <c r="O230" s="610"/>
      <c r="P230" s="903">
        <v>2.2000000000000002</v>
      </c>
      <c r="Q230" s="586" t="s">
        <v>22</v>
      </c>
      <c r="R230" s="849">
        <v>25</v>
      </c>
      <c r="S230" s="593"/>
      <c r="T230" s="593"/>
      <c r="U230" s="593"/>
      <c r="V230" s="593"/>
      <c r="W230" s="593"/>
      <c r="X230" s="593"/>
      <c r="Y230" s="593"/>
      <c r="Z230" s="593"/>
      <c r="AA230" s="593"/>
      <c r="AB230" s="593"/>
      <c r="AC230" s="593"/>
      <c r="AD230" s="593"/>
      <c r="AE230" s="593"/>
      <c r="AF230" s="593"/>
      <c r="AG230" s="593"/>
      <c r="AH230" s="593"/>
      <c r="AI230" s="593"/>
      <c r="AJ230" s="593"/>
      <c r="AK230" s="593"/>
      <c r="AL230" s="593"/>
      <c r="AM230" s="593"/>
      <c r="AN230" s="593"/>
      <c r="AO230" s="593"/>
      <c r="AP230" s="593"/>
      <c r="AQ230" s="593"/>
      <c r="AR230" s="593"/>
      <c r="AS230" s="593"/>
      <c r="AT230" s="593"/>
      <c r="AU230" s="593"/>
      <c r="AV230" s="593"/>
      <c r="AW230" s="593"/>
      <c r="AX230" s="593"/>
      <c r="AY230" s="593"/>
      <c r="AZ230" s="593"/>
      <c r="BA230" s="593"/>
      <c r="BB230" s="593"/>
      <c r="BC230" s="593"/>
      <c r="BD230" s="593"/>
      <c r="BE230" s="593"/>
      <c r="BF230" s="593"/>
      <c r="BG230" s="593"/>
      <c r="BH230" s="593"/>
      <c r="BI230" s="593"/>
      <c r="BJ230" s="593"/>
      <c r="BK230" s="593"/>
      <c r="BL230" s="593"/>
      <c r="BM230" s="593"/>
      <c r="BN230" s="593"/>
      <c r="BO230" s="593"/>
      <c r="BP230" s="593"/>
      <c r="BQ230" s="593"/>
      <c r="BR230" s="593"/>
      <c r="BS230" s="593"/>
      <c r="BT230" s="593"/>
      <c r="BU230" s="593"/>
      <c r="BV230" s="593"/>
      <c r="BW230" s="593"/>
      <c r="BX230" s="593"/>
      <c r="BY230" s="593"/>
      <c r="BZ230" s="593"/>
      <c r="CA230" s="593"/>
      <c r="CB230" s="593"/>
      <c r="CC230" s="593"/>
      <c r="CD230" s="593"/>
      <c r="CE230" s="593"/>
      <c r="CF230" s="593"/>
      <c r="CG230" s="593"/>
      <c r="CH230" s="593"/>
      <c r="CI230" s="593"/>
      <c r="CJ230" s="593"/>
      <c r="CK230" s="593"/>
      <c r="CL230" s="593"/>
      <c r="CM230" s="593"/>
      <c r="CN230" s="593"/>
      <c r="CO230" s="593"/>
      <c r="CP230" s="593"/>
      <c r="CQ230" s="593"/>
      <c r="CR230" s="593"/>
      <c r="CS230" s="593"/>
      <c r="CT230" s="593"/>
      <c r="CU230" s="593"/>
      <c r="CV230" s="593"/>
      <c r="CW230" s="593"/>
      <c r="CX230" s="593"/>
      <c r="CY230" s="593"/>
      <c r="CZ230" s="593"/>
      <c r="DA230" s="593"/>
      <c r="DB230" s="593"/>
      <c r="DC230" s="593"/>
      <c r="DD230" s="593"/>
      <c r="DE230" s="593"/>
      <c r="DF230" s="593"/>
      <c r="DG230" s="593"/>
      <c r="DH230" s="593"/>
      <c r="DI230" s="593"/>
      <c r="DJ230" s="593"/>
      <c r="DK230" s="593"/>
      <c r="DL230" s="593"/>
      <c r="DM230" s="593"/>
      <c r="DN230" s="593"/>
      <c r="DO230" s="593"/>
      <c r="DP230" s="593"/>
      <c r="DQ230" s="593"/>
      <c r="DR230" s="593"/>
      <c r="DS230" s="593"/>
      <c r="DT230" s="593"/>
      <c r="DU230" s="593"/>
      <c r="DV230" s="593"/>
      <c r="DW230" s="593"/>
      <c r="DX230" s="593"/>
      <c r="DY230" s="593"/>
      <c r="DZ230" s="593"/>
      <c r="EA230" s="593"/>
      <c r="EB230" s="593"/>
      <c r="EC230" s="593"/>
      <c r="ED230" s="593"/>
      <c r="EE230" s="593"/>
      <c r="EF230" s="593"/>
      <c r="EG230" s="593"/>
      <c r="EH230" s="593"/>
      <c r="EI230" s="593"/>
      <c r="EJ230" s="593"/>
      <c r="EK230" s="593"/>
      <c r="EL230" s="593"/>
      <c r="EM230" s="593"/>
      <c r="EN230" s="593"/>
      <c r="EO230" s="593"/>
      <c r="EP230" s="593"/>
      <c r="EQ230" s="593"/>
      <c r="ER230" s="593"/>
      <c r="ES230" s="593"/>
      <c r="ET230" s="593"/>
      <c r="EU230" s="593"/>
      <c r="EV230" s="593"/>
      <c r="EW230" s="593"/>
      <c r="EX230" s="593"/>
      <c r="EY230" s="593"/>
      <c r="EZ230" s="593"/>
      <c r="FA230" s="593"/>
      <c r="FB230" s="593"/>
      <c r="FC230" s="593"/>
      <c r="FD230" s="593"/>
      <c r="FE230" s="593"/>
      <c r="FF230" s="593"/>
      <c r="FG230" s="593"/>
      <c r="FH230" s="593"/>
      <c r="FI230" s="593"/>
      <c r="FJ230" s="593"/>
      <c r="FK230" s="593"/>
      <c r="FL230" s="593"/>
      <c r="FM230" s="593"/>
      <c r="FN230" s="593"/>
      <c r="FO230" s="593"/>
      <c r="FP230" s="593"/>
      <c r="FQ230" s="593"/>
      <c r="FR230" s="593"/>
      <c r="FS230" s="593"/>
      <c r="FT230" s="593"/>
      <c r="FU230" s="593"/>
      <c r="FV230" s="593"/>
      <c r="FW230" s="593"/>
      <c r="FX230" s="593"/>
    </row>
    <row r="231" spans="1:180" ht="30" customHeight="1" x14ac:dyDescent="0.25">
      <c r="A231" s="662">
        <v>230</v>
      </c>
      <c r="B231" s="606">
        <v>255</v>
      </c>
      <c r="C231" s="607">
        <v>672</v>
      </c>
      <c r="D231" s="581">
        <v>9</v>
      </c>
      <c r="E231" s="582" t="s">
        <v>68</v>
      </c>
      <c r="F231" s="582" t="s">
        <v>1171</v>
      </c>
      <c r="G231" s="855" t="s">
        <v>31</v>
      </c>
      <c r="H231" s="911"/>
      <c r="I231" s="613">
        <v>1400000</v>
      </c>
      <c r="J231" s="613">
        <v>0</v>
      </c>
      <c r="K231" s="613">
        <v>0</v>
      </c>
      <c r="L231" s="613"/>
      <c r="M231" s="610">
        <v>0</v>
      </c>
      <c r="N231" s="610">
        <v>1000000</v>
      </c>
      <c r="O231" s="610">
        <v>1000000</v>
      </c>
      <c r="P231" s="903">
        <v>2.2000000000000002</v>
      </c>
      <c r="Q231" s="586" t="s">
        <v>22</v>
      </c>
      <c r="R231" s="849">
        <v>25</v>
      </c>
      <c r="S231" s="593"/>
      <c r="T231" s="593"/>
      <c r="U231" s="593"/>
      <c r="V231" s="593"/>
      <c r="W231" s="593"/>
      <c r="X231" s="593"/>
      <c r="Y231" s="593"/>
      <c r="Z231" s="593"/>
      <c r="AA231" s="593"/>
      <c r="AB231" s="593"/>
      <c r="AC231" s="593"/>
      <c r="AD231" s="593"/>
      <c r="AE231" s="593"/>
      <c r="AF231" s="593"/>
      <c r="AG231" s="593"/>
      <c r="AH231" s="593"/>
      <c r="AI231" s="593"/>
      <c r="AJ231" s="593"/>
      <c r="AK231" s="593"/>
      <c r="AL231" s="593"/>
      <c r="AM231" s="593"/>
      <c r="AN231" s="593"/>
      <c r="AO231" s="593"/>
      <c r="AP231" s="593"/>
      <c r="AQ231" s="593"/>
      <c r="AR231" s="593"/>
      <c r="AS231" s="593"/>
      <c r="AT231" s="593"/>
      <c r="AU231" s="593"/>
      <c r="AV231" s="593"/>
      <c r="AW231" s="593"/>
      <c r="AX231" s="593"/>
      <c r="AY231" s="593"/>
      <c r="AZ231" s="593"/>
      <c r="BA231" s="593"/>
      <c r="BB231" s="593"/>
      <c r="BC231" s="593"/>
      <c r="BD231" s="593"/>
      <c r="BE231" s="593"/>
      <c r="BF231" s="593"/>
      <c r="BG231" s="593"/>
      <c r="BH231" s="593"/>
      <c r="BI231" s="593"/>
      <c r="BJ231" s="593"/>
      <c r="BK231" s="593"/>
      <c r="BL231" s="593"/>
      <c r="BM231" s="593"/>
      <c r="BN231" s="593"/>
      <c r="BO231" s="593"/>
      <c r="BP231" s="593"/>
      <c r="BQ231" s="593"/>
      <c r="BR231" s="593"/>
      <c r="BS231" s="593"/>
      <c r="BT231" s="593"/>
      <c r="BU231" s="593"/>
      <c r="BV231" s="593"/>
      <c r="BW231" s="593"/>
      <c r="BX231" s="593"/>
      <c r="BY231" s="593"/>
      <c r="BZ231" s="593"/>
      <c r="CA231" s="593"/>
      <c r="CB231" s="593"/>
      <c r="CC231" s="593"/>
      <c r="CD231" s="593"/>
      <c r="CE231" s="593"/>
      <c r="CF231" s="593"/>
      <c r="CG231" s="593"/>
      <c r="CH231" s="593"/>
      <c r="CI231" s="593"/>
      <c r="CJ231" s="593"/>
      <c r="CK231" s="593"/>
      <c r="CL231" s="593"/>
      <c r="CM231" s="593"/>
      <c r="CN231" s="593"/>
      <c r="CO231" s="593"/>
      <c r="CP231" s="593"/>
      <c r="CQ231" s="593"/>
      <c r="CR231" s="593"/>
      <c r="CS231" s="593"/>
      <c r="CT231" s="593"/>
      <c r="CU231" s="593"/>
      <c r="CV231" s="593"/>
      <c r="CW231" s="593"/>
      <c r="CX231" s="593"/>
      <c r="CY231" s="593"/>
      <c r="CZ231" s="593"/>
      <c r="DA231" s="593"/>
      <c r="DB231" s="593"/>
      <c r="DC231" s="593"/>
      <c r="DD231" s="593"/>
      <c r="DE231" s="593"/>
      <c r="DF231" s="593"/>
      <c r="DG231" s="593"/>
      <c r="DH231" s="593"/>
      <c r="DI231" s="593"/>
      <c r="DJ231" s="593"/>
      <c r="DK231" s="593"/>
      <c r="DL231" s="593"/>
      <c r="DM231" s="593"/>
      <c r="DN231" s="593"/>
      <c r="DO231" s="593"/>
      <c r="DP231" s="593"/>
      <c r="DQ231" s="593"/>
      <c r="DR231" s="593"/>
      <c r="DS231" s="593"/>
      <c r="DT231" s="593"/>
      <c r="DU231" s="593"/>
      <c r="DV231" s="593"/>
      <c r="DW231" s="593"/>
      <c r="DX231" s="593"/>
      <c r="DY231" s="593"/>
      <c r="DZ231" s="593"/>
      <c r="EA231" s="593"/>
      <c r="EB231" s="593"/>
      <c r="EC231" s="593"/>
      <c r="ED231" s="593"/>
      <c r="EE231" s="593"/>
      <c r="EF231" s="593"/>
      <c r="EG231" s="593"/>
      <c r="EH231" s="593"/>
      <c r="EI231" s="593"/>
      <c r="EJ231" s="593"/>
      <c r="EK231" s="593"/>
      <c r="EL231" s="593"/>
      <c r="EM231" s="593"/>
      <c r="EN231" s="593"/>
      <c r="EO231" s="593"/>
      <c r="EP231" s="593"/>
      <c r="EQ231" s="593"/>
      <c r="ER231" s="593"/>
      <c r="ES231" s="593"/>
      <c r="ET231" s="593"/>
      <c r="EU231" s="593"/>
      <c r="EV231" s="593"/>
      <c r="EW231" s="593"/>
      <c r="EX231" s="593"/>
      <c r="EY231" s="593"/>
      <c r="EZ231" s="593"/>
      <c r="FA231" s="593"/>
      <c r="FB231" s="593"/>
      <c r="FC231" s="593"/>
      <c r="FD231" s="593"/>
      <c r="FE231" s="593"/>
      <c r="FF231" s="593"/>
      <c r="FG231" s="593"/>
      <c r="FH231" s="593"/>
      <c r="FI231" s="593"/>
      <c r="FJ231" s="593"/>
      <c r="FK231" s="593"/>
      <c r="FL231" s="593"/>
      <c r="FM231" s="593"/>
      <c r="FN231" s="593"/>
      <c r="FO231" s="593"/>
      <c r="FP231" s="593"/>
      <c r="FQ231" s="593"/>
      <c r="FR231" s="593"/>
      <c r="FS231" s="593"/>
      <c r="FT231" s="593"/>
      <c r="FU231" s="593"/>
      <c r="FV231" s="593"/>
      <c r="FW231" s="593"/>
      <c r="FX231" s="593"/>
    </row>
    <row r="232" spans="1:180" ht="30" customHeight="1" x14ac:dyDescent="0.25">
      <c r="A232" s="662">
        <v>231</v>
      </c>
      <c r="B232" s="606">
        <v>255</v>
      </c>
      <c r="C232" s="607">
        <v>672</v>
      </c>
      <c r="D232" s="581">
        <v>14</v>
      </c>
      <c r="E232" s="644" t="s">
        <v>1147</v>
      </c>
      <c r="F232" s="644" t="s">
        <v>1148</v>
      </c>
      <c r="G232" s="855" t="s">
        <v>31</v>
      </c>
      <c r="H232" s="911"/>
      <c r="I232" s="641">
        <v>1500000</v>
      </c>
      <c r="J232" s="641">
        <v>1500000</v>
      </c>
      <c r="K232" s="613">
        <v>1500000</v>
      </c>
      <c r="L232" s="641">
        <v>0</v>
      </c>
      <c r="M232" s="610">
        <v>1500000</v>
      </c>
      <c r="N232" s="610">
        <v>200000</v>
      </c>
      <c r="O232" s="610">
        <v>200000</v>
      </c>
      <c r="P232" s="903">
        <v>2.2000000000000002</v>
      </c>
      <c r="Q232" s="796" t="s">
        <v>961</v>
      </c>
      <c r="R232" s="849">
        <v>25</v>
      </c>
      <c r="S232" s="593"/>
      <c r="T232" s="593"/>
      <c r="U232" s="593"/>
      <c r="V232" s="593"/>
      <c r="W232" s="593"/>
      <c r="X232" s="593"/>
      <c r="Y232" s="593"/>
      <c r="Z232" s="593"/>
      <c r="AA232" s="593"/>
      <c r="AB232" s="593"/>
      <c r="AC232" s="593"/>
      <c r="AD232" s="593"/>
      <c r="AE232" s="593"/>
      <c r="AF232" s="593"/>
      <c r="AG232" s="593"/>
      <c r="AH232" s="593"/>
      <c r="AI232" s="593"/>
      <c r="AJ232" s="593"/>
      <c r="AK232" s="593"/>
      <c r="AL232" s="593"/>
      <c r="AM232" s="593"/>
      <c r="AN232" s="593"/>
      <c r="AO232" s="593"/>
      <c r="AP232" s="593"/>
      <c r="AQ232" s="593"/>
      <c r="AR232" s="593"/>
      <c r="AS232" s="593"/>
      <c r="AT232" s="593"/>
      <c r="AU232" s="593"/>
      <c r="AV232" s="593"/>
      <c r="AW232" s="593"/>
      <c r="AX232" s="593"/>
      <c r="AY232" s="593"/>
      <c r="AZ232" s="593"/>
      <c r="BA232" s="593"/>
      <c r="BB232" s="593"/>
      <c r="BC232" s="593"/>
      <c r="BD232" s="593"/>
      <c r="BE232" s="593"/>
      <c r="BF232" s="593"/>
      <c r="BG232" s="593"/>
      <c r="BH232" s="593"/>
      <c r="BI232" s="593"/>
      <c r="BJ232" s="593"/>
      <c r="BK232" s="593"/>
      <c r="BL232" s="593"/>
      <c r="BM232" s="593"/>
      <c r="BN232" s="593"/>
      <c r="BO232" s="593"/>
      <c r="BP232" s="593"/>
      <c r="BQ232" s="593"/>
      <c r="BR232" s="593"/>
      <c r="BS232" s="593"/>
      <c r="BT232" s="593"/>
      <c r="BU232" s="593"/>
      <c r="BV232" s="593"/>
      <c r="BW232" s="593"/>
      <c r="BX232" s="593"/>
      <c r="BY232" s="593"/>
      <c r="BZ232" s="593"/>
      <c r="CA232" s="593"/>
      <c r="CB232" s="593"/>
      <c r="CC232" s="593"/>
      <c r="CD232" s="593"/>
      <c r="CE232" s="593"/>
      <c r="CF232" s="593"/>
      <c r="CG232" s="593"/>
      <c r="CH232" s="593"/>
      <c r="CI232" s="593"/>
      <c r="CJ232" s="593"/>
      <c r="CK232" s="593"/>
      <c r="CL232" s="593"/>
      <c r="CM232" s="593"/>
      <c r="CN232" s="593"/>
      <c r="CO232" s="593"/>
      <c r="CP232" s="593"/>
      <c r="CQ232" s="593"/>
      <c r="CR232" s="593"/>
      <c r="CS232" s="593"/>
      <c r="CT232" s="593"/>
      <c r="CU232" s="593"/>
      <c r="CV232" s="593"/>
      <c r="CW232" s="593"/>
      <c r="CX232" s="593"/>
      <c r="CY232" s="593"/>
      <c r="CZ232" s="593"/>
      <c r="DA232" s="593"/>
      <c r="DB232" s="593"/>
      <c r="DC232" s="593"/>
      <c r="DD232" s="593"/>
      <c r="DE232" s="593"/>
      <c r="DF232" s="593"/>
      <c r="DG232" s="593"/>
      <c r="DH232" s="593"/>
      <c r="DI232" s="593"/>
      <c r="DJ232" s="593"/>
      <c r="DK232" s="593"/>
      <c r="DL232" s="593"/>
      <c r="DM232" s="593"/>
      <c r="DN232" s="593"/>
      <c r="DO232" s="593"/>
      <c r="DP232" s="593"/>
      <c r="DQ232" s="593"/>
      <c r="DR232" s="593"/>
      <c r="DS232" s="593"/>
      <c r="DT232" s="593"/>
      <c r="DU232" s="593"/>
      <c r="DV232" s="593"/>
      <c r="DW232" s="593"/>
      <c r="DX232" s="593"/>
      <c r="DY232" s="593"/>
      <c r="DZ232" s="593"/>
      <c r="EA232" s="593"/>
      <c r="EB232" s="593"/>
      <c r="EC232" s="593"/>
      <c r="ED232" s="593"/>
      <c r="EE232" s="593"/>
      <c r="EF232" s="593"/>
      <c r="EG232" s="593"/>
      <c r="EH232" s="593"/>
      <c r="EI232" s="593"/>
      <c r="EJ232" s="593"/>
      <c r="EK232" s="593"/>
      <c r="EL232" s="593"/>
      <c r="EM232" s="593"/>
      <c r="EN232" s="593"/>
      <c r="EO232" s="593"/>
      <c r="EP232" s="593"/>
      <c r="EQ232" s="593"/>
      <c r="ER232" s="593"/>
      <c r="ES232" s="593"/>
      <c r="ET232" s="593"/>
      <c r="EU232" s="593"/>
      <c r="EV232" s="593"/>
      <c r="EW232" s="593"/>
      <c r="EX232" s="593"/>
      <c r="EY232" s="593"/>
      <c r="EZ232" s="593"/>
      <c r="FA232" s="593"/>
      <c r="FB232" s="593"/>
      <c r="FC232" s="593"/>
      <c r="FD232" s="593"/>
      <c r="FE232" s="593"/>
      <c r="FF232" s="593"/>
      <c r="FG232" s="593"/>
      <c r="FH232" s="593"/>
      <c r="FI232" s="593"/>
      <c r="FJ232" s="593"/>
      <c r="FK232" s="593"/>
      <c r="FL232" s="593"/>
      <c r="FM232" s="593"/>
      <c r="FN232" s="593"/>
      <c r="FO232" s="593"/>
      <c r="FP232" s="593"/>
      <c r="FQ232" s="593"/>
      <c r="FR232" s="593"/>
      <c r="FS232" s="593"/>
      <c r="FT232" s="593"/>
      <c r="FU232" s="593"/>
      <c r="FV232" s="593"/>
      <c r="FW232" s="593"/>
      <c r="FX232" s="593"/>
    </row>
    <row r="233" spans="1:180" s="593" customFormat="1" ht="30" customHeight="1" x14ac:dyDescent="0.2">
      <c r="A233" s="662">
        <v>232</v>
      </c>
      <c r="B233" s="606">
        <v>255</v>
      </c>
      <c r="C233" s="607">
        <v>672</v>
      </c>
      <c r="D233" s="581">
        <v>16</v>
      </c>
      <c r="E233" s="644" t="s">
        <v>68</v>
      </c>
      <c r="F233" s="655" t="s">
        <v>1306</v>
      </c>
      <c r="G233" s="656" t="s">
        <v>31</v>
      </c>
      <c r="H233" s="916">
        <v>5969529.6799999997</v>
      </c>
      <c r="I233" s="613">
        <v>858000</v>
      </c>
      <c r="J233" s="613">
        <v>0</v>
      </c>
      <c r="K233" s="613">
        <v>0</v>
      </c>
      <c r="L233" s="613"/>
      <c r="M233" s="610">
        <v>0</v>
      </c>
      <c r="N233" s="610"/>
      <c r="O233" s="610"/>
      <c r="P233" s="903">
        <v>2.2000000000000002</v>
      </c>
      <c r="Q233" s="827" t="s">
        <v>1297</v>
      </c>
      <c r="R233" s="849">
        <v>25</v>
      </c>
    </row>
    <row r="234" spans="1:180" s="593" customFormat="1" ht="30" customHeight="1" x14ac:dyDescent="0.25">
      <c r="A234" s="662">
        <v>233</v>
      </c>
      <c r="B234" s="606">
        <v>255</v>
      </c>
      <c r="C234" s="607">
        <v>672</v>
      </c>
      <c r="D234" s="581" t="s">
        <v>25</v>
      </c>
      <c r="E234" s="582" t="s">
        <v>68</v>
      </c>
      <c r="F234" s="635" t="s">
        <v>1169</v>
      </c>
      <c r="G234" s="855" t="s">
        <v>31</v>
      </c>
      <c r="H234" s="911"/>
      <c r="I234" s="613"/>
      <c r="J234" s="613"/>
      <c r="K234" s="613"/>
      <c r="L234" s="613"/>
      <c r="M234" s="610">
        <v>0</v>
      </c>
      <c r="N234" s="610"/>
      <c r="O234" s="610">
        <v>500000</v>
      </c>
      <c r="P234" s="903">
        <v>2.2000000000000002</v>
      </c>
      <c r="Q234" s="586" t="s">
        <v>22</v>
      </c>
      <c r="R234" s="849">
        <v>25</v>
      </c>
    </row>
    <row r="235" spans="1:180" s="593" customFormat="1" ht="30" customHeight="1" x14ac:dyDescent="0.25">
      <c r="A235" s="662">
        <v>234</v>
      </c>
      <c r="B235" s="606">
        <v>255</v>
      </c>
      <c r="C235" s="607">
        <v>672</v>
      </c>
      <c r="D235" s="581" t="s">
        <v>25</v>
      </c>
      <c r="E235" s="582" t="s">
        <v>68</v>
      </c>
      <c r="F235" s="635" t="s">
        <v>1172</v>
      </c>
      <c r="G235" s="855" t="s">
        <v>31</v>
      </c>
      <c r="H235" s="911"/>
      <c r="I235" s="613"/>
      <c r="J235" s="613"/>
      <c r="K235" s="613"/>
      <c r="L235" s="613"/>
      <c r="M235" s="610">
        <v>0</v>
      </c>
      <c r="N235" s="610">
        <v>350000</v>
      </c>
      <c r="O235" s="610"/>
      <c r="P235" s="903">
        <v>2.2000000000000002</v>
      </c>
      <c r="Q235" s="586" t="s">
        <v>22</v>
      </c>
      <c r="R235" s="849">
        <v>25</v>
      </c>
    </row>
    <row r="236" spans="1:180" s="593" customFormat="1" ht="30" customHeight="1" x14ac:dyDescent="0.25">
      <c r="A236" s="662">
        <v>235</v>
      </c>
      <c r="B236" s="606">
        <v>255</v>
      </c>
      <c r="C236" s="607">
        <v>679</v>
      </c>
      <c r="D236" s="581">
        <v>2</v>
      </c>
      <c r="E236" s="582" t="s">
        <v>1154</v>
      </c>
      <c r="F236" s="582" t="s">
        <v>1155</v>
      </c>
      <c r="G236" s="855" t="s">
        <v>31</v>
      </c>
      <c r="H236" s="911"/>
      <c r="I236" s="613">
        <v>500000</v>
      </c>
      <c r="J236" s="613">
        <v>0</v>
      </c>
      <c r="K236" s="613">
        <v>0</v>
      </c>
      <c r="L236" s="613"/>
      <c r="M236" s="610">
        <v>0</v>
      </c>
      <c r="N236" s="610">
        <v>900000</v>
      </c>
      <c r="O236" s="610">
        <v>1000000</v>
      </c>
      <c r="P236" s="903">
        <v>2.2000000000000002</v>
      </c>
      <c r="Q236" s="586" t="s">
        <v>22</v>
      </c>
      <c r="R236" s="849">
        <v>15</v>
      </c>
    </row>
    <row r="237" spans="1:180" s="593" customFormat="1" ht="30" customHeight="1" x14ac:dyDescent="0.25">
      <c r="A237" s="662">
        <v>236</v>
      </c>
      <c r="B237" s="606">
        <v>255</v>
      </c>
      <c r="C237" s="607">
        <v>872</v>
      </c>
      <c r="D237" s="581">
        <v>10</v>
      </c>
      <c r="E237" s="582" t="s">
        <v>68</v>
      </c>
      <c r="F237" s="582" t="s">
        <v>1307</v>
      </c>
      <c r="G237" s="656" t="s">
        <v>1308</v>
      </c>
      <c r="H237" s="911"/>
      <c r="I237" s="613">
        <v>6000000</v>
      </c>
      <c r="J237" s="613">
        <v>0</v>
      </c>
      <c r="K237" s="613">
        <v>0</v>
      </c>
      <c r="L237" s="613"/>
      <c r="M237" s="610">
        <v>0</v>
      </c>
      <c r="N237" s="640"/>
      <c r="O237" s="640"/>
      <c r="P237" s="903">
        <v>2.2000000000000002</v>
      </c>
      <c r="Q237" s="586" t="s">
        <v>1309</v>
      </c>
      <c r="R237" s="849">
        <v>25</v>
      </c>
    </row>
    <row r="238" spans="1:180" ht="30" customHeight="1" x14ac:dyDescent="0.2">
      <c r="A238" s="662">
        <v>237</v>
      </c>
      <c r="B238" s="606">
        <v>255</v>
      </c>
      <c r="C238" s="607">
        <v>910</v>
      </c>
      <c r="D238" s="581">
        <v>1</v>
      </c>
      <c r="E238" s="582" t="s">
        <v>1136</v>
      </c>
      <c r="F238" s="582" t="s">
        <v>1310</v>
      </c>
      <c r="G238" s="656" t="s">
        <v>1151</v>
      </c>
      <c r="H238" s="916">
        <v>1872030.69</v>
      </c>
      <c r="I238" s="613">
        <v>2000000</v>
      </c>
      <c r="J238" s="613">
        <v>1363600</v>
      </c>
      <c r="K238" s="613">
        <v>1363600</v>
      </c>
      <c r="L238" s="613">
        <v>1527263.88</v>
      </c>
      <c r="M238" s="610">
        <v>0</v>
      </c>
      <c r="N238" s="609"/>
      <c r="O238" s="609"/>
      <c r="P238" s="903">
        <v>2.2000000000000002</v>
      </c>
      <c r="Q238" s="586" t="s">
        <v>22</v>
      </c>
      <c r="R238" s="849">
        <v>20</v>
      </c>
      <c r="S238" s="593"/>
      <c r="T238" s="593"/>
      <c r="U238" s="593"/>
      <c r="V238" s="593"/>
      <c r="W238" s="593"/>
      <c r="X238" s="593"/>
      <c r="Y238" s="593"/>
      <c r="Z238" s="593"/>
      <c r="AA238" s="593"/>
      <c r="AB238" s="593"/>
      <c r="AC238" s="593"/>
      <c r="AD238" s="593"/>
      <c r="AE238" s="593"/>
      <c r="AF238" s="593"/>
      <c r="AG238" s="593"/>
      <c r="AH238" s="593"/>
      <c r="AI238" s="593"/>
      <c r="AJ238" s="593"/>
      <c r="AK238" s="593"/>
      <c r="AL238" s="593"/>
      <c r="AM238" s="593"/>
      <c r="AN238" s="593"/>
      <c r="AO238" s="593"/>
      <c r="AP238" s="593"/>
      <c r="AQ238" s="593"/>
      <c r="AR238" s="593"/>
      <c r="AS238" s="593"/>
      <c r="AT238" s="593"/>
      <c r="AU238" s="593"/>
      <c r="AV238" s="593"/>
      <c r="AW238" s="593"/>
      <c r="AX238" s="593"/>
      <c r="AY238" s="593"/>
      <c r="AZ238" s="593"/>
      <c r="BA238" s="593"/>
      <c r="BB238" s="593"/>
      <c r="BC238" s="593"/>
      <c r="BD238" s="593"/>
      <c r="BE238" s="593"/>
      <c r="BF238" s="593"/>
      <c r="BG238" s="593"/>
      <c r="BH238" s="593"/>
      <c r="BI238" s="593"/>
      <c r="BJ238" s="593"/>
      <c r="BK238" s="593"/>
      <c r="BL238" s="593"/>
      <c r="BM238" s="593"/>
      <c r="BN238" s="593"/>
      <c r="BO238" s="593"/>
      <c r="BP238" s="593"/>
      <c r="BQ238" s="593"/>
      <c r="BR238" s="593"/>
      <c r="BS238" s="593"/>
      <c r="BT238" s="593"/>
      <c r="BU238" s="593"/>
      <c r="BV238" s="593"/>
      <c r="BW238" s="593"/>
      <c r="BX238" s="593"/>
      <c r="BY238" s="593"/>
      <c r="BZ238" s="593"/>
      <c r="CA238" s="593"/>
      <c r="CB238" s="593"/>
      <c r="CC238" s="593"/>
      <c r="CD238" s="593"/>
      <c r="CE238" s="593"/>
      <c r="CF238" s="593"/>
      <c r="CG238" s="593"/>
      <c r="CH238" s="593"/>
      <c r="CI238" s="593"/>
      <c r="CJ238" s="593"/>
      <c r="CK238" s="593"/>
      <c r="CL238" s="593"/>
      <c r="CM238" s="593"/>
      <c r="CN238" s="593"/>
      <c r="CO238" s="593"/>
      <c r="CP238" s="593"/>
      <c r="CQ238" s="593"/>
      <c r="CR238" s="593"/>
      <c r="CS238" s="593"/>
      <c r="CT238" s="593"/>
      <c r="CU238" s="593"/>
      <c r="CV238" s="593"/>
      <c r="CW238" s="593"/>
      <c r="CX238" s="593"/>
      <c r="CY238" s="593"/>
      <c r="CZ238" s="593"/>
      <c r="DA238" s="593"/>
      <c r="DB238" s="593"/>
      <c r="DC238" s="593"/>
      <c r="DD238" s="593"/>
      <c r="DE238" s="593"/>
      <c r="DF238" s="593"/>
      <c r="DG238" s="593"/>
      <c r="DH238" s="593"/>
      <c r="DI238" s="593"/>
      <c r="DJ238" s="593"/>
      <c r="DK238" s="593"/>
      <c r="DL238" s="593"/>
      <c r="DM238" s="593"/>
      <c r="DN238" s="593"/>
      <c r="DO238" s="593"/>
      <c r="DP238" s="593"/>
      <c r="DQ238" s="593"/>
      <c r="DR238" s="593"/>
      <c r="DS238" s="593"/>
      <c r="DT238" s="593"/>
      <c r="DU238" s="593"/>
      <c r="DV238" s="593"/>
      <c r="DW238" s="593"/>
      <c r="DX238" s="593"/>
      <c r="DY238" s="593"/>
      <c r="DZ238" s="593"/>
      <c r="EA238" s="593"/>
      <c r="EB238" s="593"/>
      <c r="EC238" s="593"/>
      <c r="ED238" s="593"/>
      <c r="EE238" s="593"/>
      <c r="EF238" s="593"/>
      <c r="EG238" s="593"/>
      <c r="EH238" s="593"/>
      <c r="EI238" s="593"/>
      <c r="EJ238" s="593"/>
      <c r="EK238" s="593"/>
      <c r="EL238" s="593"/>
      <c r="EM238" s="593"/>
      <c r="EN238" s="593"/>
      <c r="EO238" s="593"/>
      <c r="EP238" s="593"/>
      <c r="EQ238" s="593"/>
      <c r="ER238" s="593"/>
      <c r="ES238" s="593"/>
      <c r="ET238" s="593"/>
      <c r="EU238" s="593"/>
      <c r="EV238" s="593"/>
      <c r="EW238" s="593"/>
      <c r="EX238" s="593"/>
      <c r="EY238" s="593"/>
      <c r="EZ238" s="593"/>
      <c r="FA238" s="593"/>
      <c r="FB238" s="593"/>
      <c r="FC238" s="593"/>
      <c r="FD238" s="593"/>
      <c r="FE238" s="593"/>
      <c r="FF238" s="593"/>
      <c r="FG238" s="593"/>
      <c r="FH238" s="593"/>
      <c r="FI238" s="593"/>
      <c r="FJ238" s="593"/>
      <c r="FK238" s="593"/>
      <c r="FL238" s="593"/>
      <c r="FM238" s="593"/>
      <c r="FN238" s="593"/>
      <c r="FO238" s="593"/>
      <c r="FP238" s="593"/>
      <c r="FQ238" s="593"/>
      <c r="FR238" s="593"/>
      <c r="FS238" s="593"/>
      <c r="FT238" s="593"/>
      <c r="FU238" s="593"/>
      <c r="FV238" s="593"/>
      <c r="FW238" s="593"/>
      <c r="FX238" s="593"/>
    </row>
    <row r="239" spans="1:180" ht="30" customHeight="1" x14ac:dyDescent="0.2">
      <c r="A239" s="662">
        <v>238</v>
      </c>
      <c r="B239" s="606">
        <v>255</v>
      </c>
      <c r="C239" s="607">
        <v>910</v>
      </c>
      <c r="D239" s="581">
        <v>2</v>
      </c>
      <c r="E239" s="582" t="s">
        <v>1136</v>
      </c>
      <c r="F239" s="582" t="s">
        <v>1181</v>
      </c>
      <c r="G239" s="656" t="s">
        <v>1151</v>
      </c>
      <c r="H239" s="916">
        <v>2517795.17</v>
      </c>
      <c r="I239" s="613">
        <v>4000000</v>
      </c>
      <c r="J239" s="613">
        <v>3335700</v>
      </c>
      <c r="K239" s="613">
        <v>3335700</v>
      </c>
      <c r="L239" s="613">
        <v>1278172.75</v>
      </c>
      <c r="M239" s="610">
        <v>0</v>
      </c>
      <c r="N239" s="609">
        <v>0</v>
      </c>
      <c r="O239" s="609">
        <v>0</v>
      </c>
      <c r="P239" s="903">
        <v>2.2000000000000002</v>
      </c>
      <c r="Q239" s="586" t="s">
        <v>22</v>
      </c>
      <c r="R239" s="849">
        <v>20</v>
      </c>
      <c r="S239" s="593"/>
      <c r="T239" s="593"/>
      <c r="U239" s="593"/>
      <c r="V239" s="593"/>
      <c r="W239" s="593"/>
      <c r="X239" s="593"/>
      <c r="Y239" s="593"/>
      <c r="Z239" s="593"/>
      <c r="AA239" s="593"/>
      <c r="AB239" s="593"/>
      <c r="AC239" s="593"/>
      <c r="AD239" s="593"/>
      <c r="AE239" s="593"/>
      <c r="AF239" s="593"/>
      <c r="AG239" s="593"/>
      <c r="AH239" s="593"/>
      <c r="AI239" s="593"/>
      <c r="AJ239" s="593"/>
      <c r="AK239" s="593"/>
      <c r="AL239" s="593"/>
      <c r="AM239" s="593"/>
      <c r="AN239" s="593"/>
      <c r="AO239" s="593"/>
      <c r="AP239" s="593"/>
      <c r="AQ239" s="593"/>
      <c r="AR239" s="593"/>
      <c r="AS239" s="593"/>
      <c r="AT239" s="593"/>
      <c r="AU239" s="593"/>
      <c r="AV239" s="593"/>
      <c r="AW239" s="593"/>
      <c r="AX239" s="593"/>
      <c r="AY239" s="593"/>
      <c r="AZ239" s="593"/>
      <c r="BA239" s="593"/>
      <c r="BB239" s="593"/>
      <c r="BC239" s="593"/>
      <c r="BD239" s="593"/>
      <c r="BE239" s="593"/>
      <c r="BF239" s="593"/>
      <c r="BG239" s="593"/>
      <c r="BH239" s="593"/>
      <c r="BI239" s="593"/>
      <c r="BJ239" s="593"/>
      <c r="BK239" s="593"/>
      <c r="BL239" s="593"/>
      <c r="BM239" s="593"/>
      <c r="BN239" s="593"/>
      <c r="BO239" s="593"/>
      <c r="BP239" s="593"/>
      <c r="BQ239" s="593"/>
      <c r="BR239" s="593"/>
      <c r="BS239" s="593"/>
      <c r="BT239" s="593"/>
      <c r="BU239" s="593"/>
      <c r="BV239" s="593"/>
      <c r="BW239" s="593"/>
      <c r="BX239" s="593"/>
      <c r="BY239" s="593"/>
      <c r="BZ239" s="593"/>
      <c r="CA239" s="593"/>
      <c r="CB239" s="593"/>
      <c r="CC239" s="593"/>
      <c r="CD239" s="593"/>
      <c r="CE239" s="593"/>
      <c r="CF239" s="593"/>
      <c r="CG239" s="593"/>
      <c r="CH239" s="593"/>
      <c r="CI239" s="593"/>
      <c r="CJ239" s="593"/>
      <c r="CK239" s="593"/>
      <c r="CL239" s="593"/>
      <c r="CM239" s="593"/>
      <c r="CN239" s="593"/>
      <c r="CO239" s="593"/>
      <c r="CP239" s="593"/>
      <c r="CQ239" s="593"/>
      <c r="CR239" s="593"/>
      <c r="CS239" s="593"/>
      <c r="CT239" s="593"/>
      <c r="CU239" s="593"/>
      <c r="CV239" s="593"/>
      <c r="CW239" s="593"/>
      <c r="CX239" s="593"/>
      <c r="CY239" s="593"/>
      <c r="CZ239" s="593"/>
      <c r="DA239" s="593"/>
      <c r="DB239" s="593"/>
      <c r="DC239" s="593"/>
      <c r="DD239" s="593"/>
      <c r="DE239" s="593"/>
      <c r="DF239" s="593"/>
      <c r="DG239" s="593"/>
      <c r="DH239" s="593"/>
      <c r="DI239" s="593"/>
      <c r="DJ239" s="593"/>
      <c r="DK239" s="593"/>
      <c r="DL239" s="593"/>
      <c r="DM239" s="593"/>
      <c r="DN239" s="593"/>
      <c r="DO239" s="593"/>
      <c r="DP239" s="593"/>
      <c r="DQ239" s="593"/>
      <c r="DR239" s="593"/>
      <c r="DS239" s="593"/>
      <c r="DT239" s="593"/>
      <c r="DU239" s="593"/>
      <c r="DV239" s="593"/>
      <c r="DW239" s="593"/>
      <c r="DX239" s="593"/>
      <c r="DY239" s="593"/>
      <c r="DZ239" s="593"/>
      <c r="EA239" s="593"/>
      <c r="EB239" s="593"/>
      <c r="EC239" s="593"/>
      <c r="ED239" s="593"/>
      <c r="EE239" s="593"/>
      <c r="EF239" s="593"/>
      <c r="EG239" s="593"/>
      <c r="EH239" s="593"/>
      <c r="EI239" s="593"/>
      <c r="EJ239" s="593"/>
      <c r="EK239" s="593"/>
      <c r="EL239" s="593"/>
      <c r="EM239" s="593"/>
      <c r="EN239" s="593"/>
      <c r="EO239" s="593"/>
      <c r="EP239" s="593"/>
      <c r="EQ239" s="593"/>
      <c r="ER239" s="593"/>
      <c r="ES239" s="593"/>
      <c r="ET239" s="593"/>
      <c r="EU239" s="593"/>
      <c r="EV239" s="593"/>
      <c r="EW239" s="593"/>
      <c r="EX239" s="593"/>
      <c r="EY239" s="593"/>
      <c r="EZ239" s="593"/>
      <c r="FA239" s="593"/>
      <c r="FB239" s="593"/>
      <c r="FC239" s="593"/>
      <c r="FD239" s="593"/>
      <c r="FE239" s="593"/>
      <c r="FF239" s="593"/>
      <c r="FG239" s="593"/>
      <c r="FH239" s="593"/>
      <c r="FI239" s="593"/>
      <c r="FJ239" s="593"/>
      <c r="FK239" s="593"/>
      <c r="FL239" s="593"/>
      <c r="FM239" s="593"/>
      <c r="FN239" s="593"/>
      <c r="FO239" s="593"/>
      <c r="FP239" s="593"/>
      <c r="FQ239" s="593"/>
      <c r="FR239" s="593"/>
      <c r="FS239" s="593"/>
      <c r="FT239" s="593"/>
      <c r="FU239" s="593"/>
      <c r="FV239" s="593"/>
      <c r="FW239" s="593"/>
      <c r="FX239" s="593"/>
    </row>
    <row r="240" spans="1:180" s="593" customFormat="1" ht="30" customHeight="1" x14ac:dyDescent="0.25">
      <c r="A240" s="662">
        <v>239</v>
      </c>
      <c r="B240" s="606">
        <v>257</v>
      </c>
      <c r="C240" s="607">
        <v>636</v>
      </c>
      <c r="D240" s="595">
        <v>0</v>
      </c>
      <c r="E240" s="632" t="s">
        <v>907</v>
      </c>
      <c r="F240" s="632" t="s">
        <v>965</v>
      </c>
      <c r="G240" s="656" t="s">
        <v>31</v>
      </c>
      <c r="H240" s="911"/>
      <c r="I240" s="613">
        <v>6000</v>
      </c>
      <c r="J240" s="613">
        <v>0</v>
      </c>
      <c r="K240" s="613">
        <v>0</v>
      </c>
      <c r="L240" s="613"/>
      <c r="M240" s="610">
        <v>0</v>
      </c>
      <c r="N240" s="609">
        <v>5000</v>
      </c>
      <c r="O240" s="609"/>
      <c r="P240" s="903">
        <v>2.2000000000000002</v>
      </c>
      <c r="Q240" s="586" t="s">
        <v>22</v>
      </c>
      <c r="R240" s="849">
        <v>5</v>
      </c>
    </row>
    <row r="241" spans="1:180" s="593" customFormat="1" ht="30" customHeight="1" x14ac:dyDescent="0.25">
      <c r="A241" s="662">
        <v>240</v>
      </c>
      <c r="B241" s="606">
        <v>257</v>
      </c>
      <c r="C241" s="607">
        <v>636</v>
      </c>
      <c r="D241" s="581" t="s">
        <v>25</v>
      </c>
      <c r="E241" s="632" t="s">
        <v>907</v>
      </c>
      <c r="F241" s="582" t="s">
        <v>1183</v>
      </c>
      <c r="G241" s="656" t="s">
        <v>31</v>
      </c>
      <c r="H241" s="911"/>
      <c r="I241" s="613"/>
      <c r="J241" s="613"/>
      <c r="K241" s="613"/>
      <c r="L241" s="613"/>
      <c r="M241" s="610">
        <v>0</v>
      </c>
      <c r="N241" s="609">
        <v>795000</v>
      </c>
      <c r="O241" s="609">
        <v>750000</v>
      </c>
      <c r="P241" s="903">
        <v>2.2000000000000002</v>
      </c>
      <c r="Q241" s="586" t="s">
        <v>22</v>
      </c>
      <c r="R241" s="849">
        <v>20</v>
      </c>
    </row>
    <row r="242" spans="1:180" s="845" customFormat="1" ht="30" customHeight="1" x14ac:dyDescent="0.2">
      <c r="A242" s="662">
        <v>241</v>
      </c>
      <c r="B242" s="607">
        <v>259</v>
      </c>
      <c r="C242" s="607">
        <v>536</v>
      </c>
      <c r="D242" s="595">
        <v>13</v>
      </c>
      <c r="E242" s="632" t="s">
        <v>907</v>
      </c>
      <c r="F242" s="632" t="s">
        <v>1311</v>
      </c>
      <c r="G242" s="855" t="s">
        <v>15</v>
      </c>
      <c r="H242" s="911"/>
      <c r="I242" s="613">
        <v>0</v>
      </c>
      <c r="J242" s="613">
        <v>110000</v>
      </c>
      <c r="K242" s="613">
        <v>0</v>
      </c>
      <c r="L242" s="613">
        <v>0</v>
      </c>
      <c r="M242" s="610">
        <v>0</v>
      </c>
      <c r="N242" s="610"/>
      <c r="O242" s="610"/>
      <c r="P242" s="903">
        <v>2.1</v>
      </c>
      <c r="Q242" s="586" t="s">
        <v>22</v>
      </c>
      <c r="R242" s="849">
        <v>5</v>
      </c>
      <c r="S242" s="593"/>
      <c r="T242" s="593"/>
      <c r="U242" s="593"/>
      <c r="V242" s="593"/>
      <c r="W242" s="593"/>
      <c r="X242" s="593"/>
      <c r="Y242" s="593"/>
      <c r="Z242" s="593"/>
      <c r="AA242" s="593"/>
      <c r="AB242" s="593"/>
      <c r="AC242" s="593"/>
      <c r="AD242" s="593"/>
      <c r="AE242" s="593"/>
      <c r="AF242" s="593"/>
      <c r="AG242" s="593"/>
      <c r="AH242" s="593"/>
      <c r="AI242" s="593"/>
      <c r="AJ242" s="593"/>
      <c r="AK242" s="593"/>
      <c r="AL242" s="593"/>
      <c r="AM242" s="593"/>
      <c r="AN242" s="593"/>
      <c r="AO242" s="593"/>
      <c r="AP242" s="593"/>
      <c r="AQ242" s="593"/>
      <c r="AR242" s="593"/>
      <c r="AS242" s="593"/>
      <c r="AT242" s="593"/>
      <c r="AU242" s="593"/>
      <c r="AV242" s="593"/>
      <c r="AW242" s="593"/>
      <c r="AX242" s="593"/>
      <c r="AY242" s="593"/>
      <c r="AZ242" s="593"/>
      <c r="BA242" s="593"/>
      <c r="BB242" s="593"/>
      <c r="BC242" s="593"/>
      <c r="BD242" s="593"/>
      <c r="BE242" s="593"/>
      <c r="BF242" s="593"/>
      <c r="BG242" s="593"/>
      <c r="BH242" s="593"/>
      <c r="BI242" s="593"/>
      <c r="BJ242" s="593"/>
      <c r="BK242" s="593"/>
      <c r="BL242" s="593"/>
      <c r="BM242" s="593"/>
      <c r="BN242" s="593"/>
      <c r="BO242" s="593"/>
      <c r="BP242" s="593"/>
      <c r="BQ242" s="593"/>
      <c r="BR242" s="593"/>
      <c r="BS242" s="593"/>
      <c r="BT242" s="593"/>
      <c r="BU242" s="593"/>
      <c r="BV242" s="593"/>
      <c r="BW242" s="593"/>
      <c r="BX242" s="593"/>
      <c r="BY242" s="593"/>
      <c r="BZ242" s="593"/>
      <c r="CA242" s="593"/>
      <c r="CB242" s="593"/>
      <c r="CC242" s="593"/>
      <c r="CD242" s="593"/>
      <c r="CE242" s="593"/>
      <c r="CF242" s="593"/>
      <c r="CG242" s="593"/>
      <c r="CH242" s="593"/>
      <c r="CI242" s="593"/>
      <c r="CJ242" s="593"/>
      <c r="CK242" s="593"/>
      <c r="CL242" s="593"/>
      <c r="CM242" s="593"/>
      <c r="CN242" s="593"/>
      <c r="CO242" s="593"/>
      <c r="CP242" s="593"/>
      <c r="CQ242" s="593"/>
      <c r="CR242" s="593"/>
      <c r="CS242" s="593"/>
      <c r="CT242" s="593"/>
      <c r="CU242" s="593"/>
      <c r="CV242" s="593"/>
      <c r="CW242" s="593"/>
      <c r="CX242" s="593"/>
      <c r="CY242" s="593"/>
      <c r="CZ242" s="593"/>
      <c r="DA242" s="593"/>
      <c r="DB242" s="593"/>
      <c r="DC242" s="593"/>
      <c r="DD242" s="593"/>
      <c r="DE242" s="593"/>
      <c r="DF242" s="593"/>
      <c r="DG242" s="593"/>
      <c r="DH242" s="593"/>
      <c r="DI242" s="593"/>
      <c r="DJ242" s="593"/>
      <c r="DK242" s="593"/>
      <c r="DL242" s="593"/>
      <c r="DM242" s="593"/>
      <c r="DN242" s="593"/>
      <c r="DO242" s="593"/>
      <c r="DP242" s="593"/>
      <c r="DQ242" s="593"/>
      <c r="DR242" s="593"/>
      <c r="DS242" s="593"/>
      <c r="DT242" s="593"/>
      <c r="DU242" s="593"/>
      <c r="DV242" s="593"/>
      <c r="DW242" s="593"/>
      <c r="DX242" s="593"/>
      <c r="DY242" s="593"/>
      <c r="DZ242" s="593"/>
      <c r="EA242" s="593"/>
      <c r="EB242" s="593"/>
      <c r="EC242" s="593"/>
      <c r="ED242" s="593"/>
      <c r="EE242" s="593"/>
      <c r="EF242" s="593"/>
      <c r="EG242" s="593"/>
      <c r="EH242" s="593"/>
      <c r="EI242" s="593"/>
      <c r="EJ242" s="593"/>
      <c r="EK242" s="593"/>
      <c r="EL242" s="593"/>
      <c r="EM242" s="593"/>
      <c r="EN242" s="593"/>
      <c r="EO242" s="593"/>
      <c r="EP242" s="593"/>
      <c r="EQ242" s="593"/>
      <c r="ER242" s="593"/>
      <c r="ES242" s="593"/>
      <c r="ET242" s="593"/>
      <c r="EU242" s="593"/>
      <c r="EV242" s="593"/>
      <c r="EW242" s="593"/>
      <c r="EX242" s="593"/>
      <c r="EY242" s="593"/>
      <c r="EZ242" s="593"/>
      <c r="FA242" s="593"/>
      <c r="FB242" s="593"/>
      <c r="FC242" s="593"/>
      <c r="FD242" s="593"/>
      <c r="FE242" s="593"/>
      <c r="FF242" s="593"/>
      <c r="FG242" s="593"/>
      <c r="FH242" s="593"/>
      <c r="FI242" s="593"/>
      <c r="FJ242" s="593"/>
      <c r="FK242" s="593"/>
      <c r="FL242" s="593"/>
      <c r="FM242" s="593"/>
      <c r="FN242" s="593"/>
      <c r="FO242" s="593"/>
      <c r="FP242" s="593"/>
      <c r="FQ242" s="593"/>
      <c r="FR242" s="593"/>
      <c r="FS242" s="593"/>
      <c r="FT242" s="593"/>
      <c r="FU242" s="593"/>
      <c r="FV242" s="593"/>
      <c r="FW242" s="593"/>
      <c r="FX242" s="593"/>
    </row>
    <row r="243" spans="1:180" s="593" customFormat="1" ht="30" customHeight="1" x14ac:dyDescent="0.25">
      <c r="A243" s="662">
        <v>242</v>
      </c>
      <c r="B243" s="606">
        <v>259</v>
      </c>
      <c r="C243" s="607">
        <v>536</v>
      </c>
      <c r="D243" s="581">
        <v>14</v>
      </c>
      <c r="E243" s="582" t="s">
        <v>907</v>
      </c>
      <c r="F243" s="582" t="s">
        <v>1185</v>
      </c>
      <c r="G243" s="855" t="s">
        <v>15</v>
      </c>
      <c r="H243" s="911"/>
      <c r="I243" s="613"/>
      <c r="J243" s="613">
        <v>0</v>
      </c>
      <c r="K243" s="613"/>
      <c r="L243" s="613"/>
      <c r="M243" s="610">
        <v>766500</v>
      </c>
      <c r="N243" s="610">
        <v>0</v>
      </c>
      <c r="O243" s="610">
        <v>0</v>
      </c>
      <c r="P243" s="903">
        <v>2.1</v>
      </c>
      <c r="Q243" s="586" t="s">
        <v>45</v>
      </c>
      <c r="R243" s="849">
        <v>15</v>
      </c>
    </row>
    <row r="244" spans="1:180" s="845" customFormat="1" ht="30" customHeight="1" x14ac:dyDescent="0.2">
      <c r="A244" s="662">
        <v>243</v>
      </c>
      <c r="B244" s="607">
        <v>259</v>
      </c>
      <c r="C244" s="607">
        <v>632</v>
      </c>
      <c r="D244" s="581">
        <v>10</v>
      </c>
      <c r="E244" s="632" t="s">
        <v>14</v>
      </c>
      <c r="F244" s="632" t="s">
        <v>1312</v>
      </c>
      <c r="G244" s="855" t="s">
        <v>31</v>
      </c>
      <c r="H244" s="911"/>
      <c r="I244" s="613">
        <v>1050000</v>
      </c>
      <c r="J244" s="613">
        <v>0</v>
      </c>
      <c r="K244" s="613">
        <v>0</v>
      </c>
      <c r="L244" s="613"/>
      <c r="M244" s="610">
        <v>0</v>
      </c>
      <c r="N244" s="610"/>
      <c r="O244" s="610"/>
      <c r="P244" s="903">
        <v>2.1</v>
      </c>
      <c r="Q244" s="586" t="s">
        <v>22</v>
      </c>
      <c r="R244" s="849">
        <v>20</v>
      </c>
      <c r="S244" s="593"/>
      <c r="T244" s="593"/>
      <c r="U244" s="593"/>
      <c r="V244" s="593"/>
      <c r="W244" s="593"/>
      <c r="X244" s="593"/>
      <c r="Y244" s="593"/>
      <c r="Z244" s="593"/>
      <c r="AA244" s="593"/>
      <c r="AB244" s="593"/>
      <c r="AC244" s="593"/>
      <c r="AD244" s="593"/>
      <c r="AE244" s="593"/>
      <c r="AF244" s="593"/>
      <c r="AG244" s="593"/>
      <c r="AH244" s="593"/>
      <c r="AI244" s="593"/>
      <c r="AJ244" s="593"/>
      <c r="AK244" s="593"/>
      <c r="AL244" s="593"/>
      <c r="AM244" s="593"/>
      <c r="AN244" s="593"/>
      <c r="AO244" s="593"/>
      <c r="AP244" s="593"/>
      <c r="AQ244" s="593"/>
      <c r="AR244" s="593"/>
      <c r="AS244" s="593"/>
      <c r="AT244" s="593"/>
      <c r="AU244" s="593"/>
      <c r="AV244" s="593"/>
      <c r="AW244" s="593"/>
      <c r="AX244" s="593"/>
      <c r="AY244" s="593"/>
      <c r="AZ244" s="593"/>
      <c r="BA244" s="593"/>
      <c r="BB244" s="593"/>
      <c r="BC244" s="593"/>
      <c r="BD244" s="593"/>
      <c r="BE244" s="593"/>
      <c r="BF244" s="593"/>
      <c r="BG244" s="593"/>
      <c r="BH244" s="593"/>
      <c r="BI244" s="593"/>
      <c r="BJ244" s="593"/>
      <c r="BK244" s="593"/>
      <c r="BL244" s="593"/>
      <c r="BM244" s="593"/>
      <c r="BN244" s="593"/>
      <c r="BO244" s="593"/>
      <c r="BP244" s="593"/>
      <c r="BQ244" s="593"/>
      <c r="BR244" s="593"/>
      <c r="BS244" s="593"/>
      <c r="BT244" s="593"/>
      <c r="BU244" s="593"/>
      <c r="BV244" s="593"/>
      <c r="BW244" s="593"/>
      <c r="BX244" s="593"/>
      <c r="BY244" s="593"/>
      <c r="BZ244" s="593"/>
      <c r="CA244" s="593"/>
      <c r="CB244" s="593"/>
      <c r="CC244" s="593"/>
      <c r="CD244" s="593"/>
      <c r="CE244" s="593"/>
      <c r="CF244" s="593"/>
      <c r="CG244" s="593"/>
      <c r="CH244" s="593"/>
      <c r="CI244" s="593"/>
      <c r="CJ244" s="593"/>
      <c r="CK244" s="593"/>
      <c r="CL244" s="593"/>
      <c r="CM244" s="593"/>
      <c r="CN244" s="593"/>
      <c r="CO244" s="593"/>
      <c r="CP244" s="593"/>
      <c r="CQ244" s="593"/>
      <c r="CR244" s="593"/>
      <c r="CS244" s="593"/>
      <c r="CT244" s="593"/>
      <c r="CU244" s="593"/>
      <c r="CV244" s="593"/>
      <c r="CW244" s="593"/>
      <c r="CX244" s="593"/>
      <c r="CY244" s="593"/>
      <c r="CZ244" s="593"/>
      <c r="DA244" s="593"/>
      <c r="DB244" s="593"/>
      <c r="DC244" s="593"/>
      <c r="DD244" s="593"/>
      <c r="DE244" s="593"/>
      <c r="DF244" s="593"/>
      <c r="DG244" s="593"/>
      <c r="DH244" s="593"/>
      <c r="DI244" s="593"/>
      <c r="DJ244" s="593"/>
      <c r="DK244" s="593"/>
      <c r="DL244" s="593"/>
      <c r="DM244" s="593"/>
      <c r="DN244" s="593"/>
      <c r="DO244" s="593"/>
      <c r="DP244" s="593"/>
      <c r="DQ244" s="593"/>
      <c r="DR244" s="593"/>
      <c r="DS244" s="593"/>
      <c r="DT244" s="593"/>
      <c r="DU244" s="593"/>
      <c r="DV244" s="593"/>
      <c r="DW244" s="593"/>
      <c r="DX244" s="593"/>
      <c r="DY244" s="593"/>
      <c r="DZ244" s="593"/>
      <c r="EA244" s="593"/>
      <c r="EB244" s="593"/>
      <c r="EC244" s="593"/>
      <c r="ED244" s="593"/>
      <c r="EE244" s="593"/>
      <c r="EF244" s="593"/>
      <c r="EG244" s="593"/>
      <c r="EH244" s="593"/>
      <c r="EI244" s="593"/>
      <c r="EJ244" s="593"/>
      <c r="EK244" s="593"/>
      <c r="EL244" s="593"/>
      <c r="EM244" s="593"/>
      <c r="EN244" s="593"/>
      <c r="EO244" s="593"/>
      <c r="EP244" s="593"/>
      <c r="EQ244" s="593"/>
      <c r="ER244" s="593"/>
      <c r="ES244" s="593"/>
      <c r="ET244" s="593"/>
      <c r="EU244" s="593"/>
      <c r="EV244" s="593"/>
      <c r="EW244" s="593"/>
      <c r="EX244" s="593"/>
      <c r="EY244" s="593"/>
      <c r="EZ244" s="593"/>
      <c r="FA244" s="593"/>
      <c r="FB244" s="593"/>
      <c r="FC244" s="593"/>
      <c r="FD244" s="593"/>
      <c r="FE244" s="593"/>
      <c r="FF244" s="593"/>
      <c r="FG244" s="593"/>
      <c r="FH244" s="593"/>
      <c r="FI244" s="593"/>
      <c r="FJ244" s="593"/>
      <c r="FK244" s="593"/>
      <c r="FL244" s="593"/>
      <c r="FM244" s="593"/>
      <c r="FN244" s="593"/>
      <c r="FO244" s="593"/>
      <c r="FP244" s="593"/>
      <c r="FQ244" s="593"/>
      <c r="FR244" s="593"/>
      <c r="FS244" s="593"/>
      <c r="FT244" s="593"/>
      <c r="FU244" s="593"/>
      <c r="FV244" s="593"/>
      <c r="FW244" s="593"/>
      <c r="FX244" s="593"/>
    </row>
    <row r="245" spans="1:180" s="593" customFormat="1" ht="30" customHeight="1" x14ac:dyDescent="0.25">
      <c r="A245" s="662">
        <v>244</v>
      </c>
      <c r="B245" s="606">
        <v>259</v>
      </c>
      <c r="C245" s="607">
        <v>632</v>
      </c>
      <c r="D245" s="581">
        <v>11</v>
      </c>
      <c r="E245" s="582" t="s">
        <v>14</v>
      </c>
      <c r="F245" s="877" t="s">
        <v>1313</v>
      </c>
      <c r="G245" s="656" t="s">
        <v>31</v>
      </c>
      <c r="H245" s="911"/>
      <c r="I245" s="613">
        <v>1452900</v>
      </c>
      <c r="J245" s="613">
        <v>0</v>
      </c>
      <c r="K245" s="613">
        <v>0</v>
      </c>
      <c r="L245" s="613"/>
      <c r="M245" s="610">
        <v>0</v>
      </c>
      <c r="N245" s="610"/>
      <c r="O245" s="610"/>
      <c r="P245" s="903">
        <v>2.1</v>
      </c>
      <c r="Q245" s="586" t="s">
        <v>45</v>
      </c>
      <c r="R245" s="849">
        <v>20</v>
      </c>
    </row>
    <row r="246" spans="1:180" s="845" customFormat="1" ht="30" customHeight="1" x14ac:dyDescent="0.2">
      <c r="A246" s="662">
        <v>245</v>
      </c>
      <c r="B246" s="606">
        <v>259</v>
      </c>
      <c r="C246" s="607">
        <v>636</v>
      </c>
      <c r="D246" s="581">
        <v>3</v>
      </c>
      <c r="E246" s="582" t="s">
        <v>907</v>
      </c>
      <c r="F246" s="582" t="s">
        <v>1185</v>
      </c>
      <c r="G246" s="855" t="s">
        <v>31</v>
      </c>
      <c r="H246" s="911"/>
      <c r="I246" s="613">
        <v>750000</v>
      </c>
      <c r="J246" s="613">
        <v>0</v>
      </c>
      <c r="K246" s="613">
        <v>0</v>
      </c>
      <c r="L246" s="613"/>
      <c r="M246" s="610">
        <v>0</v>
      </c>
      <c r="N246" s="610">
        <v>1000000</v>
      </c>
      <c r="O246" s="610">
        <v>1000000</v>
      </c>
      <c r="P246" s="903">
        <v>2.1</v>
      </c>
      <c r="Q246" s="586" t="s">
        <v>45</v>
      </c>
      <c r="R246" s="849">
        <v>15</v>
      </c>
      <c r="S246" s="593"/>
      <c r="T246" s="593"/>
      <c r="U246" s="593"/>
      <c r="V246" s="593"/>
      <c r="W246" s="593"/>
      <c r="X246" s="593"/>
      <c r="Y246" s="593"/>
      <c r="Z246" s="593"/>
      <c r="AA246" s="593"/>
      <c r="AB246" s="593"/>
      <c r="AC246" s="593"/>
      <c r="AD246" s="593"/>
      <c r="AE246" s="593"/>
      <c r="AF246" s="593"/>
      <c r="AG246" s="593"/>
      <c r="AH246" s="593"/>
      <c r="AI246" s="593"/>
      <c r="AJ246" s="593"/>
      <c r="AK246" s="593"/>
      <c r="AL246" s="593"/>
      <c r="AM246" s="593"/>
      <c r="AN246" s="593"/>
      <c r="AO246" s="593"/>
      <c r="AP246" s="593"/>
      <c r="AQ246" s="593"/>
      <c r="AR246" s="593"/>
      <c r="AS246" s="593"/>
      <c r="AT246" s="593"/>
      <c r="AU246" s="593"/>
      <c r="AV246" s="593"/>
      <c r="AW246" s="593"/>
      <c r="AX246" s="593"/>
      <c r="AY246" s="593"/>
      <c r="AZ246" s="593"/>
      <c r="BA246" s="593"/>
      <c r="BB246" s="593"/>
      <c r="BC246" s="593"/>
      <c r="BD246" s="593"/>
      <c r="BE246" s="593"/>
      <c r="BF246" s="593"/>
      <c r="BG246" s="593"/>
      <c r="BH246" s="593"/>
      <c r="BI246" s="593"/>
      <c r="BJ246" s="593"/>
      <c r="BK246" s="593"/>
      <c r="BL246" s="593"/>
      <c r="BM246" s="593"/>
      <c r="BN246" s="593"/>
      <c r="BO246" s="593"/>
      <c r="BP246" s="593"/>
      <c r="BQ246" s="593"/>
      <c r="BR246" s="593"/>
      <c r="BS246" s="593"/>
      <c r="BT246" s="593"/>
      <c r="BU246" s="593"/>
      <c r="BV246" s="593"/>
      <c r="BW246" s="593"/>
      <c r="BX246" s="593"/>
      <c r="BY246" s="593"/>
      <c r="BZ246" s="593"/>
      <c r="CA246" s="593"/>
      <c r="CB246" s="593"/>
      <c r="CC246" s="593"/>
      <c r="CD246" s="593"/>
      <c r="CE246" s="593"/>
      <c r="CF246" s="593"/>
      <c r="CG246" s="593"/>
      <c r="CH246" s="593"/>
      <c r="CI246" s="593"/>
      <c r="CJ246" s="593"/>
      <c r="CK246" s="593"/>
      <c r="CL246" s="593"/>
      <c r="CM246" s="593"/>
      <c r="CN246" s="593"/>
      <c r="CO246" s="593"/>
      <c r="CP246" s="593"/>
      <c r="CQ246" s="593"/>
      <c r="CR246" s="593"/>
      <c r="CS246" s="593"/>
      <c r="CT246" s="593"/>
      <c r="CU246" s="593"/>
      <c r="CV246" s="593"/>
      <c r="CW246" s="593"/>
      <c r="CX246" s="593"/>
      <c r="CY246" s="593"/>
      <c r="CZ246" s="593"/>
      <c r="DA246" s="593"/>
      <c r="DB246" s="593"/>
      <c r="DC246" s="593"/>
      <c r="DD246" s="593"/>
      <c r="DE246" s="593"/>
      <c r="DF246" s="593"/>
      <c r="DG246" s="593"/>
      <c r="DH246" s="593"/>
      <c r="DI246" s="593"/>
      <c r="DJ246" s="593"/>
      <c r="DK246" s="593"/>
      <c r="DL246" s="593"/>
      <c r="DM246" s="593"/>
      <c r="DN246" s="593"/>
      <c r="DO246" s="593"/>
      <c r="DP246" s="593"/>
      <c r="DQ246" s="593"/>
      <c r="DR246" s="593"/>
      <c r="DS246" s="593"/>
      <c r="DT246" s="593"/>
      <c r="DU246" s="593"/>
      <c r="DV246" s="593"/>
      <c r="DW246" s="593"/>
      <c r="DX246" s="593"/>
      <c r="DY246" s="593"/>
      <c r="DZ246" s="593"/>
      <c r="EA246" s="593"/>
      <c r="EB246" s="593"/>
      <c r="EC246" s="593"/>
      <c r="ED246" s="593"/>
      <c r="EE246" s="593"/>
      <c r="EF246" s="593"/>
      <c r="EG246" s="593"/>
      <c r="EH246" s="593"/>
      <c r="EI246" s="593"/>
      <c r="EJ246" s="593"/>
      <c r="EK246" s="593"/>
      <c r="EL246" s="593"/>
      <c r="EM246" s="593"/>
      <c r="EN246" s="593"/>
      <c r="EO246" s="593"/>
      <c r="EP246" s="593"/>
      <c r="EQ246" s="593"/>
      <c r="ER246" s="593"/>
      <c r="ES246" s="593"/>
      <c r="ET246" s="593"/>
      <c r="EU246" s="593"/>
      <c r="EV246" s="593"/>
      <c r="EW246" s="593"/>
      <c r="EX246" s="593"/>
      <c r="EY246" s="593"/>
      <c r="EZ246" s="593"/>
      <c r="FA246" s="593"/>
      <c r="FB246" s="593"/>
      <c r="FC246" s="593"/>
      <c r="FD246" s="593"/>
      <c r="FE246" s="593"/>
      <c r="FF246" s="593"/>
      <c r="FG246" s="593"/>
      <c r="FH246" s="593"/>
      <c r="FI246" s="593"/>
      <c r="FJ246" s="593"/>
      <c r="FK246" s="593"/>
      <c r="FL246" s="593"/>
      <c r="FM246" s="593"/>
      <c r="FN246" s="593"/>
      <c r="FO246" s="593"/>
      <c r="FP246" s="593"/>
      <c r="FQ246" s="593"/>
      <c r="FR246" s="593"/>
      <c r="FS246" s="593"/>
      <c r="FT246" s="593"/>
      <c r="FU246" s="593"/>
      <c r="FV246" s="593"/>
      <c r="FW246" s="593"/>
      <c r="FX246" s="593"/>
    </row>
    <row r="247" spans="1:180" s="593" customFormat="1" ht="30" customHeight="1" x14ac:dyDescent="0.25">
      <c r="A247" s="662">
        <v>246</v>
      </c>
      <c r="B247" s="607">
        <v>259</v>
      </c>
      <c r="C247" s="607">
        <v>636</v>
      </c>
      <c r="D247" s="581">
        <v>4</v>
      </c>
      <c r="E247" s="632" t="s">
        <v>907</v>
      </c>
      <c r="F247" s="632" t="s">
        <v>1311</v>
      </c>
      <c r="G247" s="855" t="s">
        <v>31</v>
      </c>
      <c r="H247" s="911"/>
      <c r="I247" s="613">
        <v>0</v>
      </c>
      <c r="J247" s="613">
        <v>0</v>
      </c>
      <c r="K247" s="613">
        <v>96100</v>
      </c>
      <c r="L247" s="613">
        <v>96085</v>
      </c>
      <c r="M247" s="610">
        <v>0</v>
      </c>
      <c r="N247" s="610"/>
      <c r="O247" s="610"/>
      <c r="P247" s="903">
        <v>2.1</v>
      </c>
      <c r="Q247" s="586" t="s">
        <v>22</v>
      </c>
      <c r="R247" s="849">
        <v>5</v>
      </c>
    </row>
    <row r="248" spans="1:180" s="593" customFormat="1" ht="30" customHeight="1" x14ac:dyDescent="0.2">
      <c r="A248" s="662">
        <v>247</v>
      </c>
      <c r="B248" s="596">
        <v>260</v>
      </c>
      <c r="C248" s="597">
        <v>432</v>
      </c>
      <c r="D248" s="597">
        <v>0</v>
      </c>
      <c r="E248" s="655" t="s">
        <v>14</v>
      </c>
      <c r="F248" s="598" t="s">
        <v>44</v>
      </c>
      <c r="G248" s="856" t="s">
        <v>41</v>
      </c>
      <c r="H248" s="912"/>
      <c r="I248" s="857">
        <v>640000</v>
      </c>
      <c r="J248" s="857">
        <v>640000</v>
      </c>
      <c r="K248" s="613">
        <v>640000</v>
      </c>
      <c r="L248" s="857">
        <v>631347.68000000005</v>
      </c>
      <c r="M248" s="610">
        <v>1200000</v>
      </c>
      <c r="N248" s="857">
        <v>0</v>
      </c>
      <c r="O248" s="857"/>
      <c r="P248" s="903">
        <v>2.1</v>
      </c>
      <c r="Q248" s="856">
        <v>9</v>
      </c>
      <c r="R248" s="847">
        <v>20</v>
      </c>
    </row>
    <row r="249" spans="1:180" s="593" customFormat="1" ht="30" customHeight="1" x14ac:dyDescent="0.25">
      <c r="A249" s="662">
        <v>248</v>
      </c>
      <c r="B249" s="607">
        <v>260</v>
      </c>
      <c r="C249" s="607">
        <v>584</v>
      </c>
      <c r="D249" s="595">
        <v>29</v>
      </c>
      <c r="E249" s="658" t="s">
        <v>65</v>
      </c>
      <c r="F249" s="632" t="s">
        <v>1186</v>
      </c>
      <c r="G249" s="656" t="s">
        <v>15</v>
      </c>
      <c r="H249" s="911"/>
      <c r="I249" s="613">
        <v>1525300</v>
      </c>
      <c r="J249" s="613">
        <v>125300</v>
      </c>
      <c r="K249" s="613">
        <v>0</v>
      </c>
      <c r="L249" s="613">
        <v>0</v>
      </c>
      <c r="M249" s="610">
        <v>0</v>
      </c>
      <c r="N249" s="610"/>
      <c r="O249" s="610"/>
      <c r="P249" s="903">
        <v>2.1</v>
      </c>
      <c r="Q249" s="586" t="s">
        <v>22</v>
      </c>
      <c r="R249" s="849">
        <v>20</v>
      </c>
    </row>
    <row r="250" spans="1:180" s="593" customFormat="1" ht="30" customHeight="1" x14ac:dyDescent="0.2">
      <c r="A250" s="662">
        <v>249</v>
      </c>
      <c r="B250" s="596">
        <v>260</v>
      </c>
      <c r="C250" s="597">
        <v>620</v>
      </c>
      <c r="D250" s="581">
        <v>9</v>
      </c>
      <c r="E250" s="644" t="s">
        <v>1314</v>
      </c>
      <c r="F250" s="582" t="s">
        <v>1315</v>
      </c>
      <c r="G250" s="856" t="s">
        <v>31</v>
      </c>
      <c r="H250" s="912"/>
      <c r="I250" s="857">
        <v>3000000</v>
      </c>
      <c r="J250" s="857">
        <v>0</v>
      </c>
      <c r="K250" s="613">
        <v>0</v>
      </c>
      <c r="L250" s="857"/>
      <c r="M250" s="610">
        <v>0</v>
      </c>
      <c r="N250" s="857"/>
      <c r="O250" s="857"/>
      <c r="P250" s="903">
        <v>2.1</v>
      </c>
      <c r="Q250" s="856">
        <v>3</v>
      </c>
      <c r="R250" s="847">
        <v>20</v>
      </c>
    </row>
    <row r="251" spans="1:180" s="593" customFormat="1" ht="30" customHeight="1" x14ac:dyDescent="0.2">
      <c r="A251" s="662">
        <v>250</v>
      </c>
      <c r="B251" s="596">
        <v>260</v>
      </c>
      <c r="C251" s="597">
        <v>620</v>
      </c>
      <c r="D251" s="597">
        <v>10</v>
      </c>
      <c r="E251" s="644" t="s">
        <v>1314</v>
      </c>
      <c r="F251" s="582" t="s">
        <v>1316</v>
      </c>
      <c r="G251" s="856" t="s">
        <v>31</v>
      </c>
      <c r="H251" s="912"/>
      <c r="I251" s="857">
        <v>7000000</v>
      </c>
      <c r="J251" s="857">
        <v>0</v>
      </c>
      <c r="K251" s="613">
        <v>0</v>
      </c>
      <c r="L251" s="857"/>
      <c r="M251" s="610">
        <v>0</v>
      </c>
      <c r="N251" s="857"/>
      <c r="O251" s="857"/>
      <c r="P251" s="903">
        <v>2.1</v>
      </c>
      <c r="Q251" s="868" t="s">
        <v>1317</v>
      </c>
      <c r="R251" s="847">
        <v>20</v>
      </c>
    </row>
    <row r="252" spans="1:180" s="593" customFormat="1" ht="30" customHeight="1" x14ac:dyDescent="0.2">
      <c r="A252" s="662">
        <v>251</v>
      </c>
      <c r="B252" s="596">
        <v>260</v>
      </c>
      <c r="C252" s="597">
        <v>620</v>
      </c>
      <c r="D252" s="597">
        <v>11</v>
      </c>
      <c r="E252" s="644" t="s">
        <v>1314</v>
      </c>
      <c r="F252" s="582" t="s">
        <v>1318</v>
      </c>
      <c r="G252" s="856" t="s">
        <v>31</v>
      </c>
      <c r="H252" s="912"/>
      <c r="I252" s="857">
        <v>3000000</v>
      </c>
      <c r="J252" s="857">
        <v>0</v>
      </c>
      <c r="K252" s="613">
        <v>0</v>
      </c>
      <c r="L252" s="857"/>
      <c r="M252" s="610">
        <v>0</v>
      </c>
      <c r="N252" s="857"/>
      <c r="O252" s="857"/>
      <c r="P252" s="903">
        <v>2.1</v>
      </c>
      <c r="Q252" s="608" t="s">
        <v>1319</v>
      </c>
      <c r="R252" s="847">
        <v>20</v>
      </c>
    </row>
    <row r="253" spans="1:180" ht="30" customHeight="1" x14ac:dyDescent="0.25">
      <c r="A253" s="662">
        <v>252</v>
      </c>
      <c r="B253" s="606">
        <v>260</v>
      </c>
      <c r="C253" s="607">
        <v>632</v>
      </c>
      <c r="D253" s="581">
        <v>4</v>
      </c>
      <c r="E253" s="655" t="s">
        <v>14</v>
      </c>
      <c r="F253" s="598" t="s">
        <v>44</v>
      </c>
      <c r="G253" s="855" t="s">
        <v>31</v>
      </c>
      <c r="H253" s="911"/>
      <c r="I253" s="613">
        <v>0</v>
      </c>
      <c r="J253" s="613">
        <v>0</v>
      </c>
      <c r="K253" s="613">
        <v>640000</v>
      </c>
      <c r="L253" s="613">
        <v>0</v>
      </c>
      <c r="M253" s="610">
        <v>640000</v>
      </c>
      <c r="N253" s="610"/>
      <c r="O253" s="610"/>
      <c r="P253" s="903">
        <v>2.1</v>
      </c>
      <c r="Q253" s="586" t="s">
        <v>22</v>
      </c>
      <c r="R253" s="849">
        <v>20</v>
      </c>
      <c r="S253" s="593"/>
      <c r="T253" s="593"/>
      <c r="U253" s="593"/>
      <c r="V253" s="593"/>
      <c r="W253" s="593"/>
      <c r="X253" s="593"/>
      <c r="Y253" s="593"/>
      <c r="Z253" s="593"/>
      <c r="AA253" s="593"/>
      <c r="AB253" s="593"/>
      <c r="AC253" s="593"/>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593"/>
      <c r="AY253" s="593"/>
      <c r="AZ253" s="593"/>
      <c r="BA253" s="593"/>
      <c r="BB253" s="593"/>
      <c r="BC253" s="593"/>
      <c r="BD253" s="593"/>
      <c r="BE253" s="593"/>
      <c r="BF253" s="593"/>
      <c r="BG253" s="593"/>
      <c r="BH253" s="593"/>
      <c r="BI253" s="593"/>
      <c r="BJ253" s="593"/>
      <c r="BK253" s="593"/>
      <c r="BL253" s="593"/>
      <c r="BM253" s="593"/>
      <c r="BN253" s="593"/>
      <c r="BO253" s="593"/>
      <c r="BP253" s="593"/>
      <c r="BQ253" s="593"/>
      <c r="BR253" s="593"/>
      <c r="BS253" s="593"/>
      <c r="BT253" s="593"/>
      <c r="BU253" s="593"/>
      <c r="BV253" s="593"/>
      <c r="BW253" s="593"/>
      <c r="BX253" s="593"/>
      <c r="BY253" s="593"/>
      <c r="BZ253" s="593"/>
      <c r="CA253" s="593"/>
      <c r="CB253" s="593"/>
      <c r="CC253" s="593"/>
      <c r="CD253" s="593"/>
      <c r="CE253" s="593"/>
      <c r="CF253" s="593"/>
      <c r="CG253" s="593"/>
      <c r="CH253" s="593"/>
      <c r="CI253" s="593"/>
      <c r="CJ253" s="593"/>
      <c r="CK253" s="593"/>
      <c r="CL253" s="593"/>
      <c r="CM253" s="593"/>
      <c r="CN253" s="593"/>
      <c r="CO253" s="593"/>
      <c r="CP253" s="593"/>
      <c r="CQ253" s="593"/>
      <c r="CR253" s="593"/>
      <c r="CS253" s="593"/>
      <c r="CT253" s="593"/>
      <c r="CU253" s="593"/>
      <c r="CV253" s="593"/>
      <c r="CW253" s="593"/>
      <c r="CX253" s="593"/>
      <c r="CY253" s="593"/>
      <c r="CZ253" s="593"/>
      <c r="DA253" s="593"/>
      <c r="DB253" s="593"/>
      <c r="DC253" s="593"/>
      <c r="DD253" s="593"/>
      <c r="DE253" s="593"/>
      <c r="DF253" s="593"/>
      <c r="DG253" s="593"/>
      <c r="DH253" s="593"/>
      <c r="DI253" s="593"/>
      <c r="DJ253" s="593"/>
      <c r="DK253" s="593"/>
      <c r="DL253" s="593"/>
      <c r="DM253" s="593"/>
      <c r="DN253" s="593"/>
      <c r="DO253" s="593"/>
      <c r="DP253" s="593"/>
      <c r="DQ253" s="593"/>
      <c r="DR253" s="593"/>
      <c r="DS253" s="593"/>
      <c r="DT253" s="593"/>
      <c r="DU253" s="593"/>
      <c r="DV253" s="593"/>
      <c r="DW253" s="593"/>
      <c r="DX253" s="593"/>
      <c r="DY253" s="593"/>
      <c r="DZ253" s="593"/>
      <c r="EA253" s="593"/>
      <c r="EB253" s="593"/>
      <c r="EC253" s="593"/>
      <c r="ED253" s="593"/>
      <c r="EE253" s="593"/>
      <c r="EF253" s="593"/>
      <c r="EG253" s="593"/>
      <c r="EH253" s="593"/>
      <c r="EI253" s="593"/>
      <c r="EJ253" s="593"/>
      <c r="EK253" s="593"/>
      <c r="EL253" s="593"/>
      <c r="EM253" s="593"/>
      <c r="EN253" s="593"/>
      <c r="EO253" s="593"/>
      <c r="EP253" s="593"/>
      <c r="EQ253" s="593"/>
      <c r="ER253" s="593"/>
      <c r="ES253" s="593"/>
      <c r="ET253" s="593"/>
      <c r="EU253" s="593"/>
      <c r="EV253" s="593"/>
      <c r="EW253" s="593"/>
      <c r="EX253" s="593"/>
      <c r="EY253" s="593"/>
      <c r="EZ253" s="593"/>
      <c r="FA253" s="593"/>
      <c r="FB253" s="593"/>
      <c r="FC253" s="593"/>
      <c r="FD253" s="593"/>
      <c r="FE253" s="593"/>
      <c r="FF253" s="593"/>
      <c r="FG253" s="593"/>
      <c r="FH253" s="593"/>
      <c r="FI253" s="593"/>
      <c r="FJ253" s="593"/>
      <c r="FK253" s="593"/>
      <c r="FL253" s="593"/>
      <c r="FM253" s="593"/>
      <c r="FN253" s="593"/>
      <c r="FO253" s="593"/>
      <c r="FP253" s="593"/>
      <c r="FQ253" s="593"/>
      <c r="FR253" s="593"/>
      <c r="FS253" s="593"/>
      <c r="FT253" s="593"/>
      <c r="FU253" s="593"/>
      <c r="FV253" s="593"/>
      <c r="FW253" s="593"/>
      <c r="FX253" s="593"/>
    </row>
    <row r="254" spans="1:180" ht="30" customHeight="1" x14ac:dyDescent="0.25">
      <c r="A254" s="662">
        <v>253</v>
      </c>
      <c r="B254" s="606">
        <v>260</v>
      </c>
      <c r="C254" s="607">
        <v>636</v>
      </c>
      <c r="D254" s="581">
        <v>4</v>
      </c>
      <c r="E254" s="582" t="s">
        <v>907</v>
      </c>
      <c r="F254" s="582" t="s">
        <v>1320</v>
      </c>
      <c r="G254" s="656" t="s">
        <v>31</v>
      </c>
      <c r="H254" s="915"/>
      <c r="I254" s="641">
        <v>800000</v>
      </c>
      <c r="J254" s="641">
        <v>0</v>
      </c>
      <c r="K254" s="613">
        <v>0</v>
      </c>
      <c r="L254" s="641"/>
      <c r="M254" s="610">
        <v>0</v>
      </c>
      <c r="N254" s="610"/>
      <c r="O254" s="610"/>
      <c r="P254" s="903">
        <v>2.1</v>
      </c>
      <c r="Q254" s="586" t="s">
        <v>22</v>
      </c>
      <c r="R254" s="871">
        <v>10</v>
      </c>
      <c r="S254" s="593"/>
      <c r="T254" s="593"/>
      <c r="U254" s="593"/>
      <c r="V254" s="593"/>
      <c r="W254" s="593"/>
      <c r="X254" s="593"/>
      <c r="Y254" s="593"/>
      <c r="Z254" s="593"/>
      <c r="AA254" s="593"/>
      <c r="AB254" s="593"/>
      <c r="AC254" s="593"/>
      <c r="AD254" s="593"/>
      <c r="AE254" s="593"/>
      <c r="AF254" s="593"/>
      <c r="AG254" s="593"/>
      <c r="AH254" s="593"/>
      <c r="AI254" s="593"/>
      <c r="AJ254" s="593"/>
      <c r="AK254" s="593"/>
      <c r="AL254" s="593"/>
      <c r="AM254" s="593"/>
      <c r="AN254" s="593"/>
      <c r="AO254" s="593"/>
      <c r="AP254" s="593"/>
      <c r="AQ254" s="593"/>
      <c r="AR254" s="593"/>
      <c r="AS254" s="593"/>
      <c r="AT254" s="593"/>
      <c r="AU254" s="593"/>
      <c r="AV254" s="593"/>
      <c r="AW254" s="593"/>
      <c r="AX254" s="593"/>
      <c r="AY254" s="593"/>
      <c r="AZ254" s="593"/>
      <c r="BA254" s="593"/>
      <c r="BB254" s="593"/>
      <c r="BC254" s="593"/>
      <c r="BD254" s="593"/>
      <c r="BE254" s="593"/>
      <c r="BF254" s="593"/>
      <c r="BG254" s="593"/>
      <c r="BH254" s="593"/>
      <c r="BI254" s="593"/>
      <c r="BJ254" s="593"/>
      <c r="BK254" s="593"/>
      <c r="BL254" s="593"/>
      <c r="BM254" s="593"/>
      <c r="BN254" s="593"/>
      <c r="BO254" s="593"/>
      <c r="BP254" s="593"/>
      <c r="BQ254" s="593"/>
      <c r="BR254" s="593"/>
      <c r="BS254" s="593"/>
      <c r="BT254" s="593"/>
      <c r="BU254" s="593"/>
      <c r="BV254" s="593"/>
      <c r="BW254" s="593"/>
      <c r="BX254" s="593"/>
      <c r="BY254" s="593"/>
      <c r="BZ254" s="593"/>
      <c r="CA254" s="593"/>
      <c r="CB254" s="593"/>
      <c r="CC254" s="593"/>
      <c r="CD254" s="593"/>
      <c r="CE254" s="593"/>
      <c r="CF254" s="593"/>
      <c r="CG254" s="593"/>
      <c r="CH254" s="593"/>
      <c r="CI254" s="593"/>
      <c r="CJ254" s="593"/>
      <c r="CK254" s="593"/>
      <c r="CL254" s="593"/>
      <c r="CM254" s="593"/>
      <c r="CN254" s="593"/>
      <c r="CO254" s="593"/>
      <c r="CP254" s="593"/>
      <c r="CQ254" s="593"/>
      <c r="CR254" s="593"/>
      <c r="CS254" s="593"/>
      <c r="CT254" s="593"/>
      <c r="CU254" s="593"/>
      <c r="CV254" s="593"/>
      <c r="CW254" s="593"/>
      <c r="CX254" s="593"/>
      <c r="CY254" s="593"/>
      <c r="CZ254" s="593"/>
      <c r="DA254" s="593"/>
      <c r="DB254" s="593"/>
      <c r="DC254" s="593"/>
      <c r="DD254" s="593"/>
      <c r="DE254" s="593"/>
      <c r="DF254" s="593"/>
      <c r="DG254" s="593"/>
      <c r="DH254" s="593"/>
      <c r="DI254" s="593"/>
      <c r="DJ254" s="593"/>
      <c r="DK254" s="593"/>
      <c r="DL254" s="593"/>
      <c r="DM254" s="593"/>
      <c r="DN254" s="593"/>
      <c r="DO254" s="593"/>
      <c r="DP254" s="593"/>
      <c r="DQ254" s="593"/>
      <c r="DR254" s="593"/>
      <c r="DS254" s="593"/>
      <c r="DT254" s="593"/>
      <c r="DU254" s="593"/>
      <c r="DV254" s="593"/>
      <c r="DW254" s="593"/>
      <c r="DX254" s="593"/>
      <c r="DY254" s="593"/>
      <c r="DZ254" s="593"/>
      <c r="EA254" s="593"/>
      <c r="EB254" s="593"/>
      <c r="EC254" s="593"/>
      <c r="ED254" s="593"/>
      <c r="EE254" s="593"/>
      <c r="EF254" s="593"/>
      <c r="EG254" s="593"/>
      <c r="EH254" s="593"/>
      <c r="EI254" s="593"/>
      <c r="EJ254" s="593"/>
      <c r="EK254" s="593"/>
      <c r="EL254" s="593"/>
      <c r="EM254" s="593"/>
      <c r="EN254" s="593"/>
      <c r="EO254" s="593"/>
      <c r="EP254" s="593"/>
      <c r="EQ254" s="593"/>
      <c r="ER254" s="593"/>
      <c r="ES254" s="593"/>
      <c r="ET254" s="593"/>
      <c r="EU254" s="593"/>
      <c r="EV254" s="593"/>
      <c r="EW254" s="593"/>
      <c r="EX254" s="593"/>
      <c r="EY254" s="593"/>
      <c r="EZ254" s="593"/>
      <c r="FA254" s="593"/>
      <c r="FB254" s="593"/>
      <c r="FC254" s="593"/>
      <c r="FD254" s="593"/>
      <c r="FE254" s="593"/>
      <c r="FF254" s="593"/>
      <c r="FG254" s="593"/>
      <c r="FH254" s="593"/>
      <c r="FI254" s="593"/>
      <c r="FJ254" s="593"/>
      <c r="FK254" s="593"/>
      <c r="FL254" s="593"/>
      <c r="FM254" s="593"/>
      <c r="FN254" s="593"/>
      <c r="FO254" s="593"/>
      <c r="FP254" s="593"/>
      <c r="FQ254" s="593"/>
      <c r="FR254" s="593"/>
      <c r="FS254" s="593"/>
      <c r="FT254" s="593"/>
      <c r="FU254" s="593"/>
      <c r="FV254" s="593"/>
      <c r="FW254" s="593"/>
      <c r="FX254" s="593"/>
    </row>
    <row r="255" spans="1:180" ht="30" customHeight="1" x14ac:dyDescent="0.25">
      <c r="A255" s="662">
        <v>254</v>
      </c>
      <c r="B255" s="606">
        <v>260</v>
      </c>
      <c r="C255" s="607">
        <v>684</v>
      </c>
      <c r="D255" s="581">
        <v>16</v>
      </c>
      <c r="E255" s="644" t="s">
        <v>65</v>
      </c>
      <c r="F255" s="582" t="s">
        <v>1321</v>
      </c>
      <c r="G255" s="656" t="s">
        <v>31</v>
      </c>
      <c r="H255" s="915"/>
      <c r="I255" s="641">
        <v>2000000</v>
      </c>
      <c r="J255" s="641">
        <v>0</v>
      </c>
      <c r="K255" s="613">
        <v>0</v>
      </c>
      <c r="L255" s="641"/>
      <c r="M255" s="610">
        <v>0</v>
      </c>
      <c r="N255" s="610"/>
      <c r="O255" s="610"/>
      <c r="P255" s="903">
        <v>2.1</v>
      </c>
      <c r="Q255" s="586" t="s">
        <v>45</v>
      </c>
      <c r="R255" s="871">
        <v>20</v>
      </c>
      <c r="S255" s="593"/>
      <c r="T255" s="593"/>
      <c r="U255" s="593"/>
      <c r="V255" s="593"/>
      <c r="W255" s="593"/>
      <c r="X255" s="593"/>
      <c r="Y255" s="593"/>
      <c r="Z255" s="593"/>
      <c r="AA255" s="593"/>
      <c r="AB255" s="593"/>
      <c r="AC255" s="593"/>
      <c r="AD255" s="593"/>
      <c r="AE255" s="593"/>
      <c r="AF255" s="593"/>
      <c r="AG255" s="593"/>
      <c r="AH255" s="593"/>
      <c r="AI255" s="593"/>
      <c r="AJ255" s="593"/>
      <c r="AK255" s="593"/>
      <c r="AL255" s="593"/>
      <c r="AM255" s="593"/>
      <c r="AN255" s="593"/>
      <c r="AO255" s="593"/>
      <c r="AP255" s="593"/>
      <c r="AQ255" s="593"/>
      <c r="AR255" s="593"/>
      <c r="AS255" s="593"/>
      <c r="AT255" s="593"/>
      <c r="AU255" s="593"/>
      <c r="AV255" s="593"/>
      <c r="AW255" s="593"/>
      <c r="AX255" s="593"/>
      <c r="AY255" s="593"/>
      <c r="AZ255" s="593"/>
      <c r="BA255" s="593"/>
      <c r="BB255" s="593"/>
      <c r="BC255" s="593"/>
      <c r="BD255" s="593"/>
      <c r="BE255" s="593"/>
      <c r="BF255" s="593"/>
      <c r="BG255" s="593"/>
      <c r="BH255" s="593"/>
      <c r="BI255" s="593"/>
      <c r="BJ255" s="593"/>
      <c r="BK255" s="593"/>
      <c r="BL255" s="593"/>
      <c r="BM255" s="593"/>
      <c r="BN255" s="593"/>
      <c r="BO255" s="593"/>
      <c r="BP255" s="593"/>
      <c r="BQ255" s="593"/>
      <c r="BR255" s="593"/>
      <c r="BS255" s="593"/>
      <c r="BT255" s="593"/>
      <c r="BU255" s="593"/>
      <c r="BV255" s="593"/>
      <c r="BW255" s="593"/>
      <c r="BX255" s="593"/>
      <c r="BY255" s="593"/>
      <c r="BZ255" s="593"/>
      <c r="CA255" s="593"/>
      <c r="CB255" s="593"/>
      <c r="CC255" s="593"/>
      <c r="CD255" s="593"/>
      <c r="CE255" s="593"/>
      <c r="CF255" s="593"/>
      <c r="CG255" s="593"/>
      <c r="CH255" s="593"/>
      <c r="CI255" s="593"/>
      <c r="CJ255" s="593"/>
      <c r="CK255" s="593"/>
      <c r="CL255" s="593"/>
      <c r="CM255" s="593"/>
      <c r="CN255" s="593"/>
      <c r="CO255" s="593"/>
      <c r="CP255" s="593"/>
      <c r="CQ255" s="593"/>
      <c r="CR255" s="593"/>
      <c r="CS255" s="593"/>
      <c r="CT255" s="593"/>
      <c r="CU255" s="593"/>
      <c r="CV255" s="593"/>
      <c r="CW255" s="593"/>
      <c r="CX255" s="593"/>
      <c r="CY255" s="593"/>
      <c r="CZ255" s="593"/>
      <c r="DA255" s="593"/>
      <c r="DB255" s="593"/>
      <c r="DC255" s="593"/>
      <c r="DD255" s="593"/>
      <c r="DE255" s="593"/>
      <c r="DF255" s="593"/>
      <c r="DG255" s="593"/>
      <c r="DH255" s="593"/>
      <c r="DI255" s="593"/>
      <c r="DJ255" s="593"/>
      <c r="DK255" s="593"/>
      <c r="DL255" s="593"/>
      <c r="DM255" s="593"/>
      <c r="DN255" s="593"/>
      <c r="DO255" s="593"/>
      <c r="DP255" s="593"/>
      <c r="DQ255" s="593"/>
      <c r="DR255" s="593"/>
      <c r="DS255" s="593"/>
      <c r="DT255" s="593"/>
      <c r="DU255" s="593"/>
      <c r="DV255" s="593"/>
      <c r="DW255" s="593"/>
      <c r="DX255" s="593"/>
      <c r="DY255" s="593"/>
      <c r="DZ255" s="593"/>
      <c r="EA255" s="593"/>
      <c r="EB255" s="593"/>
      <c r="EC255" s="593"/>
      <c r="ED255" s="593"/>
      <c r="EE255" s="593"/>
      <c r="EF255" s="593"/>
      <c r="EG255" s="593"/>
      <c r="EH255" s="593"/>
      <c r="EI255" s="593"/>
      <c r="EJ255" s="593"/>
      <c r="EK255" s="593"/>
      <c r="EL255" s="593"/>
      <c r="EM255" s="593"/>
      <c r="EN255" s="593"/>
      <c r="EO255" s="593"/>
      <c r="EP255" s="593"/>
      <c r="EQ255" s="593"/>
      <c r="ER255" s="593"/>
      <c r="ES255" s="593"/>
      <c r="ET255" s="593"/>
      <c r="EU255" s="593"/>
      <c r="EV255" s="593"/>
      <c r="EW255" s="593"/>
      <c r="EX255" s="593"/>
      <c r="EY255" s="593"/>
      <c r="EZ255" s="593"/>
      <c r="FA255" s="593"/>
      <c r="FB255" s="593"/>
      <c r="FC255" s="593"/>
      <c r="FD255" s="593"/>
      <c r="FE255" s="593"/>
      <c r="FF255" s="593"/>
      <c r="FG255" s="593"/>
      <c r="FH255" s="593"/>
      <c r="FI255" s="593"/>
      <c r="FJ255" s="593"/>
      <c r="FK255" s="593"/>
      <c r="FL255" s="593"/>
      <c r="FM255" s="593"/>
      <c r="FN255" s="593"/>
      <c r="FO255" s="593"/>
      <c r="FP255" s="593"/>
      <c r="FQ255" s="593"/>
      <c r="FR255" s="593"/>
      <c r="FS255" s="593"/>
      <c r="FT255" s="593"/>
      <c r="FU255" s="593"/>
      <c r="FV255" s="593"/>
      <c r="FW255" s="593"/>
      <c r="FX255" s="593"/>
    </row>
    <row r="256" spans="1:180" ht="30" customHeight="1" x14ac:dyDescent="0.25">
      <c r="A256" s="662">
        <v>255</v>
      </c>
      <c r="B256" s="607">
        <v>260</v>
      </c>
      <c r="C256" s="607">
        <v>684</v>
      </c>
      <c r="D256" s="595">
        <v>17</v>
      </c>
      <c r="E256" s="658" t="s">
        <v>65</v>
      </c>
      <c r="F256" s="632" t="s">
        <v>1186</v>
      </c>
      <c r="G256" s="656" t="s">
        <v>31</v>
      </c>
      <c r="H256" s="911"/>
      <c r="I256" s="613">
        <v>0</v>
      </c>
      <c r="J256" s="613">
        <v>0</v>
      </c>
      <c r="K256" s="613">
        <v>125300</v>
      </c>
      <c r="L256" s="613">
        <v>0</v>
      </c>
      <c r="M256" s="610">
        <v>125300</v>
      </c>
      <c r="N256" s="610"/>
      <c r="O256" s="610"/>
      <c r="P256" s="903">
        <v>2.1</v>
      </c>
      <c r="Q256" s="586" t="s">
        <v>45</v>
      </c>
      <c r="R256" s="849">
        <v>20</v>
      </c>
      <c r="S256" s="593"/>
      <c r="T256" s="593"/>
      <c r="U256" s="593"/>
      <c r="V256" s="593"/>
      <c r="W256" s="593"/>
      <c r="X256" s="593"/>
      <c r="Y256" s="593"/>
      <c r="Z256" s="593"/>
      <c r="AA256" s="593"/>
      <c r="AB256" s="593"/>
      <c r="AC256" s="593"/>
      <c r="AD256" s="593"/>
      <c r="AE256" s="593"/>
      <c r="AF256" s="593"/>
      <c r="AG256" s="593"/>
      <c r="AH256" s="593"/>
      <c r="AI256" s="593"/>
      <c r="AJ256" s="593"/>
      <c r="AK256" s="593"/>
      <c r="AL256" s="593"/>
      <c r="AM256" s="593"/>
      <c r="AN256" s="593"/>
      <c r="AO256" s="593"/>
      <c r="AP256" s="593"/>
      <c r="AQ256" s="593"/>
      <c r="AR256" s="593"/>
      <c r="AS256" s="593"/>
      <c r="AT256" s="593"/>
      <c r="AU256" s="593"/>
      <c r="AV256" s="593"/>
      <c r="AW256" s="593"/>
      <c r="AX256" s="593"/>
      <c r="AY256" s="593"/>
      <c r="AZ256" s="593"/>
      <c r="BA256" s="593"/>
      <c r="BB256" s="593"/>
      <c r="BC256" s="593"/>
      <c r="BD256" s="593"/>
      <c r="BE256" s="593"/>
      <c r="BF256" s="593"/>
      <c r="BG256" s="593"/>
      <c r="BH256" s="593"/>
      <c r="BI256" s="593"/>
      <c r="BJ256" s="593"/>
      <c r="BK256" s="593"/>
      <c r="BL256" s="593"/>
      <c r="BM256" s="593"/>
      <c r="BN256" s="593"/>
      <c r="BO256" s="593"/>
      <c r="BP256" s="593"/>
      <c r="BQ256" s="593"/>
      <c r="BR256" s="593"/>
      <c r="BS256" s="593"/>
      <c r="BT256" s="593"/>
      <c r="BU256" s="593"/>
      <c r="BV256" s="593"/>
      <c r="BW256" s="593"/>
      <c r="BX256" s="593"/>
      <c r="BY256" s="593"/>
      <c r="BZ256" s="593"/>
      <c r="CA256" s="593"/>
      <c r="CB256" s="593"/>
      <c r="CC256" s="593"/>
      <c r="CD256" s="593"/>
      <c r="CE256" s="593"/>
      <c r="CF256" s="593"/>
      <c r="CG256" s="593"/>
      <c r="CH256" s="593"/>
      <c r="CI256" s="593"/>
      <c r="CJ256" s="593"/>
      <c r="CK256" s="593"/>
      <c r="CL256" s="593"/>
      <c r="CM256" s="593"/>
      <c r="CN256" s="593"/>
      <c r="CO256" s="593"/>
      <c r="CP256" s="593"/>
      <c r="CQ256" s="593"/>
      <c r="CR256" s="593"/>
      <c r="CS256" s="593"/>
      <c r="CT256" s="593"/>
      <c r="CU256" s="593"/>
      <c r="CV256" s="593"/>
      <c r="CW256" s="593"/>
      <c r="CX256" s="593"/>
      <c r="CY256" s="593"/>
      <c r="CZ256" s="593"/>
      <c r="DA256" s="593"/>
      <c r="DB256" s="593"/>
      <c r="DC256" s="593"/>
      <c r="DD256" s="593"/>
      <c r="DE256" s="593"/>
      <c r="DF256" s="593"/>
      <c r="DG256" s="593"/>
      <c r="DH256" s="593"/>
      <c r="DI256" s="593"/>
      <c r="DJ256" s="593"/>
      <c r="DK256" s="593"/>
      <c r="DL256" s="593"/>
      <c r="DM256" s="593"/>
      <c r="DN256" s="593"/>
      <c r="DO256" s="593"/>
      <c r="DP256" s="593"/>
      <c r="DQ256" s="593"/>
      <c r="DR256" s="593"/>
      <c r="DS256" s="593"/>
      <c r="DT256" s="593"/>
      <c r="DU256" s="593"/>
      <c r="DV256" s="593"/>
      <c r="DW256" s="593"/>
      <c r="DX256" s="593"/>
      <c r="DY256" s="593"/>
      <c r="DZ256" s="593"/>
      <c r="EA256" s="593"/>
      <c r="EB256" s="593"/>
      <c r="EC256" s="593"/>
      <c r="ED256" s="593"/>
      <c r="EE256" s="593"/>
      <c r="EF256" s="593"/>
      <c r="EG256" s="593"/>
      <c r="EH256" s="593"/>
      <c r="EI256" s="593"/>
      <c r="EJ256" s="593"/>
      <c r="EK256" s="593"/>
      <c r="EL256" s="593"/>
      <c r="EM256" s="593"/>
      <c r="EN256" s="593"/>
      <c r="EO256" s="593"/>
      <c r="EP256" s="593"/>
      <c r="EQ256" s="593"/>
      <c r="ER256" s="593"/>
      <c r="ES256" s="593"/>
      <c r="ET256" s="593"/>
      <c r="EU256" s="593"/>
      <c r="EV256" s="593"/>
      <c r="EW256" s="593"/>
      <c r="EX256" s="593"/>
      <c r="EY256" s="593"/>
      <c r="EZ256" s="593"/>
      <c r="FA256" s="593"/>
      <c r="FB256" s="593"/>
      <c r="FC256" s="593"/>
      <c r="FD256" s="593"/>
      <c r="FE256" s="593"/>
      <c r="FF256" s="593"/>
      <c r="FG256" s="593"/>
      <c r="FH256" s="593"/>
      <c r="FI256" s="593"/>
      <c r="FJ256" s="593"/>
      <c r="FK256" s="593"/>
      <c r="FL256" s="593"/>
      <c r="FM256" s="593"/>
      <c r="FN256" s="593"/>
      <c r="FO256" s="593"/>
      <c r="FP256" s="593"/>
      <c r="FQ256" s="593"/>
      <c r="FR256" s="593"/>
      <c r="FS256" s="593"/>
      <c r="FT256" s="593"/>
      <c r="FU256" s="593"/>
      <c r="FV256" s="593"/>
      <c r="FW256" s="593"/>
      <c r="FX256" s="593"/>
    </row>
    <row r="257" spans="1:180" s="845" customFormat="1" ht="30" customHeight="1" x14ac:dyDescent="0.2">
      <c r="A257" s="662">
        <v>256</v>
      </c>
      <c r="B257" s="606">
        <v>260</v>
      </c>
      <c r="C257" s="607">
        <v>684</v>
      </c>
      <c r="D257" s="607" t="s">
        <v>25</v>
      </c>
      <c r="E257" s="582" t="s">
        <v>65</v>
      </c>
      <c r="F257" s="582" t="s">
        <v>70</v>
      </c>
      <c r="G257" s="855" t="s">
        <v>31</v>
      </c>
      <c r="H257" s="914"/>
      <c r="I257" s="613"/>
      <c r="J257" s="613"/>
      <c r="K257" s="613"/>
      <c r="L257" s="613"/>
      <c r="M257" s="610">
        <v>0</v>
      </c>
      <c r="N257" s="609">
        <v>13675000</v>
      </c>
      <c r="O257" s="609">
        <v>15145000</v>
      </c>
      <c r="P257" s="903">
        <v>2.1</v>
      </c>
      <c r="Q257" s="586" t="s">
        <v>45</v>
      </c>
      <c r="R257" s="869">
        <v>20</v>
      </c>
      <c r="S257" s="594"/>
      <c r="T257" s="594"/>
      <c r="U257" s="594"/>
      <c r="V257" s="594"/>
      <c r="W257" s="594"/>
      <c r="X257" s="594"/>
      <c r="Y257" s="594"/>
      <c r="Z257" s="594"/>
      <c r="AA257" s="594"/>
      <c r="AB257" s="594"/>
      <c r="AC257" s="594"/>
      <c r="AD257" s="594"/>
      <c r="AE257" s="594"/>
      <c r="AF257" s="594"/>
      <c r="AG257" s="594"/>
      <c r="AH257" s="594"/>
      <c r="AI257" s="594"/>
      <c r="AJ257" s="594"/>
      <c r="AK257" s="594"/>
      <c r="AL257" s="594"/>
      <c r="AM257" s="594"/>
      <c r="AN257" s="594"/>
      <c r="AO257" s="594"/>
      <c r="AP257" s="594"/>
      <c r="AQ257" s="594"/>
      <c r="AR257" s="594"/>
      <c r="AS257" s="594"/>
      <c r="AT257" s="594"/>
      <c r="AU257" s="594"/>
      <c r="AV257" s="594"/>
      <c r="AW257" s="594"/>
      <c r="AX257" s="594"/>
      <c r="AY257" s="594"/>
      <c r="AZ257" s="594"/>
      <c r="BA257" s="594"/>
      <c r="BB257" s="594"/>
      <c r="BC257" s="594"/>
      <c r="BD257" s="594"/>
      <c r="BE257" s="594"/>
      <c r="BF257" s="594"/>
      <c r="BG257" s="594"/>
      <c r="BH257" s="594"/>
      <c r="BI257" s="594"/>
      <c r="BJ257" s="594"/>
      <c r="BK257" s="594"/>
      <c r="BL257" s="594"/>
      <c r="BM257" s="594"/>
      <c r="BN257" s="594"/>
      <c r="BO257" s="594"/>
      <c r="BP257" s="594"/>
      <c r="BQ257" s="594"/>
      <c r="BR257" s="594"/>
      <c r="BS257" s="594"/>
      <c r="BT257" s="594"/>
      <c r="BU257" s="594"/>
      <c r="BV257" s="594"/>
      <c r="BW257" s="594"/>
      <c r="BX257" s="594"/>
      <c r="BY257" s="594"/>
      <c r="BZ257" s="594"/>
      <c r="CA257" s="594"/>
      <c r="CB257" s="594"/>
      <c r="CC257" s="594"/>
      <c r="CD257" s="594"/>
      <c r="CE257" s="594"/>
      <c r="CF257" s="594"/>
      <c r="CG257" s="594"/>
      <c r="CH257" s="594"/>
      <c r="CI257" s="594"/>
      <c r="CJ257" s="594"/>
      <c r="CK257" s="594"/>
      <c r="CL257" s="594"/>
      <c r="CM257" s="594"/>
      <c r="CN257" s="594"/>
      <c r="CO257" s="594"/>
      <c r="CP257" s="594"/>
      <c r="CQ257" s="594"/>
      <c r="CR257" s="594"/>
      <c r="CS257" s="594"/>
      <c r="CT257" s="594"/>
      <c r="CU257" s="594"/>
      <c r="CV257" s="594"/>
      <c r="CW257" s="594"/>
      <c r="CX257" s="594"/>
      <c r="CY257" s="594"/>
      <c r="CZ257" s="594"/>
      <c r="DA257" s="594"/>
      <c r="DB257" s="594"/>
      <c r="DC257" s="594"/>
      <c r="DD257" s="594"/>
      <c r="DE257" s="594"/>
      <c r="DF257" s="594"/>
      <c r="DG257" s="594"/>
      <c r="DH257" s="594"/>
      <c r="DI257" s="594"/>
      <c r="DJ257" s="594"/>
      <c r="DK257" s="594"/>
      <c r="DL257" s="594"/>
      <c r="DM257" s="594"/>
      <c r="DN257" s="594"/>
      <c r="DO257" s="594"/>
      <c r="DP257" s="594"/>
      <c r="DQ257" s="594"/>
      <c r="DR257" s="594"/>
      <c r="DS257" s="594"/>
      <c r="DT257" s="594"/>
      <c r="DU257" s="594"/>
      <c r="DV257" s="594"/>
      <c r="DW257" s="594"/>
      <c r="DX257" s="594"/>
      <c r="DY257" s="594"/>
      <c r="DZ257" s="594"/>
      <c r="EA257" s="594"/>
      <c r="EB257" s="594"/>
      <c r="EC257" s="594"/>
      <c r="ED257" s="594"/>
      <c r="EE257" s="594"/>
      <c r="EF257" s="594"/>
      <c r="EG257" s="594"/>
      <c r="EH257" s="594"/>
      <c r="EI257" s="594"/>
      <c r="EJ257" s="594"/>
      <c r="EK257" s="594"/>
      <c r="EL257" s="594"/>
      <c r="EM257" s="594"/>
      <c r="EN257" s="594"/>
      <c r="EO257" s="594"/>
      <c r="EP257" s="594"/>
      <c r="EQ257" s="594"/>
      <c r="ER257" s="594"/>
      <c r="ES257" s="594"/>
      <c r="ET257" s="594"/>
      <c r="EU257" s="594"/>
      <c r="EV257" s="594"/>
      <c r="EW257" s="594"/>
      <c r="EX257" s="594"/>
      <c r="EY257" s="594"/>
      <c r="EZ257" s="594"/>
      <c r="FA257" s="594"/>
      <c r="FB257" s="594"/>
      <c r="FC257" s="594"/>
      <c r="FD257" s="594"/>
      <c r="FE257" s="594"/>
      <c r="FF257" s="594"/>
      <c r="FG257" s="594"/>
      <c r="FH257" s="594"/>
      <c r="FI257" s="594"/>
      <c r="FJ257" s="594"/>
      <c r="FK257" s="594"/>
      <c r="FL257" s="594"/>
      <c r="FM257" s="594"/>
      <c r="FN257" s="594"/>
      <c r="FO257" s="594"/>
      <c r="FP257" s="594"/>
      <c r="FQ257" s="594"/>
      <c r="FR257" s="594"/>
      <c r="FS257" s="594"/>
      <c r="FT257" s="594"/>
      <c r="FU257" s="594"/>
      <c r="FV257" s="594"/>
      <c r="FW257" s="594"/>
      <c r="FX257" s="594"/>
    </row>
    <row r="258" spans="1:180" s="845" customFormat="1" ht="30" customHeight="1" x14ac:dyDescent="0.2">
      <c r="A258" s="662">
        <v>257</v>
      </c>
      <c r="B258" s="606">
        <v>260</v>
      </c>
      <c r="C258" s="607">
        <v>908</v>
      </c>
      <c r="D258" s="581">
        <v>3</v>
      </c>
      <c r="E258" s="582" t="s">
        <v>1136</v>
      </c>
      <c r="F258" s="582" t="s">
        <v>1181</v>
      </c>
      <c r="G258" s="656" t="s">
        <v>1151</v>
      </c>
      <c r="H258" s="915"/>
      <c r="I258" s="641">
        <v>1500000</v>
      </c>
      <c r="J258" s="641">
        <v>1500000</v>
      </c>
      <c r="K258" s="613">
        <v>1500000</v>
      </c>
      <c r="L258" s="641">
        <v>0</v>
      </c>
      <c r="M258" s="610">
        <v>0</v>
      </c>
      <c r="N258" s="610"/>
      <c r="O258" s="610"/>
      <c r="P258" s="903">
        <v>2.1</v>
      </c>
      <c r="Q258" s="586" t="s">
        <v>45</v>
      </c>
      <c r="R258" s="871">
        <v>20</v>
      </c>
      <c r="S258" s="593"/>
      <c r="T258" s="593"/>
      <c r="U258" s="593"/>
      <c r="V258" s="593"/>
      <c r="W258" s="593"/>
      <c r="X258" s="593"/>
      <c r="Y258" s="593"/>
      <c r="Z258" s="593"/>
      <c r="AA258" s="593"/>
      <c r="AB258" s="593"/>
      <c r="AC258" s="593"/>
      <c r="AD258" s="593"/>
      <c r="AE258" s="593"/>
      <c r="AF258" s="593"/>
      <c r="AG258" s="593"/>
      <c r="AH258" s="593"/>
      <c r="AI258" s="593"/>
      <c r="AJ258" s="593"/>
      <c r="AK258" s="593"/>
      <c r="AL258" s="593"/>
      <c r="AM258" s="593"/>
      <c r="AN258" s="593"/>
      <c r="AO258" s="593"/>
      <c r="AP258" s="593"/>
      <c r="AQ258" s="593"/>
      <c r="AR258" s="593"/>
      <c r="AS258" s="593"/>
      <c r="AT258" s="593"/>
      <c r="AU258" s="593"/>
      <c r="AV258" s="593"/>
      <c r="AW258" s="593"/>
      <c r="AX258" s="593"/>
      <c r="AY258" s="593"/>
      <c r="AZ258" s="593"/>
      <c r="BA258" s="593"/>
      <c r="BB258" s="593"/>
      <c r="BC258" s="593"/>
      <c r="BD258" s="593"/>
      <c r="BE258" s="593"/>
      <c r="BF258" s="593"/>
      <c r="BG258" s="593"/>
      <c r="BH258" s="593"/>
      <c r="BI258" s="593"/>
      <c r="BJ258" s="593"/>
      <c r="BK258" s="593"/>
      <c r="BL258" s="593"/>
      <c r="BM258" s="593"/>
      <c r="BN258" s="593"/>
      <c r="BO258" s="593"/>
      <c r="BP258" s="593"/>
      <c r="BQ258" s="593"/>
      <c r="BR258" s="593"/>
      <c r="BS258" s="593"/>
      <c r="BT258" s="593"/>
      <c r="BU258" s="593"/>
      <c r="BV258" s="593"/>
      <c r="BW258" s="593"/>
      <c r="BX258" s="593"/>
      <c r="BY258" s="593"/>
      <c r="BZ258" s="593"/>
      <c r="CA258" s="593"/>
      <c r="CB258" s="593"/>
      <c r="CC258" s="593"/>
      <c r="CD258" s="593"/>
      <c r="CE258" s="593"/>
      <c r="CF258" s="593"/>
      <c r="CG258" s="593"/>
      <c r="CH258" s="593"/>
      <c r="CI258" s="593"/>
      <c r="CJ258" s="593"/>
      <c r="CK258" s="593"/>
      <c r="CL258" s="593"/>
      <c r="CM258" s="593"/>
      <c r="CN258" s="593"/>
      <c r="CO258" s="593"/>
      <c r="CP258" s="593"/>
      <c r="CQ258" s="593"/>
      <c r="CR258" s="593"/>
      <c r="CS258" s="593"/>
      <c r="CT258" s="593"/>
      <c r="CU258" s="593"/>
      <c r="CV258" s="593"/>
      <c r="CW258" s="593"/>
      <c r="CX258" s="593"/>
      <c r="CY258" s="593"/>
      <c r="CZ258" s="593"/>
      <c r="DA258" s="593"/>
      <c r="DB258" s="593"/>
      <c r="DC258" s="593"/>
      <c r="DD258" s="593"/>
      <c r="DE258" s="593"/>
      <c r="DF258" s="593"/>
      <c r="DG258" s="593"/>
      <c r="DH258" s="593"/>
      <c r="DI258" s="593"/>
      <c r="DJ258" s="593"/>
      <c r="DK258" s="593"/>
      <c r="DL258" s="593"/>
      <c r="DM258" s="593"/>
      <c r="DN258" s="593"/>
      <c r="DO258" s="593"/>
      <c r="DP258" s="593"/>
      <c r="DQ258" s="593"/>
      <c r="DR258" s="593"/>
      <c r="DS258" s="593"/>
      <c r="DT258" s="593"/>
      <c r="DU258" s="593"/>
      <c r="DV258" s="593"/>
      <c r="DW258" s="593"/>
      <c r="DX258" s="593"/>
      <c r="DY258" s="593"/>
      <c r="DZ258" s="593"/>
      <c r="EA258" s="593"/>
      <c r="EB258" s="593"/>
      <c r="EC258" s="593"/>
      <c r="ED258" s="593"/>
      <c r="EE258" s="593"/>
      <c r="EF258" s="593"/>
      <c r="EG258" s="593"/>
      <c r="EH258" s="593"/>
      <c r="EI258" s="593"/>
      <c r="EJ258" s="593"/>
      <c r="EK258" s="593"/>
      <c r="EL258" s="593"/>
      <c r="EM258" s="593"/>
      <c r="EN258" s="593"/>
      <c r="EO258" s="593"/>
      <c r="EP258" s="593"/>
      <c r="EQ258" s="593"/>
      <c r="ER258" s="593"/>
      <c r="ES258" s="593"/>
      <c r="ET258" s="593"/>
      <c r="EU258" s="593"/>
      <c r="EV258" s="593"/>
      <c r="EW258" s="593"/>
      <c r="EX258" s="593"/>
      <c r="EY258" s="593"/>
      <c r="EZ258" s="593"/>
      <c r="FA258" s="593"/>
      <c r="FB258" s="593"/>
      <c r="FC258" s="593"/>
      <c r="FD258" s="593"/>
      <c r="FE258" s="593"/>
      <c r="FF258" s="593"/>
      <c r="FG258" s="593"/>
      <c r="FH258" s="593"/>
      <c r="FI258" s="593"/>
      <c r="FJ258" s="593"/>
      <c r="FK258" s="593"/>
      <c r="FL258" s="593"/>
      <c r="FM258" s="593"/>
      <c r="FN258" s="593"/>
      <c r="FO258" s="593"/>
      <c r="FP258" s="593"/>
      <c r="FQ258" s="593"/>
      <c r="FR258" s="593"/>
      <c r="FS258" s="593"/>
      <c r="FT258" s="593"/>
      <c r="FU258" s="593"/>
      <c r="FV258" s="593"/>
      <c r="FW258" s="593"/>
      <c r="FX258" s="593"/>
    </row>
    <row r="259" spans="1:180" s="845" customFormat="1" ht="30" customHeight="1" x14ac:dyDescent="0.2">
      <c r="A259" s="662">
        <v>258</v>
      </c>
      <c r="B259" s="606">
        <v>262</v>
      </c>
      <c r="C259" s="607">
        <v>536</v>
      </c>
      <c r="D259" s="595">
        <v>0</v>
      </c>
      <c r="E259" s="582" t="s">
        <v>907</v>
      </c>
      <c r="F259" s="582" t="s">
        <v>965</v>
      </c>
      <c r="G259" s="656" t="s">
        <v>15</v>
      </c>
      <c r="H259" s="911"/>
      <c r="I259" s="613">
        <v>0</v>
      </c>
      <c r="J259" s="613">
        <v>5000</v>
      </c>
      <c r="K259" s="613">
        <v>0</v>
      </c>
      <c r="L259" s="613"/>
      <c r="M259" s="610">
        <v>0</v>
      </c>
      <c r="N259" s="610"/>
      <c r="O259" s="610"/>
      <c r="P259" s="903">
        <v>2.1</v>
      </c>
      <c r="Q259" s="586" t="s">
        <v>45</v>
      </c>
      <c r="R259" s="849">
        <v>5</v>
      </c>
      <c r="S259" s="593"/>
      <c r="T259" s="593"/>
      <c r="U259" s="593"/>
      <c r="V259" s="593"/>
      <c r="W259" s="593"/>
      <c r="X259" s="593"/>
      <c r="Y259" s="593"/>
      <c r="Z259" s="593"/>
      <c r="AA259" s="593"/>
      <c r="AB259" s="593"/>
      <c r="AC259" s="593"/>
      <c r="AD259" s="593"/>
      <c r="AE259" s="593"/>
      <c r="AF259" s="593"/>
      <c r="AG259" s="593"/>
      <c r="AH259" s="593"/>
      <c r="AI259" s="593"/>
      <c r="AJ259" s="593"/>
      <c r="AK259" s="593"/>
      <c r="AL259" s="593"/>
      <c r="AM259" s="593"/>
      <c r="AN259" s="593"/>
      <c r="AO259" s="593"/>
      <c r="AP259" s="593"/>
      <c r="AQ259" s="593"/>
      <c r="AR259" s="593"/>
      <c r="AS259" s="593"/>
      <c r="AT259" s="593"/>
      <c r="AU259" s="593"/>
      <c r="AV259" s="593"/>
      <c r="AW259" s="593"/>
      <c r="AX259" s="593"/>
      <c r="AY259" s="593"/>
      <c r="AZ259" s="593"/>
      <c r="BA259" s="593"/>
      <c r="BB259" s="593"/>
      <c r="BC259" s="593"/>
      <c r="BD259" s="593"/>
      <c r="BE259" s="593"/>
      <c r="BF259" s="593"/>
      <c r="BG259" s="593"/>
      <c r="BH259" s="593"/>
      <c r="BI259" s="593"/>
      <c r="BJ259" s="593"/>
      <c r="BK259" s="593"/>
      <c r="BL259" s="593"/>
      <c r="BM259" s="593"/>
      <c r="BN259" s="593"/>
      <c r="BO259" s="593"/>
      <c r="BP259" s="593"/>
      <c r="BQ259" s="593"/>
      <c r="BR259" s="593"/>
      <c r="BS259" s="593"/>
      <c r="BT259" s="593"/>
      <c r="BU259" s="593"/>
      <c r="BV259" s="593"/>
      <c r="BW259" s="593"/>
      <c r="BX259" s="593"/>
      <c r="BY259" s="593"/>
      <c r="BZ259" s="593"/>
      <c r="CA259" s="593"/>
      <c r="CB259" s="593"/>
      <c r="CC259" s="593"/>
      <c r="CD259" s="593"/>
      <c r="CE259" s="593"/>
      <c r="CF259" s="593"/>
      <c r="CG259" s="593"/>
      <c r="CH259" s="593"/>
      <c r="CI259" s="593"/>
      <c r="CJ259" s="593"/>
      <c r="CK259" s="593"/>
      <c r="CL259" s="593"/>
      <c r="CM259" s="593"/>
      <c r="CN259" s="593"/>
      <c r="CO259" s="593"/>
      <c r="CP259" s="593"/>
      <c r="CQ259" s="593"/>
      <c r="CR259" s="593"/>
      <c r="CS259" s="593"/>
      <c r="CT259" s="593"/>
      <c r="CU259" s="593"/>
      <c r="CV259" s="593"/>
      <c r="CW259" s="593"/>
      <c r="CX259" s="593"/>
      <c r="CY259" s="593"/>
      <c r="CZ259" s="593"/>
      <c r="DA259" s="593"/>
      <c r="DB259" s="593"/>
      <c r="DC259" s="593"/>
      <c r="DD259" s="593"/>
      <c r="DE259" s="593"/>
      <c r="DF259" s="593"/>
      <c r="DG259" s="593"/>
      <c r="DH259" s="593"/>
      <c r="DI259" s="593"/>
      <c r="DJ259" s="593"/>
      <c r="DK259" s="593"/>
      <c r="DL259" s="593"/>
      <c r="DM259" s="593"/>
      <c r="DN259" s="593"/>
      <c r="DO259" s="593"/>
      <c r="DP259" s="593"/>
      <c r="DQ259" s="593"/>
      <c r="DR259" s="593"/>
      <c r="DS259" s="593"/>
      <c r="DT259" s="593"/>
      <c r="DU259" s="593"/>
      <c r="DV259" s="593"/>
      <c r="DW259" s="593"/>
      <c r="DX259" s="593"/>
      <c r="DY259" s="593"/>
      <c r="DZ259" s="593"/>
      <c r="EA259" s="593"/>
      <c r="EB259" s="593"/>
      <c r="EC259" s="593"/>
      <c r="ED259" s="593"/>
      <c r="EE259" s="593"/>
      <c r="EF259" s="593"/>
      <c r="EG259" s="593"/>
      <c r="EH259" s="593"/>
      <c r="EI259" s="593"/>
      <c r="EJ259" s="593"/>
      <c r="EK259" s="593"/>
      <c r="EL259" s="593"/>
      <c r="EM259" s="593"/>
      <c r="EN259" s="593"/>
      <c r="EO259" s="593"/>
      <c r="EP259" s="593"/>
      <c r="EQ259" s="593"/>
      <c r="ER259" s="593"/>
      <c r="ES259" s="593"/>
      <c r="ET259" s="593"/>
      <c r="EU259" s="593"/>
      <c r="EV259" s="593"/>
      <c r="EW259" s="593"/>
      <c r="EX259" s="593"/>
      <c r="EY259" s="593"/>
      <c r="EZ259" s="593"/>
      <c r="FA259" s="593"/>
      <c r="FB259" s="593"/>
      <c r="FC259" s="593"/>
      <c r="FD259" s="593"/>
      <c r="FE259" s="593"/>
      <c r="FF259" s="593"/>
      <c r="FG259" s="593"/>
      <c r="FH259" s="593"/>
      <c r="FI259" s="593"/>
      <c r="FJ259" s="593"/>
      <c r="FK259" s="593"/>
      <c r="FL259" s="593"/>
      <c r="FM259" s="593"/>
      <c r="FN259" s="593"/>
      <c r="FO259" s="593"/>
      <c r="FP259" s="593"/>
      <c r="FQ259" s="593"/>
      <c r="FR259" s="593"/>
      <c r="FS259" s="593"/>
      <c r="FT259" s="593"/>
      <c r="FU259" s="593"/>
      <c r="FV259" s="593"/>
      <c r="FW259" s="593"/>
      <c r="FX259" s="593"/>
    </row>
    <row r="260" spans="1:180" ht="30" customHeight="1" x14ac:dyDescent="0.25">
      <c r="A260" s="662">
        <v>259</v>
      </c>
      <c r="B260" s="606">
        <v>262</v>
      </c>
      <c r="C260" s="607">
        <v>536</v>
      </c>
      <c r="D260" s="581">
        <v>7</v>
      </c>
      <c r="E260" s="582" t="s">
        <v>907</v>
      </c>
      <c r="F260" s="582" t="s">
        <v>1192</v>
      </c>
      <c r="G260" s="656" t="s">
        <v>15</v>
      </c>
      <c r="H260" s="911"/>
      <c r="I260" s="613"/>
      <c r="J260" s="613"/>
      <c r="K260" s="613"/>
      <c r="L260" s="613"/>
      <c r="M260" s="610">
        <v>387000</v>
      </c>
      <c r="N260" s="610">
        <v>600000</v>
      </c>
      <c r="O260" s="610">
        <v>600000</v>
      </c>
      <c r="P260" s="903">
        <v>2.1</v>
      </c>
      <c r="Q260" s="586" t="s">
        <v>45</v>
      </c>
      <c r="R260" s="849">
        <v>5</v>
      </c>
      <c r="S260" s="593"/>
      <c r="T260" s="593"/>
      <c r="U260" s="593"/>
      <c r="V260" s="593"/>
      <c r="W260" s="593"/>
      <c r="X260" s="593"/>
      <c r="Y260" s="593"/>
      <c r="Z260" s="593"/>
      <c r="AA260" s="593"/>
      <c r="AB260" s="593"/>
      <c r="AC260" s="593"/>
      <c r="AD260" s="593"/>
      <c r="AE260" s="593"/>
      <c r="AF260" s="593"/>
      <c r="AG260" s="593"/>
      <c r="AH260" s="593"/>
      <c r="AI260" s="593"/>
      <c r="AJ260" s="593"/>
      <c r="AK260" s="593"/>
      <c r="AL260" s="593"/>
      <c r="AM260" s="593"/>
      <c r="AN260" s="593"/>
      <c r="AO260" s="593"/>
      <c r="AP260" s="593"/>
      <c r="AQ260" s="593"/>
      <c r="AR260" s="593"/>
      <c r="AS260" s="593"/>
      <c r="AT260" s="593"/>
      <c r="AU260" s="593"/>
      <c r="AV260" s="593"/>
      <c r="AW260" s="593"/>
      <c r="AX260" s="593"/>
      <c r="AY260" s="593"/>
      <c r="AZ260" s="593"/>
      <c r="BA260" s="593"/>
      <c r="BB260" s="593"/>
      <c r="BC260" s="593"/>
      <c r="BD260" s="593"/>
      <c r="BE260" s="593"/>
      <c r="BF260" s="593"/>
      <c r="BG260" s="593"/>
      <c r="BH260" s="593"/>
      <c r="BI260" s="593"/>
      <c r="BJ260" s="593"/>
      <c r="BK260" s="593"/>
      <c r="BL260" s="593"/>
      <c r="BM260" s="593"/>
      <c r="BN260" s="593"/>
      <c r="BO260" s="593"/>
      <c r="BP260" s="593"/>
      <c r="BQ260" s="593"/>
      <c r="BR260" s="593"/>
      <c r="BS260" s="593"/>
      <c r="BT260" s="593"/>
      <c r="BU260" s="593"/>
      <c r="BV260" s="593"/>
      <c r="BW260" s="593"/>
      <c r="BX260" s="593"/>
      <c r="BY260" s="593"/>
      <c r="BZ260" s="593"/>
      <c r="CA260" s="593"/>
      <c r="CB260" s="593"/>
      <c r="CC260" s="593"/>
      <c r="CD260" s="593"/>
      <c r="CE260" s="593"/>
      <c r="CF260" s="593"/>
      <c r="CG260" s="593"/>
      <c r="CH260" s="593"/>
      <c r="CI260" s="593"/>
      <c r="CJ260" s="593"/>
      <c r="CK260" s="593"/>
      <c r="CL260" s="593"/>
      <c r="CM260" s="593"/>
      <c r="CN260" s="593"/>
      <c r="CO260" s="593"/>
      <c r="CP260" s="593"/>
      <c r="CQ260" s="593"/>
      <c r="CR260" s="593"/>
      <c r="CS260" s="593"/>
      <c r="CT260" s="593"/>
      <c r="CU260" s="593"/>
      <c r="CV260" s="593"/>
      <c r="CW260" s="593"/>
      <c r="CX260" s="593"/>
      <c r="CY260" s="593"/>
      <c r="CZ260" s="593"/>
      <c r="DA260" s="593"/>
      <c r="DB260" s="593"/>
      <c r="DC260" s="593"/>
      <c r="DD260" s="593"/>
      <c r="DE260" s="593"/>
      <c r="DF260" s="593"/>
      <c r="DG260" s="593"/>
      <c r="DH260" s="593"/>
      <c r="DI260" s="593"/>
      <c r="DJ260" s="593"/>
      <c r="DK260" s="593"/>
      <c r="DL260" s="593"/>
      <c r="DM260" s="593"/>
      <c r="DN260" s="593"/>
      <c r="DO260" s="593"/>
      <c r="DP260" s="593"/>
      <c r="DQ260" s="593"/>
      <c r="DR260" s="593"/>
      <c r="DS260" s="593"/>
      <c r="DT260" s="593"/>
      <c r="DU260" s="593"/>
      <c r="DV260" s="593"/>
      <c r="DW260" s="593"/>
      <c r="DX260" s="593"/>
      <c r="DY260" s="593"/>
      <c r="DZ260" s="593"/>
      <c r="EA260" s="593"/>
      <c r="EB260" s="593"/>
      <c r="EC260" s="593"/>
      <c r="ED260" s="593"/>
      <c r="EE260" s="593"/>
      <c r="EF260" s="593"/>
      <c r="EG260" s="593"/>
      <c r="EH260" s="593"/>
      <c r="EI260" s="593"/>
      <c r="EJ260" s="593"/>
      <c r="EK260" s="593"/>
      <c r="EL260" s="593"/>
      <c r="EM260" s="593"/>
      <c r="EN260" s="593"/>
      <c r="EO260" s="593"/>
      <c r="EP260" s="593"/>
      <c r="EQ260" s="593"/>
      <c r="ER260" s="593"/>
      <c r="ES260" s="593"/>
      <c r="ET260" s="593"/>
      <c r="EU260" s="593"/>
      <c r="EV260" s="593"/>
      <c r="EW260" s="593"/>
      <c r="EX260" s="593"/>
      <c r="EY260" s="593"/>
      <c r="EZ260" s="593"/>
      <c r="FA260" s="593"/>
      <c r="FB260" s="593"/>
      <c r="FC260" s="593"/>
      <c r="FD260" s="593"/>
      <c r="FE260" s="593"/>
      <c r="FF260" s="593"/>
      <c r="FG260" s="593"/>
      <c r="FH260" s="593"/>
      <c r="FI260" s="593"/>
      <c r="FJ260" s="593"/>
      <c r="FK260" s="593"/>
      <c r="FL260" s="593"/>
      <c r="FM260" s="593"/>
      <c r="FN260" s="593"/>
      <c r="FO260" s="593"/>
      <c r="FP260" s="593"/>
      <c r="FQ260" s="593"/>
      <c r="FR260" s="593"/>
      <c r="FS260" s="593"/>
      <c r="FT260" s="593"/>
      <c r="FU260" s="593"/>
      <c r="FV260" s="593"/>
      <c r="FW260" s="593"/>
      <c r="FX260" s="593"/>
    </row>
    <row r="261" spans="1:180" ht="30" customHeight="1" x14ac:dyDescent="0.25">
      <c r="A261" s="662">
        <v>260</v>
      </c>
      <c r="B261" s="606">
        <v>262</v>
      </c>
      <c r="C261" s="607">
        <v>544</v>
      </c>
      <c r="D261" s="581">
        <v>1</v>
      </c>
      <c r="E261" s="582" t="s">
        <v>914</v>
      </c>
      <c r="F261" s="582" t="s">
        <v>1189</v>
      </c>
      <c r="G261" s="656" t="s">
        <v>15</v>
      </c>
      <c r="H261" s="911"/>
      <c r="I261" s="613"/>
      <c r="J261" s="613"/>
      <c r="K261" s="613"/>
      <c r="L261" s="613"/>
      <c r="M261" s="610">
        <v>30000</v>
      </c>
      <c r="N261" s="610">
        <v>50000</v>
      </c>
      <c r="O261" s="610">
        <v>30000</v>
      </c>
      <c r="P261" s="903">
        <v>2.1</v>
      </c>
      <c r="Q261" s="586" t="s">
        <v>22</v>
      </c>
      <c r="R261" s="849">
        <v>7</v>
      </c>
      <c r="S261" s="593"/>
      <c r="T261" s="593"/>
      <c r="U261" s="593"/>
      <c r="V261" s="593"/>
      <c r="W261" s="593"/>
      <c r="X261" s="593"/>
      <c r="Y261" s="593"/>
      <c r="Z261" s="593"/>
      <c r="AA261" s="593"/>
      <c r="AB261" s="593"/>
      <c r="AC261" s="593"/>
      <c r="AD261" s="593"/>
      <c r="AE261" s="593"/>
      <c r="AF261" s="593"/>
      <c r="AG261" s="593"/>
      <c r="AH261" s="593"/>
      <c r="AI261" s="593"/>
      <c r="AJ261" s="593"/>
      <c r="AK261" s="593"/>
      <c r="AL261" s="593"/>
      <c r="AM261" s="593"/>
      <c r="AN261" s="593"/>
      <c r="AO261" s="593"/>
      <c r="AP261" s="593"/>
      <c r="AQ261" s="593"/>
      <c r="AR261" s="593"/>
      <c r="AS261" s="593"/>
      <c r="AT261" s="593"/>
      <c r="AU261" s="593"/>
      <c r="AV261" s="593"/>
      <c r="AW261" s="593"/>
      <c r="AX261" s="593"/>
      <c r="AY261" s="593"/>
      <c r="AZ261" s="593"/>
      <c r="BA261" s="593"/>
      <c r="BB261" s="593"/>
      <c r="BC261" s="593"/>
      <c r="BD261" s="593"/>
      <c r="BE261" s="593"/>
      <c r="BF261" s="593"/>
      <c r="BG261" s="593"/>
      <c r="BH261" s="593"/>
      <c r="BI261" s="593"/>
      <c r="BJ261" s="593"/>
      <c r="BK261" s="593"/>
      <c r="BL261" s="593"/>
      <c r="BM261" s="593"/>
      <c r="BN261" s="593"/>
      <c r="BO261" s="593"/>
      <c r="BP261" s="593"/>
      <c r="BQ261" s="593"/>
      <c r="BR261" s="593"/>
      <c r="BS261" s="593"/>
      <c r="BT261" s="593"/>
      <c r="BU261" s="593"/>
      <c r="BV261" s="593"/>
      <c r="BW261" s="593"/>
      <c r="BX261" s="593"/>
      <c r="BY261" s="593"/>
      <c r="BZ261" s="593"/>
      <c r="CA261" s="593"/>
      <c r="CB261" s="593"/>
      <c r="CC261" s="593"/>
      <c r="CD261" s="593"/>
      <c r="CE261" s="593"/>
      <c r="CF261" s="593"/>
      <c r="CG261" s="593"/>
      <c r="CH261" s="593"/>
      <c r="CI261" s="593"/>
      <c r="CJ261" s="593"/>
      <c r="CK261" s="593"/>
      <c r="CL261" s="593"/>
      <c r="CM261" s="593"/>
      <c r="CN261" s="593"/>
      <c r="CO261" s="593"/>
      <c r="CP261" s="593"/>
      <c r="CQ261" s="593"/>
      <c r="CR261" s="593"/>
      <c r="CS261" s="593"/>
      <c r="CT261" s="593"/>
      <c r="CU261" s="593"/>
      <c r="CV261" s="593"/>
      <c r="CW261" s="593"/>
      <c r="CX261" s="593"/>
      <c r="CY261" s="593"/>
      <c r="CZ261" s="593"/>
      <c r="DA261" s="593"/>
      <c r="DB261" s="593"/>
      <c r="DC261" s="593"/>
      <c r="DD261" s="593"/>
      <c r="DE261" s="593"/>
      <c r="DF261" s="593"/>
      <c r="DG261" s="593"/>
      <c r="DH261" s="593"/>
      <c r="DI261" s="593"/>
      <c r="DJ261" s="593"/>
      <c r="DK261" s="593"/>
      <c r="DL261" s="593"/>
      <c r="DM261" s="593"/>
      <c r="DN261" s="593"/>
      <c r="DO261" s="593"/>
      <c r="DP261" s="593"/>
      <c r="DQ261" s="593"/>
      <c r="DR261" s="593"/>
      <c r="DS261" s="593"/>
      <c r="DT261" s="593"/>
      <c r="DU261" s="593"/>
      <c r="DV261" s="593"/>
      <c r="DW261" s="593"/>
      <c r="DX261" s="593"/>
      <c r="DY261" s="593"/>
      <c r="DZ261" s="593"/>
      <c r="EA261" s="593"/>
      <c r="EB261" s="593"/>
      <c r="EC261" s="593"/>
      <c r="ED261" s="593"/>
      <c r="EE261" s="593"/>
      <c r="EF261" s="593"/>
      <c r="EG261" s="593"/>
      <c r="EH261" s="593"/>
      <c r="EI261" s="593"/>
      <c r="EJ261" s="593"/>
      <c r="EK261" s="593"/>
      <c r="EL261" s="593"/>
      <c r="EM261" s="593"/>
      <c r="EN261" s="593"/>
      <c r="EO261" s="593"/>
      <c r="EP261" s="593"/>
      <c r="EQ261" s="593"/>
      <c r="ER261" s="593"/>
      <c r="ES261" s="593"/>
      <c r="ET261" s="593"/>
      <c r="EU261" s="593"/>
      <c r="EV261" s="593"/>
      <c r="EW261" s="593"/>
      <c r="EX261" s="593"/>
      <c r="EY261" s="593"/>
      <c r="EZ261" s="593"/>
      <c r="FA261" s="593"/>
      <c r="FB261" s="593"/>
      <c r="FC261" s="593"/>
      <c r="FD261" s="593"/>
      <c r="FE261" s="593"/>
      <c r="FF261" s="593"/>
      <c r="FG261" s="593"/>
      <c r="FH261" s="593"/>
      <c r="FI261" s="593"/>
      <c r="FJ261" s="593"/>
      <c r="FK261" s="593"/>
      <c r="FL261" s="593"/>
      <c r="FM261" s="593"/>
      <c r="FN261" s="593"/>
      <c r="FO261" s="593"/>
      <c r="FP261" s="593"/>
      <c r="FQ261" s="593"/>
      <c r="FR261" s="593"/>
      <c r="FS261" s="593"/>
      <c r="FT261" s="593"/>
      <c r="FU261" s="593"/>
      <c r="FV261" s="593"/>
      <c r="FW261" s="593"/>
      <c r="FX261" s="593"/>
    </row>
    <row r="262" spans="1:180" s="593" customFormat="1" ht="30" customHeight="1" x14ac:dyDescent="0.25">
      <c r="A262" s="662">
        <v>261</v>
      </c>
      <c r="B262" s="606">
        <v>262</v>
      </c>
      <c r="C262" s="607">
        <v>584</v>
      </c>
      <c r="D262" s="581">
        <v>1</v>
      </c>
      <c r="E262" s="582" t="s">
        <v>65</v>
      </c>
      <c r="F262" s="582" t="s">
        <v>1188</v>
      </c>
      <c r="G262" s="656" t="s">
        <v>15</v>
      </c>
      <c r="H262" s="911"/>
      <c r="I262" s="613"/>
      <c r="J262" s="613"/>
      <c r="K262" s="613"/>
      <c r="L262" s="613"/>
      <c r="M262" s="610">
        <v>1500000</v>
      </c>
      <c r="N262" s="610">
        <v>500000</v>
      </c>
      <c r="O262" s="610">
        <v>1750000</v>
      </c>
      <c r="P262" s="903">
        <v>2.1</v>
      </c>
      <c r="Q262" s="586" t="s">
        <v>22</v>
      </c>
      <c r="R262" s="849">
        <v>5</v>
      </c>
    </row>
    <row r="263" spans="1:180" s="845" customFormat="1" ht="30" customHeight="1" x14ac:dyDescent="0.2">
      <c r="A263" s="662">
        <v>262</v>
      </c>
      <c r="B263" s="606">
        <v>262</v>
      </c>
      <c r="C263" s="607">
        <v>636</v>
      </c>
      <c r="D263" s="581">
        <v>1</v>
      </c>
      <c r="E263" s="582" t="s">
        <v>907</v>
      </c>
      <c r="F263" s="582" t="s">
        <v>1192</v>
      </c>
      <c r="G263" s="656" t="s">
        <v>31</v>
      </c>
      <c r="H263" s="911"/>
      <c r="I263" s="613">
        <v>300000</v>
      </c>
      <c r="J263" s="613">
        <v>0</v>
      </c>
      <c r="K263" s="613">
        <v>0</v>
      </c>
      <c r="L263" s="613"/>
      <c r="M263" s="610">
        <v>0</v>
      </c>
      <c r="N263" s="610">
        <v>0</v>
      </c>
      <c r="O263" s="610">
        <v>0</v>
      </c>
      <c r="P263" s="903">
        <v>2.1</v>
      </c>
      <c r="Q263" s="586" t="s">
        <v>45</v>
      </c>
      <c r="R263" s="849">
        <v>5</v>
      </c>
      <c r="S263" s="593"/>
      <c r="T263" s="593"/>
      <c r="U263" s="593"/>
      <c r="V263" s="593"/>
      <c r="W263" s="593"/>
      <c r="X263" s="593"/>
      <c r="Y263" s="593"/>
      <c r="Z263" s="593"/>
      <c r="AA263" s="593"/>
      <c r="AB263" s="593"/>
      <c r="AC263" s="593"/>
      <c r="AD263" s="593"/>
      <c r="AE263" s="593"/>
      <c r="AF263" s="593"/>
      <c r="AG263" s="593"/>
      <c r="AH263" s="593"/>
      <c r="AI263" s="593"/>
      <c r="AJ263" s="593"/>
      <c r="AK263" s="593"/>
      <c r="AL263" s="593"/>
      <c r="AM263" s="593"/>
      <c r="AN263" s="593"/>
      <c r="AO263" s="593"/>
      <c r="AP263" s="593"/>
      <c r="AQ263" s="593"/>
      <c r="AR263" s="593"/>
      <c r="AS263" s="593"/>
      <c r="AT263" s="593"/>
      <c r="AU263" s="593"/>
      <c r="AV263" s="593"/>
      <c r="AW263" s="593"/>
      <c r="AX263" s="593"/>
      <c r="AY263" s="593"/>
      <c r="AZ263" s="593"/>
      <c r="BA263" s="593"/>
      <c r="BB263" s="593"/>
      <c r="BC263" s="593"/>
      <c r="BD263" s="593"/>
      <c r="BE263" s="593"/>
      <c r="BF263" s="593"/>
      <c r="BG263" s="593"/>
      <c r="BH263" s="593"/>
      <c r="BI263" s="593"/>
      <c r="BJ263" s="593"/>
      <c r="BK263" s="593"/>
      <c r="BL263" s="593"/>
      <c r="BM263" s="593"/>
      <c r="BN263" s="593"/>
      <c r="BO263" s="593"/>
      <c r="BP263" s="593"/>
      <c r="BQ263" s="593"/>
      <c r="BR263" s="593"/>
      <c r="BS263" s="593"/>
      <c r="BT263" s="593"/>
      <c r="BU263" s="593"/>
      <c r="BV263" s="593"/>
      <c r="BW263" s="593"/>
      <c r="BX263" s="593"/>
      <c r="BY263" s="593"/>
      <c r="BZ263" s="593"/>
      <c r="CA263" s="593"/>
      <c r="CB263" s="593"/>
      <c r="CC263" s="593"/>
      <c r="CD263" s="593"/>
      <c r="CE263" s="593"/>
      <c r="CF263" s="593"/>
      <c r="CG263" s="593"/>
      <c r="CH263" s="593"/>
      <c r="CI263" s="593"/>
      <c r="CJ263" s="593"/>
      <c r="CK263" s="593"/>
      <c r="CL263" s="593"/>
      <c r="CM263" s="593"/>
      <c r="CN263" s="593"/>
      <c r="CO263" s="593"/>
      <c r="CP263" s="593"/>
      <c r="CQ263" s="593"/>
      <c r="CR263" s="593"/>
      <c r="CS263" s="593"/>
      <c r="CT263" s="593"/>
      <c r="CU263" s="593"/>
      <c r="CV263" s="593"/>
      <c r="CW263" s="593"/>
      <c r="CX263" s="593"/>
      <c r="CY263" s="593"/>
      <c r="CZ263" s="593"/>
      <c r="DA263" s="593"/>
      <c r="DB263" s="593"/>
      <c r="DC263" s="593"/>
      <c r="DD263" s="593"/>
      <c r="DE263" s="593"/>
      <c r="DF263" s="593"/>
      <c r="DG263" s="593"/>
      <c r="DH263" s="593"/>
      <c r="DI263" s="593"/>
      <c r="DJ263" s="593"/>
      <c r="DK263" s="593"/>
      <c r="DL263" s="593"/>
      <c r="DM263" s="593"/>
      <c r="DN263" s="593"/>
      <c r="DO263" s="593"/>
      <c r="DP263" s="593"/>
      <c r="DQ263" s="593"/>
      <c r="DR263" s="593"/>
      <c r="DS263" s="593"/>
      <c r="DT263" s="593"/>
      <c r="DU263" s="593"/>
      <c r="DV263" s="593"/>
      <c r="DW263" s="593"/>
      <c r="DX263" s="593"/>
      <c r="DY263" s="593"/>
      <c r="DZ263" s="593"/>
      <c r="EA263" s="593"/>
      <c r="EB263" s="593"/>
      <c r="EC263" s="593"/>
      <c r="ED263" s="593"/>
      <c r="EE263" s="593"/>
      <c r="EF263" s="593"/>
      <c r="EG263" s="593"/>
      <c r="EH263" s="593"/>
      <c r="EI263" s="593"/>
      <c r="EJ263" s="593"/>
      <c r="EK263" s="593"/>
      <c r="EL263" s="593"/>
      <c r="EM263" s="593"/>
      <c r="EN263" s="593"/>
      <c r="EO263" s="593"/>
      <c r="EP263" s="593"/>
      <c r="EQ263" s="593"/>
      <c r="ER263" s="593"/>
      <c r="ES263" s="593"/>
      <c r="ET263" s="593"/>
      <c r="EU263" s="593"/>
      <c r="EV263" s="593"/>
      <c r="EW263" s="593"/>
      <c r="EX263" s="593"/>
      <c r="EY263" s="593"/>
      <c r="EZ263" s="593"/>
      <c r="FA263" s="593"/>
      <c r="FB263" s="593"/>
      <c r="FC263" s="593"/>
      <c r="FD263" s="593"/>
      <c r="FE263" s="593"/>
      <c r="FF263" s="593"/>
      <c r="FG263" s="593"/>
      <c r="FH263" s="593"/>
      <c r="FI263" s="593"/>
      <c r="FJ263" s="593"/>
      <c r="FK263" s="593"/>
      <c r="FL263" s="593"/>
      <c r="FM263" s="593"/>
      <c r="FN263" s="593"/>
      <c r="FO263" s="593"/>
      <c r="FP263" s="593"/>
      <c r="FQ263" s="593"/>
      <c r="FR263" s="593"/>
      <c r="FS263" s="593"/>
      <c r="FT263" s="593"/>
      <c r="FU263" s="593"/>
      <c r="FV263" s="593"/>
      <c r="FW263" s="593"/>
      <c r="FX263" s="593"/>
    </row>
    <row r="264" spans="1:180" ht="30" customHeight="1" x14ac:dyDescent="0.25">
      <c r="A264" s="662">
        <v>263</v>
      </c>
      <c r="B264" s="607">
        <v>262</v>
      </c>
      <c r="C264" s="607">
        <v>636</v>
      </c>
      <c r="D264" s="581">
        <v>5</v>
      </c>
      <c r="E264" s="632" t="s">
        <v>907</v>
      </c>
      <c r="F264" s="632" t="s">
        <v>1322</v>
      </c>
      <c r="G264" s="656" t="s">
        <v>31</v>
      </c>
      <c r="H264" s="911"/>
      <c r="I264" s="613">
        <v>387000</v>
      </c>
      <c r="J264" s="613">
        <v>0</v>
      </c>
      <c r="K264" s="613">
        <v>0</v>
      </c>
      <c r="L264" s="613"/>
      <c r="M264" s="610">
        <v>0</v>
      </c>
      <c r="N264" s="610"/>
      <c r="O264" s="610"/>
      <c r="P264" s="903">
        <v>2.1</v>
      </c>
      <c r="Q264" s="586" t="s">
        <v>22</v>
      </c>
      <c r="R264" s="849">
        <v>5</v>
      </c>
      <c r="S264" s="593"/>
      <c r="T264" s="593"/>
      <c r="U264" s="593"/>
      <c r="V264" s="593"/>
      <c r="W264" s="593"/>
      <c r="X264" s="593"/>
      <c r="Y264" s="593"/>
      <c r="Z264" s="593"/>
      <c r="AA264" s="593"/>
      <c r="AB264" s="593"/>
      <c r="AC264" s="593"/>
      <c r="AD264" s="593"/>
      <c r="AE264" s="593"/>
      <c r="AF264" s="593"/>
      <c r="AG264" s="593"/>
      <c r="AH264" s="593"/>
      <c r="AI264" s="593"/>
      <c r="AJ264" s="593"/>
      <c r="AK264" s="593"/>
      <c r="AL264" s="593"/>
      <c r="AM264" s="593"/>
      <c r="AN264" s="593"/>
      <c r="AO264" s="593"/>
      <c r="AP264" s="593"/>
      <c r="AQ264" s="593"/>
      <c r="AR264" s="593"/>
      <c r="AS264" s="593"/>
      <c r="AT264" s="593"/>
      <c r="AU264" s="593"/>
      <c r="AV264" s="593"/>
      <c r="AW264" s="593"/>
      <c r="AX264" s="593"/>
      <c r="AY264" s="593"/>
      <c r="AZ264" s="593"/>
      <c r="BA264" s="593"/>
      <c r="BB264" s="593"/>
      <c r="BC264" s="593"/>
      <c r="BD264" s="593"/>
      <c r="BE264" s="593"/>
      <c r="BF264" s="593"/>
      <c r="BG264" s="593"/>
      <c r="BH264" s="593"/>
      <c r="BI264" s="593"/>
      <c r="BJ264" s="593"/>
      <c r="BK264" s="593"/>
      <c r="BL264" s="593"/>
      <c r="BM264" s="593"/>
      <c r="BN264" s="593"/>
      <c r="BO264" s="593"/>
      <c r="BP264" s="593"/>
      <c r="BQ264" s="593"/>
      <c r="BR264" s="593"/>
      <c r="BS264" s="593"/>
      <c r="BT264" s="593"/>
      <c r="BU264" s="593"/>
      <c r="BV264" s="593"/>
      <c r="BW264" s="593"/>
      <c r="BX264" s="593"/>
      <c r="BY264" s="593"/>
      <c r="BZ264" s="593"/>
      <c r="CA264" s="593"/>
      <c r="CB264" s="593"/>
      <c r="CC264" s="593"/>
      <c r="CD264" s="593"/>
      <c r="CE264" s="593"/>
      <c r="CF264" s="593"/>
      <c r="CG264" s="593"/>
      <c r="CH264" s="593"/>
      <c r="CI264" s="593"/>
      <c r="CJ264" s="593"/>
      <c r="CK264" s="593"/>
      <c r="CL264" s="593"/>
      <c r="CM264" s="593"/>
      <c r="CN264" s="593"/>
      <c r="CO264" s="593"/>
      <c r="CP264" s="593"/>
      <c r="CQ264" s="593"/>
      <c r="CR264" s="593"/>
      <c r="CS264" s="593"/>
      <c r="CT264" s="593"/>
      <c r="CU264" s="593"/>
      <c r="CV264" s="593"/>
      <c r="CW264" s="593"/>
      <c r="CX264" s="593"/>
      <c r="CY264" s="593"/>
      <c r="CZ264" s="593"/>
      <c r="DA264" s="593"/>
      <c r="DB264" s="593"/>
      <c r="DC264" s="593"/>
      <c r="DD264" s="593"/>
      <c r="DE264" s="593"/>
      <c r="DF264" s="593"/>
      <c r="DG264" s="593"/>
      <c r="DH264" s="593"/>
      <c r="DI264" s="593"/>
      <c r="DJ264" s="593"/>
      <c r="DK264" s="593"/>
      <c r="DL264" s="593"/>
      <c r="DM264" s="593"/>
      <c r="DN264" s="593"/>
      <c r="DO264" s="593"/>
      <c r="DP264" s="593"/>
      <c r="DQ264" s="593"/>
      <c r="DR264" s="593"/>
      <c r="DS264" s="593"/>
      <c r="DT264" s="593"/>
      <c r="DU264" s="593"/>
      <c r="DV264" s="593"/>
      <c r="DW264" s="593"/>
      <c r="DX264" s="593"/>
      <c r="DY264" s="593"/>
      <c r="DZ264" s="593"/>
      <c r="EA264" s="593"/>
      <c r="EB264" s="593"/>
      <c r="EC264" s="593"/>
      <c r="ED264" s="593"/>
      <c r="EE264" s="593"/>
      <c r="EF264" s="593"/>
      <c r="EG264" s="593"/>
      <c r="EH264" s="593"/>
      <c r="EI264" s="593"/>
      <c r="EJ264" s="593"/>
      <c r="EK264" s="593"/>
      <c r="EL264" s="593"/>
      <c r="EM264" s="593"/>
      <c r="EN264" s="593"/>
      <c r="EO264" s="593"/>
      <c r="EP264" s="593"/>
      <c r="EQ264" s="593"/>
      <c r="ER264" s="593"/>
      <c r="ES264" s="593"/>
      <c r="ET264" s="593"/>
      <c r="EU264" s="593"/>
      <c r="EV264" s="593"/>
      <c r="EW264" s="593"/>
      <c r="EX264" s="593"/>
      <c r="EY264" s="593"/>
      <c r="EZ264" s="593"/>
      <c r="FA264" s="593"/>
      <c r="FB264" s="593"/>
      <c r="FC264" s="593"/>
      <c r="FD264" s="593"/>
      <c r="FE264" s="593"/>
      <c r="FF264" s="593"/>
      <c r="FG264" s="593"/>
      <c r="FH264" s="593"/>
      <c r="FI264" s="593"/>
      <c r="FJ264" s="593"/>
      <c r="FK264" s="593"/>
      <c r="FL264" s="593"/>
      <c r="FM264" s="593"/>
      <c r="FN264" s="593"/>
      <c r="FO264" s="593"/>
      <c r="FP264" s="593"/>
      <c r="FQ264" s="593"/>
      <c r="FR264" s="593"/>
      <c r="FS264" s="593"/>
      <c r="FT264" s="593"/>
      <c r="FU264" s="593"/>
      <c r="FV264" s="593"/>
      <c r="FW264" s="593"/>
      <c r="FX264" s="593"/>
    </row>
    <row r="265" spans="1:180" ht="30" customHeight="1" x14ac:dyDescent="0.25">
      <c r="A265" s="662">
        <v>264</v>
      </c>
      <c r="B265" s="606">
        <v>262</v>
      </c>
      <c r="C265" s="607">
        <v>636</v>
      </c>
      <c r="D265" s="581">
        <v>7</v>
      </c>
      <c r="E265" s="582" t="s">
        <v>907</v>
      </c>
      <c r="F265" s="582" t="s">
        <v>1322</v>
      </c>
      <c r="G265" s="656" t="s">
        <v>31</v>
      </c>
      <c r="H265" s="911"/>
      <c r="I265" s="613">
        <v>0</v>
      </c>
      <c r="J265" s="613">
        <v>0</v>
      </c>
      <c r="K265" s="613">
        <v>3900</v>
      </c>
      <c r="L265" s="613">
        <v>3877.9</v>
      </c>
      <c r="M265" s="610">
        <v>0</v>
      </c>
      <c r="N265" s="610"/>
      <c r="O265" s="610"/>
      <c r="P265" s="903">
        <v>2.1</v>
      </c>
      <c r="Q265" s="586" t="s">
        <v>22</v>
      </c>
      <c r="R265" s="849">
        <v>5</v>
      </c>
      <c r="S265" s="593"/>
      <c r="T265" s="593"/>
      <c r="U265" s="593"/>
      <c r="V265" s="593"/>
      <c r="W265" s="593"/>
      <c r="X265" s="593"/>
      <c r="Y265" s="593"/>
      <c r="Z265" s="593"/>
      <c r="AA265" s="593"/>
      <c r="AB265" s="593"/>
      <c r="AC265" s="593"/>
      <c r="AD265" s="593"/>
      <c r="AE265" s="593"/>
      <c r="AF265" s="593"/>
      <c r="AG265" s="593"/>
      <c r="AH265" s="593"/>
      <c r="AI265" s="593"/>
      <c r="AJ265" s="593"/>
      <c r="AK265" s="593"/>
      <c r="AL265" s="593"/>
      <c r="AM265" s="593"/>
      <c r="AN265" s="593"/>
      <c r="AO265" s="593"/>
      <c r="AP265" s="593"/>
      <c r="AQ265" s="593"/>
      <c r="AR265" s="593"/>
      <c r="AS265" s="593"/>
      <c r="AT265" s="593"/>
      <c r="AU265" s="593"/>
      <c r="AV265" s="593"/>
      <c r="AW265" s="593"/>
      <c r="AX265" s="593"/>
      <c r="AY265" s="593"/>
      <c r="AZ265" s="593"/>
      <c r="BA265" s="593"/>
      <c r="BB265" s="593"/>
      <c r="BC265" s="593"/>
      <c r="BD265" s="593"/>
      <c r="BE265" s="593"/>
      <c r="BF265" s="593"/>
      <c r="BG265" s="593"/>
      <c r="BH265" s="593"/>
      <c r="BI265" s="593"/>
      <c r="BJ265" s="593"/>
      <c r="BK265" s="593"/>
      <c r="BL265" s="593"/>
      <c r="BM265" s="593"/>
      <c r="BN265" s="593"/>
      <c r="BO265" s="593"/>
      <c r="BP265" s="593"/>
      <c r="BQ265" s="593"/>
      <c r="BR265" s="593"/>
      <c r="BS265" s="593"/>
      <c r="BT265" s="593"/>
      <c r="BU265" s="593"/>
      <c r="BV265" s="593"/>
      <c r="BW265" s="593"/>
      <c r="BX265" s="593"/>
      <c r="BY265" s="593"/>
      <c r="BZ265" s="593"/>
      <c r="CA265" s="593"/>
      <c r="CB265" s="593"/>
      <c r="CC265" s="593"/>
      <c r="CD265" s="593"/>
      <c r="CE265" s="593"/>
      <c r="CF265" s="593"/>
      <c r="CG265" s="593"/>
      <c r="CH265" s="593"/>
      <c r="CI265" s="593"/>
      <c r="CJ265" s="593"/>
      <c r="CK265" s="593"/>
      <c r="CL265" s="593"/>
      <c r="CM265" s="593"/>
      <c r="CN265" s="593"/>
      <c r="CO265" s="593"/>
      <c r="CP265" s="593"/>
      <c r="CQ265" s="593"/>
      <c r="CR265" s="593"/>
      <c r="CS265" s="593"/>
      <c r="CT265" s="593"/>
      <c r="CU265" s="593"/>
      <c r="CV265" s="593"/>
      <c r="CW265" s="593"/>
      <c r="CX265" s="593"/>
      <c r="CY265" s="593"/>
      <c r="CZ265" s="593"/>
      <c r="DA265" s="593"/>
      <c r="DB265" s="593"/>
      <c r="DC265" s="593"/>
      <c r="DD265" s="593"/>
      <c r="DE265" s="593"/>
      <c r="DF265" s="593"/>
      <c r="DG265" s="593"/>
      <c r="DH265" s="593"/>
      <c r="DI265" s="593"/>
      <c r="DJ265" s="593"/>
      <c r="DK265" s="593"/>
      <c r="DL265" s="593"/>
      <c r="DM265" s="593"/>
      <c r="DN265" s="593"/>
      <c r="DO265" s="593"/>
      <c r="DP265" s="593"/>
      <c r="DQ265" s="593"/>
      <c r="DR265" s="593"/>
      <c r="DS265" s="593"/>
      <c r="DT265" s="593"/>
      <c r="DU265" s="593"/>
      <c r="DV265" s="593"/>
      <c r="DW265" s="593"/>
      <c r="DX265" s="593"/>
      <c r="DY265" s="593"/>
      <c r="DZ265" s="593"/>
      <c r="EA265" s="593"/>
      <c r="EB265" s="593"/>
      <c r="EC265" s="593"/>
      <c r="ED265" s="593"/>
      <c r="EE265" s="593"/>
      <c r="EF265" s="593"/>
      <c r="EG265" s="593"/>
      <c r="EH265" s="593"/>
      <c r="EI265" s="593"/>
      <c r="EJ265" s="593"/>
      <c r="EK265" s="593"/>
      <c r="EL265" s="593"/>
      <c r="EM265" s="593"/>
      <c r="EN265" s="593"/>
      <c r="EO265" s="593"/>
      <c r="EP265" s="593"/>
      <c r="EQ265" s="593"/>
      <c r="ER265" s="593"/>
      <c r="ES265" s="593"/>
      <c r="ET265" s="593"/>
      <c r="EU265" s="593"/>
      <c r="EV265" s="593"/>
      <c r="EW265" s="593"/>
      <c r="EX265" s="593"/>
      <c r="EY265" s="593"/>
      <c r="EZ265" s="593"/>
      <c r="FA265" s="593"/>
      <c r="FB265" s="593"/>
      <c r="FC265" s="593"/>
      <c r="FD265" s="593"/>
      <c r="FE265" s="593"/>
      <c r="FF265" s="593"/>
      <c r="FG265" s="593"/>
      <c r="FH265" s="593"/>
      <c r="FI265" s="593"/>
      <c r="FJ265" s="593"/>
      <c r="FK265" s="593"/>
      <c r="FL265" s="593"/>
      <c r="FM265" s="593"/>
      <c r="FN265" s="593"/>
      <c r="FO265" s="593"/>
      <c r="FP265" s="593"/>
      <c r="FQ265" s="593"/>
      <c r="FR265" s="593"/>
      <c r="FS265" s="593"/>
      <c r="FT265" s="593"/>
      <c r="FU265" s="593"/>
      <c r="FV265" s="593"/>
      <c r="FW265" s="593"/>
      <c r="FX265" s="593"/>
    </row>
    <row r="266" spans="1:180" ht="30" customHeight="1" x14ac:dyDescent="0.25">
      <c r="A266" s="662">
        <v>265</v>
      </c>
      <c r="B266" s="606">
        <v>262</v>
      </c>
      <c r="C266" s="607">
        <v>684</v>
      </c>
      <c r="D266" s="581">
        <v>1</v>
      </c>
      <c r="E266" s="582" t="s">
        <v>65</v>
      </c>
      <c r="F266" s="582" t="s">
        <v>1188</v>
      </c>
      <c r="G266" s="656" t="s">
        <v>31</v>
      </c>
      <c r="H266" s="911"/>
      <c r="I266" s="613">
        <v>1000000</v>
      </c>
      <c r="J266" s="613">
        <v>0</v>
      </c>
      <c r="K266" s="613">
        <v>0</v>
      </c>
      <c r="L266" s="613"/>
      <c r="M266" s="610">
        <v>0</v>
      </c>
      <c r="N266" s="610">
        <v>0</v>
      </c>
      <c r="O266" s="610">
        <v>0</v>
      </c>
      <c r="P266" s="903">
        <v>2.1</v>
      </c>
      <c r="Q266" s="586" t="s">
        <v>22</v>
      </c>
      <c r="R266" s="849">
        <v>5</v>
      </c>
      <c r="S266" s="593"/>
      <c r="T266" s="593"/>
      <c r="U266" s="593"/>
      <c r="V266" s="593"/>
      <c r="W266" s="593"/>
      <c r="X266" s="593"/>
      <c r="Y266" s="593"/>
      <c r="Z266" s="593"/>
      <c r="AA266" s="593"/>
      <c r="AB266" s="593"/>
      <c r="AC266" s="593"/>
      <c r="AD266" s="593"/>
      <c r="AE266" s="593"/>
      <c r="AF266" s="593"/>
      <c r="AG266" s="593"/>
      <c r="AH266" s="593"/>
      <c r="AI266" s="593"/>
      <c r="AJ266" s="593"/>
      <c r="AK266" s="593"/>
      <c r="AL266" s="593"/>
      <c r="AM266" s="593"/>
      <c r="AN266" s="593"/>
      <c r="AO266" s="593"/>
      <c r="AP266" s="593"/>
      <c r="AQ266" s="593"/>
      <c r="AR266" s="593"/>
      <c r="AS266" s="593"/>
      <c r="AT266" s="593"/>
      <c r="AU266" s="593"/>
      <c r="AV266" s="593"/>
      <c r="AW266" s="593"/>
      <c r="AX266" s="593"/>
      <c r="AY266" s="593"/>
      <c r="AZ266" s="593"/>
      <c r="BA266" s="593"/>
      <c r="BB266" s="593"/>
      <c r="BC266" s="593"/>
      <c r="BD266" s="593"/>
      <c r="BE266" s="593"/>
      <c r="BF266" s="593"/>
      <c r="BG266" s="593"/>
      <c r="BH266" s="593"/>
      <c r="BI266" s="593"/>
      <c r="BJ266" s="593"/>
      <c r="BK266" s="593"/>
      <c r="BL266" s="593"/>
      <c r="BM266" s="593"/>
      <c r="BN266" s="593"/>
      <c r="BO266" s="593"/>
      <c r="BP266" s="593"/>
      <c r="BQ266" s="593"/>
      <c r="BR266" s="593"/>
      <c r="BS266" s="593"/>
      <c r="BT266" s="593"/>
      <c r="BU266" s="593"/>
      <c r="BV266" s="593"/>
      <c r="BW266" s="593"/>
      <c r="BX266" s="593"/>
      <c r="BY266" s="593"/>
      <c r="BZ266" s="593"/>
      <c r="CA266" s="593"/>
      <c r="CB266" s="593"/>
      <c r="CC266" s="593"/>
      <c r="CD266" s="593"/>
      <c r="CE266" s="593"/>
      <c r="CF266" s="593"/>
      <c r="CG266" s="593"/>
      <c r="CH266" s="593"/>
      <c r="CI266" s="593"/>
      <c r="CJ266" s="593"/>
      <c r="CK266" s="593"/>
      <c r="CL266" s="593"/>
      <c r="CM266" s="593"/>
      <c r="CN266" s="593"/>
      <c r="CO266" s="593"/>
      <c r="CP266" s="593"/>
      <c r="CQ266" s="593"/>
      <c r="CR266" s="593"/>
      <c r="CS266" s="593"/>
      <c r="CT266" s="593"/>
      <c r="CU266" s="593"/>
      <c r="CV266" s="593"/>
      <c r="CW266" s="593"/>
      <c r="CX266" s="593"/>
      <c r="CY266" s="593"/>
      <c r="CZ266" s="593"/>
      <c r="DA266" s="593"/>
      <c r="DB266" s="593"/>
      <c r="DC266" s="593"/>
      <c r="DD266" s="593"/>
      <c r="DE266" s="593"/>
      <c r="DF266" s="593"/>
      <c r="DG266" s="593"/>
      <c r="DH266" s="593"/>
      <c r="DI266" s="593"/>
      <c r="DJ266" s="593"/>
      <c r="DK266" s="593"/>
      <c r="DL266" s="593"/>
      <c r="DM266" s="593"/>
      <c r="DN266" s="593"/>
      <c r="DO266" s="593"/>
      <c r="DP266" s="593"/>
      <c r="DQ266" s="593"/>
      <c r="DR266" s="593"/>
      <c r="DS266" s="593"/>
      <c r="DT266" s="593"/>
      <c r="DU266" s="593"/>
      <c r="DV266" s="593"/>
      <c r="DW266" s="593"/>
      <c r="DX266" s="593"/>
      <c r="DY266" s="593"/>
      <c r="DZ266" s="593"/>
      <c r="EA266" s="593"/>
      <c r="EB266" s="593"/>
      <c r="EC266" s="593"/>
      <c r="ED266" s="593"/>
      <c r="EE266" s="593"/>
      <c r="EF266" s="593"/>
      <c r="EG266" s="593"/>
      <c r="EH266" s="593"/>
      <c r="EI266" s="593"/>
      <c r="EJ266" s="593"/>
      <c r="EK266" s="593"/>
      <c r="EL266" s="593"/>
      <c r="EM266" s="593"/>
      <c r="EN266" s="593"/>
      <c r="EO266" s="593"/>
      <c r="EP266" s="593"/>
      <c r="EQ266" s="593"/>
      <c r="ER266" s="593"/>
      <c r="ES266" s="593"/>
      <c r="ET266" s="593"/>
      <c r="EU266" s="593"/>
      <c r="EV266" s="593"/>
      <c r="EW266" s="593"/>
      <c r="EX266" s="593"/>
      <c r="EY266" s="593"/>
      <c r="EZ266" s="593"/>
      <c r="FA266" s="593"/>
      <c r="FB266" s="593"/>
      <c r="FC266" s="593"/>
      <c r="FD266" s="593"/>
      <c r="FE266" s="593"/>
      <c r="FF266" s="593"/>
      <c r="FG266" s="593"/>
      <c r="FH266" s="593"/>
      <c r="FI266" s="593"/>
      <c r="FJ266" s="593"/>
      <c r="FK266" s="593"/>
      <c r="FL266" s="593"/>
      <c r="FM266" s="593"/>
      <c r="FN266" s="593"/>
      <c r="FO266" s="593"/>
      <c r="FP266" s="593"/>
      <c r="FQ266" s="593"/>
      <c r="FR266" s="593"/>
      <c r="FS266" s="593"/>
      <c r="FT266" s="593"/>
      <c r="FU266" s="593"/>
      <c r="FV266" s="593"/>
      <c r="FW266" s="593"/>
      <c r="FX266" s="593"/>
    </row>
    <row r="267" spans="1:180" ht="30" customHeight="1" x14ac:dyDescent="0.2">
      <c r="A267" s="662">
        <v>266</v>
      </c>
      <c r="B267" s="606">
        <v>262</v>
      </c>
      <c r="C267" s="607">
        <v>684</v>
      </c>
      <c r="D267" s="581">
        <v>2</v>
      </c>
      <c r="E267" s="582" t="s">
        <v>65</v>
      </c>
      <c r="F267" s="582" t="s">
        <v>1323</v>
      </c>
      <c r="G267" s="656" t="s">
        <v>31</v>
      </c>
      <c r="H267" s="912"/>
      <c r="I267" s="857">
        <v>2500000</v>
      </c>
      <c r="J267" s="857">
        <v>0</v>
      </c>
      <c r="K267" s="613">
        <v>0</v>
      </c>
      <c r="L267" s="857"/>
      <c r="M267" s="610">
        <v>0</v>
      </c>
      <c r="N267" s="610"/>
      <c r="O267" s="610"/>
      <c r="P267" s="903">
        <v>2.1</v>
      </c>
      <c r="Q267" s="586" t="s">
        <v>22</v>
      </c>
      <c r="R267" s="847">
        <v>20</v>
      </c>
      <c r="S267" s="593"/>
      <c r="T267" s="593"/>
      <c r="U267" s="593"/>
      <c r="V267" s="593"/>
      <c r="W267" s="593"/>
      <c r="X267" s="593"/>
      <c r="Y267" s="593"/>
      <c r="Z267" s="593"/>
      <c r="AA267" s="593"/>
      <c r="AB267" s="593"/>
      <c r="AC267" s="593"/>
      <c r="AD267" s="593"/>
      <c r="AE267" s="593"/>
      <c r="AF267" s="593"/>
      <c r="AG267" s="593"/>
      <c r="AH267" s="593"/>
      <c r="AI267" s="593"/>
      <c r="AJ267" s="593"/>
      <c r="AK267" s="593"/>
      <c r="AL267" s="593"/>
      <c r="AM267" s="593"/>
      <c r="AN267" s="593"/>
      <c r="AO267" s="593"/>
      <c r="AP267" s="593"/>
      <c r="AQ267" s="593"/>
      <c r="AR267" s="593"/>
      <c r="AS267" s="593"/>
      <c r="AT267" s="593"/>
      <c r="AU267" s="593"/>
      <c r="AV267" s="593"/>
      <c r="AW267" s="593"/>
      <c r="AX267" s="593"/>
      <c r="AY267" s="593"/>
      <c r="AZ267" s="593"/>
      <c r="BA267" s="593"/>
      <c r="BB267" s="593"/>
      <c r="BC267" s="593"/>
      <c r="BD267" s="593"/>
      <c r="BE267" s="593"/>
      <c r="BF267" s="593"/>
      <c r="BG267" s="593"/>
      <c r="BH267" s="593"/>
      <c r="BI267" s="593"/>
      <c r="BJ267" s="593"/>
      <c r="BK267" s="593"/>
      <c r="BL267" s="593"/>
      <c r="BM267" s="593"/>
      <c r="BN267" s="593"/>
      <c r="BO267" s="593"/>
      <c r="BP267" s="593"/>
      <c r="BQ267" s="593"/>
      <c r="BR267" s="593"/>
      <c r="BS267" s="593"/>
      <c r="BT267" s="593"/>
      <c r="BU267" s="593"/>
      <c r="BV267" s="593"/>
      <c r="BW267" s="593"/>
      <c r="BX267" s="593"/>
      <c r="BY267" s="593"/>
      <c r="BZ267" s="593"/>
      <c r="CA267" s="593"/>
      <c r="CB267" s="593"/>
      <c r="CC267" s="593"/>
      <c r="CD267" s="593"/>
      <c r="CE267" s="593"/>
      <c r="CF267" s="593"/>
      <c r="CG267" s="593"/>
      <c r="CH267" s="593"/>
      <c r="CI267" s="593"/>
      <c r="CJ267" s="593"/>
      <c r="CK267" s="593"/>
      <c r="CL267" s="593"/>
      <c r="CM267" s="593"/>
      <c r="CN267" s="593"/>
      <c r="CO267" s="593"/>
      <c r="CP267" s="593"/>
      <c r="CQ267" s="593"/>
      <c r="CR267" s="593"/>
      <c r="CS267" s="593"/>
      <c r="CT267" s="593"/>
      <c r="CU267" s="593"/>
      <c r="CV267" s="593"/>
      <c r="CW267" s="593"/>
      <c r="CX267" s="593"/>
      <c r="CY267" s="593"/>
      <c r="CZ267" s="593"/>
      <c r="DA267" s="593"/>
      <c r="DB267" s="593"/>
      <c r="DC267" s="593"/>
      <c r="DD267" s="593"/>
      <c r="DE267" s="593"/>
      <c r="DF267" s="593"/>
      <c r="DG267" s="593"/>
      <c r="DH267" s="593"/>
      <c r="DI267" s="593"/>
      <c r="DJ267" s="593"/>
      <c r="DK267" s="593"/>
      <c r="DL267" s="593"/>
      <c r="DM267" s="593"/>
      <c r="DN267" s="593"/>
      <c r="DO267" s="593"/>
      <c r="DP267" s="593"/>
      <c r="DQ267" s="593"/>
      <c r="DR267" s="593"/>
      <c r="DS267" s="593"/>
      <c r="DT267" s="593"/>
      <c r="DU267" s="593"/>
      <c r="DV267" s="593"/>
      <c r="DW267" s="593"/>
      <c r="DX267" s="593"/>
      <c r="DY267" s="593"/>
      <c r="DZ267" s="593"/>
      <c r="EA267" s="593"/>
      <c r="EB267" s="593"/>
      <c r="EC267" s="593"/>
      <c r="ED267" s="593"/>
      <c r="EE267" s="593"/>
      <c r="EF267" s="593"/>
      <c r="EG267" s="593"/>
      <c r="EH267" s="593"/>
      <c r="EI267" s="593"/>
      <c r="EJ267" s="593"/>
      <c r="EK267" s="593"/>
      <c r="EL267" s="593"/>
      <c r="EM267" s="593"/>
      <c r="EN267" s="593"/>
      <c r="EO267" s="593"/>
      <c r="EP267" s="593"/>
      <c r="EQ267" s="593"/>
      <c r="ER267" s="593"/>
      <c r="ES267" s="593"/>
      <c r="ET267" s="593"/>
      <c r="EU267" s="593"/>
      <c r="EV267" s="593"/>
      <c r="EW267" s="593"/>
      <c r="EX267" s="593"/>
      <c r="EY267" s="593"/>
      <c r="EZ267" s="593"/>
      <c r="FA267" s="593"/>
      <c r="FB267" s="593"/>
      <c r="FC267" s="593"/>
      <c r="FD267" s="593"/>
      <c r="FE267" s="593"/>
      <c r="FF267" s="593"/>
      <c r="FG267" s="593"/>
      <c r="FH267" s="593"/>
      <c r="FI267" s="593"/>
      <c r="FJ267" s="593"/>
      <c r="FK267" s="593"/>
      <c r="FL267" s="593"/>
      <c r="FM267" s="593"/>
      <c r="FN267" s="593"/>
      <c r="FO267" s="593"/>
      <c r="FP267" s="593"/>
      <c r="FQ267" s="593"/>
      <c r="FR267" s="593"/>
      <c r="FS267" s="593"/>
      <c r="FT267" s="593"/>
      <c r="FU267" s="593"/>
      <c r="FV267" s="593"/>
      <c r="FW267" s="593"/>
      <c r="FX267" s="593"/>
    </row>
    <row r="268" spans="1:180" ht="30" customHeight="1" x14ac:dyDescent="0.25">
      <c r="A268" s="662">
        <v>267</v>
      </c>
      <c r="B268" s="606">
        <v>266</v>
      </c>
      <c r="C268" s="607">
        <v>510</v>
      </c>
      <c r="D268" s="597">
        <v>0</v>
      </c>
      <c r="E268" s="606" t="s">
        <v>1275</v>
      </c>
      <c r="F268" s="582" t="s">
        <v>1274</v>
      </c>
      <c r="G268" s="855" t="s">
        <v>15</v>
      </c>
      <c r="H268" s="911"/>
      <c r="I268" s="613">
        <v>0</v>
      </c>
      <c r="J268" s="613">
        <v>0</v>
      </c>
      <c r="K268" s="613">
        <v>-21700</v>
      </c>
      <c r="L268" s="613"/>
      <c r="M268" s="610">
        <v>0</v>
      </c>
      <c r="N268" s="610"/>
      <c r="O268" s="610"/>
      <c r="P268" s="897">
        <v>5.0999999999999996</v>
      </c>
      <c r="Q268" s="586" t="s">
        <v>22</v>
      </c>
      <c r="R268" s="849">
        <v>5</v>
      </c>
      <c r="S268" s="593"/>
      <c r="T268" s="593"/>
      <c r="U268" s="593"/>
      <c r="V268" s="593"/>
      <c r="W268" s="593"/>
      <c r="X268" s="593"/>
      <c r="Y268" s="593"/>
      <c r="Z268" s="593"/>
      <c r="AA268" s="593"/>
      <c r="AB268" s="593"/>
      <c r="AC268" s="593"/>
      <c r="AD268" s="593"/>
      <c r="AE268" s="593"/>
      <c r="AF268" s="593"/>
      <c r="AG268" s="593"/>
      <c r="AH268" s="593"/>
      <c r="AI268" s="593"/>
      <c r="AJ268" s="593"/>
      <c r="AK268" s="593"/>
      <c r="AL268" s="593"/>
      <c r="AM268" s="593"/>
      <c r="AN268" s="593"/>
      <c r="AO268" s="593"/>
      <c r="AP268" s="593"/>
      <c r="AQ268" s="593"/>
      <c r="AR268" s="593"/>
      <c r="AS268" s="593"/>
      <c r="AT268" s="593"/>
      <c r="AU268" s="593"/>
      <c r="AV268" s="593"/>
      <c r="AW268" s="593"/>
      <c r="AX268" s="593"/>
      <c r="AY268" s="593"/>
      <c r="AZ268" s="593"/>
      <c r="BA268" s="593"/>
      <c r="BB268" s="593"/>
      <c r="BC268" s="593"/>
      <c r="BD268" s="593"/>
      <c r="BE268" s="593"/>
      <c r="BF268" s="593"/>
      <c r="BG268" s="593"/>
      <c r="BH268" s="593"/>
      <c r="BI268" s="593"/>
      <c r="BJ268" s="593"/>
      <c r="BK268" s="593"/>
      <c r="BL268" s="593"/>
      <c r="BM268" s="593"/>
      <c r="BN268" s="593"/>
      <c r="BO268" s="593"/>
      <c r="BP268" s="593"/>
      <c r="BQ268" s="593"/>
      <c r="BR268" s="593"/>
      <c r="BS268" s="593"/>
      <c r="BT268" s="593"/>
      <c r="BU268" s="593"/>
      <c r="BV268" s="593"/>
      <c r="BW268" s="593"/>
      <c r="BX268" s="593"/>
      <c r="BY268" s="593"/>
      <c r="BZ268" s="593"/>
      <c r="CA268" s="593"/>
      <c r="CB268" s="593"/>
      <c r="CC268" s="593"/>
      <c r="CD268" s="593"/>
      <c r="CE268" s="593"/>
      <c r="CF268" s="593"/>
      <c r="CG268" s="593"/>
      <c r="CH268" s="593"/>
      <c r="CI268" s="593"/>
      <c r="CJ268" s="593"/>
      <c r="CK268" s="593"/>
      <c r="CL268" s="593"/>
      <c r="CM268" s="593"/>
      <c r="CN268" s="593"/>
      <c r="CO268" s="593"/>
      <c r="CP268" s="593"/>
      <c r="CQ268" s="593"/>
      <c r="CR268" s="593"/>
      <c r="CS268" s="593"/>
      <c r="CT268" s="593"/>
      <c r="CU268" s="593"/>
      <c r="CV268" s="593"/>
      <c r="CW268" s="593"/>
      <c r="CX268" s="593"/>
      <c r="CY268" s="593"/>
      <c r="CZ268" s="593"/>
      <c r="DA268" s="593"/>
      <c r="DB268" s="593"/>
      <c r="DC268" s="593"/>
      <c r="DD268" s="593"/>
      <c r="DE268" s="593"/>
      <c r="DF268" s="593"/>
      <c r="DG268" s="593"/>
      <c r="DH268" s="593"/>
      <c r="DI268" s="593"/>
      <c r="DJ268" s="593"/>
      <c r="DK268" s="593"/>
      <c r="DL268" s="593"/>
      <c r="DM268" s="593"/>
      <c r="DN268" s="593"/>
      <c r="DO268" s="593"/>
      <c r="DP268" s="593"/>
      <c r="DQ268" s="593"/>
      <c r="DR268" s="593"/>
      <c r="DS268" s="593"/>
      <c r="DT268" s="593"/>
      <c r="DU268" s="593"/>
      <c r="DV268" s="593"/>
      <c r="DW268" s="593"/>
      <c r="DX268" s="593"/>
      <c r="DY268" s="593"/>
      <c r="DZ268" s="593"/>
      <c r="EA268" s="593"/>
      <c r="EB268" s="593"/>
      <c r="EC268" s="593"/>
      <c r="ED268" s="593"/>
      <c r="EE268" s="593"/>
      <c r="EF268" s="593"/>
      <c r="EG268" s="593"/>
      <c r="EH268" s="593"/>
      <c r="EI268" s="593"/>
      <c r="EJ268" s="593"/>
      <c r="EK268" s="593"/>
      <c r="EL268" s="593"/>
      <c r="EM268" s="593"/>
      <c r="EN268" s="593"/>
      <c r="EO268" s="593"/>
      <c r="EP268" s="593"/>
      <c r="EQ268" s="593"/>
      <c r="ER268" s="593"/>
      <c r="ES268" s="593"/>
      <c r="ET268" s="593"/>
      <c r="EU268" s="593"/>
      <c r="EV268" s="593"/>
      <c r="EW268" s="593"/>
      <c r="EX268" s="593"/>
      <c r="EY268" s="593"/>
      <c r="EZ268" s="593"/>
      <c r="FA268" s="593"/>
      <c r="FB268" s="593"/>
      <c r="FC268" s="593"/>
      <c r="FD268" s="593"/>
      <c r="FE268" s="593"/>
      <c r="FF268" s="593"/>
      <c r="FG268" s="593"/>
      <c r="FH268" s="593"/>
      <c r="FI268" s="593"/>
      <c r="FJ268" s="593"/>
      <c r="FK268" s="593"/>
      <c r="FL268" s="593"/>
      <c r="FM268" s="593"/>
      <c r="FN268" s="593"/>
      <c r="FO268" s="593"/>
      <c r="FP268" s="593"/>
      <c r="FQ268" s="593"/>
      <c r="FR268" s="593"/>
      <c r="FS268" s="593"/>
      <c r="FT268" s="593"/>
      <c r="FU268" s="593"/>
      <c r="FV268" s="593"/>
      <c r="FW268" s="593"/>
      <c r="FX268" s="593"/>
    </row>
    <row r="269" spans="1:180" ht="30" customHeight="1" x14ac:dyDescent="0.25">
      <c r="A269" s="662">
        <v>268</v>
      </c>
      <c r="B269" s="606">
        <v>266</v>
      </c>
      <c r="C269" s="607">
        <v>532</v>
      </c>
      <c r="D269" s="581">
        <v>6</v>
      </c>
      <c r="E269" s="606" t="s">
        <v>14</v>
      </c>
      <c r="F269" s="582" t="s">
        <v>1324</v>
      </c>
      <c r="G269" s="855" t="s">
        <v>15</v>
      </c>
      <c r="H269" s="911"/>
      <c r="I269" s="613">
        <v>0</v>
      </c>
      <c r="J269" s="613">
        <v>0</v>
      </c>
      <c r="K269" s="613">
        <v>21700</v>
      </c>
      <c r="L269" s="613">
        <v>21629.599999999999</v>
      </c>
      <c r="M269" s="610">
        <v>0</v>
      </c>
      <c r="N269" s="610"/>
      <c r="O269" s="610"/>
      <c r="P269" s="897">
        <v>5.0999999999999996</v>
      </c>
      <c r="Q269" s="586" t="s">
        <v>22</v>
      </c>
      <c r="R269" s="849">
        <v>25</v>
      </c>
      <c r="S269" s="593"/>
      <c r="T269" s="593"/>
      <c r="U269" s="593"/>
      <c r="V269" s="593"/>
      <c r="W269" s="593"/>
      <c r="X269" s="593"/>
      <c r="Y269" s="593"/>
      <c r="Z269" s="593"/>
      <c r="AA269" s="593"/>
      <c r="AB269" s="593"/>
      <c r="AC269" s="593"/>
      <c r="AD269" s="593"/>
      <c r="AE269" s="593"/>
      <c r="AF269" s="593"/>
      <c r="AG269" s="593"/>
      <c r="AH269" s="593"/>
      <c r="AI269" s="593"/>
      <c r="AJ269" s="593"/>
      <c r="AK269" s="593"/>
      <c r="AL269" s="593"/>
      <c r="AM269" s="593"/>
      <c r="AN269" s="593"/>
      <c r="AO269" s="593"/>
      <c r="AP269" s="593"/>
      <c r="AQ269" s="593"/>
      <c r="AR269" s="593"/>
      <c r="AS269" s="593"/>
      <c r="AT269" s="593"/>
      <c r="AU269" s="593"/>
      <c r="AV269" s="593"/>
      <c r="AW269" s="593"/>
      <c r="AX269" s="593"/>
      <c r="AY269" s="593"/>
      <c r="AZ269" s="593"/>
      <c r="BA269" s="593"/>
      <c r="BB269" s="593"/>
      <c r="BC269" s="593"/>
      <c r="BD269" s="593"/>
      <c r="BE269" s="593"/>
      <c r="BF269" s="593"/>
      <c r="BG269" s="593"/>
      <c r="BH269" s="593"/>
      <c r="BI269" s="593"/>
      <c r="BJ269" s="593"/>
      <c r="BK269" s="593"/>
      <c r="BL269" s="593"/>
      <c r="BM269" s="593"/>
      <c r="BN269" s="593"/>
      <c r="BO269" s="593"/>
      <c r="BP269" s="593"/>
      <c r="BQ269" s="593"/>
      <c r="BR269" s="593"/>
      <c r="BS269" s="593"/>
      <c r="BT269" s="593"/>
      <c r="BU269" s="593"/>
      <c r="BV269" s="593"/>
      <c r="BW269" s="593"/>
      <c r="BX269" s="593"/>
      <c r="BY269" s="593"/>
      <c r="BZ269" s="593"/>
      <c r="CA269" s="593"/>
      <c r="CB269" s="593"/>
      <c r="CC269" s="593"/>
      <c r="CD269" s="593"/>
      <c r="CE269" s="593"/>
      <c r="CF269" s="593"/>
      <c r="CG269" s="593"/>
      <c r="CH269" s="593"/>
      <c r="CI269" s="593"/>
      <c r="CJ269" s="593"/>
      <c r="CK269" s="593"/>
      <c r="CL269" s="593"/>
      <c r="CM269" s="593"/>
      <c r="CN269" s="593"/>
      <c r="CO269" s="593"/>
      <c r="CP269" s="593"/>
      <c r="CQ269" s="593"/>
      <c r="CR269" s="593"/>
      <c r="CS269" s="593"/>
      <c r="CT269" s="593"/>
      <c r="CU269" s="593"/>
      <c r="CV269" s="593"/>
      <c r="CW269" s="593"/>
      <c r="CX269" s="593"/>
      <c r="CY269" s="593"/>
      <c r="CZ269" s="593"/>
      <c r="DA269" s="593"/>
      <c r="DB269" s="593"/>
      <c r="DC269" s="593"/>
      <c r="DD269" s="593"/>
      <c r="DE269" s="593"/>
      <c r="DF269" s="593"/>
      <c r="DG269" s="593"/>
      <c r="DH269" s="593"/>
      <c r="DI269" s="593"/>
      <c r="DJ269" s="593"/>
      <c r="DK269" s="593"/>
      <c r="DL269" s="593"/>
      <c r="DM269" s="593"/>
      <c r="DN269" s="593"/>
      <c r="DO269" s="593"/>
      <c r="DP269" s="593"/>
      <c r="DQ269" s="593"/>
      <c r="DR269" s="593"/>
      <c r="DS269" s="593"/>
      <c r="DT269" s="593"/>
      <c r="DU269" s="593"/>
      <c r="DV269" s="593"/>
      <c r="DW269" s="593"/>
      <c r="DX269" s="593"/>
      <c r="DY269" s="593"/>
      <c r="DZ269" s="593"/>
      <c r="EA269" s="593"/>
      <c r="EB269" s="593"/>
      <c r="EC269" s="593"/>
      <c r="ED269" s="593"/>
      <c r="EE269" s="593"/>
      <c r="EF269" s="593"/>
      <c r="EG269" s="593"/>
      <c r="EH269" s="593"/>
      <c r="EI269" s="593"/>
      <c r="EJ269" s="593"/>
      <c r="EK269" s="593"/>
      <c r="EL269" s="593"/>
      <c r="EM269" s="593"/>
      <c r="EN269" s="593"/>
      <c r="EO269" s="593"/>
      <c r="EP269" s="593"/>
      <c r="EQ269" s="593"/>
      <c r="ER269" s="593"/>
      <c r="ES269" s="593"/>
      <c r="ET269" s="593"/>
      <c r="EU269" s="593"/>
      <c r="EV269" s="593"/>
      <c r="EW269" s="593"/>
      <c r="EX269" s="593"/>
      <c r="EY269" s="593"/>
      <c r="EZ269" s="593"/>
      <c r="FA269" s="593"/>
      <c r="FB269" s="593"/>
      <c r="FC269" s="593"/>
      <c r="FD269" s="593"/>
      <c r="FE269" s="593"/>
      <c r="FF269" s="593"/>
      <c r="FG269" s="593"/>
      <c r="FH269" s="593"/>
      <c r="FI269" s="593"/>
      <c r="FJ269" s="593"/>
      <c r="FK269" s="593"/>
      <c r="FL269" s="593"/>
      <c r="FM269" s="593"/>
      <c r="FN269" s="593"/>
      <c r="FO269" s="593"/>
      <c r="FP269" s="593"/>
      <c r="FQ269" s="593"/>
      <c r="FR269" s="593"/>
      <c r="FS269" s="593"/>
      <c r="FT269" s="593"/>
      <c r="FU269" s="593"/>
      <c r="FV269" s="593"/>
      <c r="FW269" s="593"/>
      <c r="FX269" s="593"/>
    </row>
    <row r="270" spans="1:180" ht="30" customHeight="1" x14ac:dyDescent="0.2">
      <c r="A270" s="662">
        <v>269</v>
      </c>
      <c r="B270" s="596">
        <v>271</v>
      </c>
      <c r="C270" s="597">
        <v>500</v>
      </c>
      <c r="D270" s="581">
        <v>319</v>
      </c>
      <c r="E270" s="582" t="s">
        <v>1202</v>
      </c>
      <c r="F270" s="598" t="s">
        <v>1203</v>
      </c>
      <c r="G270" s="656" t="s">
        <v>15</v>
      </c>
      <c r="H270" s="910"/>
      <c r="I270" s="848"/>
      <c r="J270" s="848"/>
      <c r="K270" s="848"/>
      <c r="L270" s="848"/>
      <c r="M270" s="610">
        <v>700000</v>
      </c>
      <c r="N270" s="600"/>
      <c r="O270" s="600"/>
      <c r="P270" s="897">
        <v>1.3</v>
      </c>
      <c r="Q270" s="586" t="s">
        <v>22</v>
      </c>
      <c r="R270" s="847">
        <v>7</v>
      </c>
      <c r="FL270" s="602"/>
      <c r="FM270" s="593"/>
      <c r="FN270" s="593"/>
      <c r="FO270" s="593"/>
      <c r="FP270" s="593"/>
      <c r="FQ270" s="593"/>
      <c r="FR270" s="593"/>
      <c r="FS270" s="593"/>
      <c r="FT270" s="593"/>
      <c r="FU270" s="593"/>
      <c r="FV270" s="593"/>
      <c r="FW270" s="593"/>
      <c r="FX270" s="593"/>
    </row>
    <row r="271" spans="1:180" ht="51.75" customHeight="1" x14ac:dyDescent="0.2">
      <c r="A271" s="662">
        <v>270</v>
      </c>
      <c r="B271" s="606">
        <v>271</v>
      </c>
      <c r="C271" s="607">
        <v>500</v>
      </c>
      <c r="D271" s="581">
        <v>320</v>
      </c>
      <c r="E271" s="582" t="s">
        <v>71</v>
      </c>
      <c r="F271" s="582" t="s">
        <v>1199</v>
      </c>
      <c r="G271" s="856" t="s">
        <v>15</v>
      </c>
      <c r="H271" s="911"/>
      <c r="I271" s="613"/>
      <c r="J271" s="613"/>
      <c r="K271" s="613"/>
      <c r="L271" s="613"/>
      <c r="M271" s="610">
        <v>2000000</v>
      </c>
      <c r="N271" s="640"/>
      <c r="O271" s="640"/>
      <c r="P271" s="897">
        <v>2.4</v>
      </c>
      <c r="Q271" s="586" t="s">
        <v>22</v>
      </c>
      <c r="R271" s="849">
        <v>7</v>
      </c>
      <c r="S271" s="593"/>
      <c r="T271" s="593"/>
      <c r="U271" s="593"/>
      <c r="V271" s="593"/>
      <c r="W271" s="593"/>
      <c r="X271" s="593"/>
      <c r="Y271" s="593"/>
      <c r="Z271" s="593"/>
      <c r="AA271" s="593"/>
      <c r="AB271" s="593"/>
      <c r="AC271" s="593"/>
      <c r="AD271" s="593"/>
      <c r="AE271" s="593"/>
      <c r="AF271" s="593"/>
      <c r="AG271" s="593"/>
      <c r="AH271" s="593"/>
      <c r="AI271" s="593"/>
      <c r="AJ271" s="593"/>
      <c r="AK271" s="593"/>
      <c r="AL271" s="593"/>
      <c r="AM271" s="593"/>
      <c r="AN271" s="593"/>
      <c r="AO271" s="593"/>
      <c r="AP271" s="593"/>
      <c r="AQ271" s="593"/>
      <c r="AR271" s="593"/>
      <c r="AS271" s="593"/>
      <c r="AT271" s="593"/>
      <c r="AU271" s="593"/>
      <c r="AV271" s="593"/>
      <c r="AW271" s="593"/>
      <c r="AX271" s="593"/>
      <c r="AY271" s="593"/>
      <c r="AZ271" s="593"/>
      <c r="BA271" s="593"/>
      <c r="BB271" s="593"/>
      <c r="BC271" s="593"/>
      <c r="BD271" s="593"/>
      <c r="BE271" s="593"/>
      <c r="BF271" s="593"/>
      <c r="BG271" s="593"/>
      <c r="BH271" s="593"/>
      <c r="BI271" s="593"/>
      <c r="BJ271" s="593"/>
      <c r="BK271" s="593"/>
      <c r="BL271" s="593"/>
      <c r="BM271" s="593"/>
      <c r="BN271" s="593"/>
      <c r="BO271" s="593"/>
      <c r="BP271" s="593"/>
      <c r="BQ271" s="593"/>
      <c r="BR271" s="593"/>
      <c r="BS271" s="593"/>
      <c r="BT271" s="593"/>
      <c r="BU271" s="593"/>
      <c r="BV271" s="593"/>
      <c r="BW271" s="593"/>
      <c r="BX271" s="593"/>
      <c r="BY271" s="593"/>
      <c r="BZ271" s="593"/>
      <c r="CA271" s="593"/>
      <c r="CB271" s="593"/>
      <c r="CC271" s="593"/>
      <c r="CD271" s="593"/>
      <c r="CE271" s="593"/>
      <c r="CF271" s="593"/>
      <c r="CG271" s="593"/>
      <c r="CH271" s="593"/>
      <c r="CI271" s="593"/>
      <c r="CJ271" s="593"/>
      <c r="CK271" s="593"/>
      <c r="CL271" s="593"/>
      <c r="CM271" s="593"/>
      <c r="CN271" s="593"/>
      <c r="CO271" s="593"/>
      <c r="CP271" s="593"/>
      <c r="CQ271" s="593"/>
      <c r="CR271" s="593"/>
      <c r="CS271" s="593"/>
      <c r="CT271" s="593"/>
      <c r="CU271" s="593"/>
      <c r="CV271" s="593"/>
      <c r="CW271" s="593"/>
      <c r="CX271" s="593"/>
      <c r="CY271" s="593"/>
      <c r="CZ271" s="593"/>
      <c r="DA271" s="593"/>
      <c r="DB271" s="593"/>
      <c r="DC271" s="593"/>
      <c r="DD271" s="593"/>
      <c r="DE271" s="593"/>
      <c r="DF271" s="593"/>
      <c r="DG271" s="593"/>
      <c r="DH271" s="593"/>
      <c r="DI271" s="593"/>
      <c r="DJ271" s="593"/>
      <c r="DK271" s="593"/>
      <c r="DL271" s="593"/>
      <c r="DM271" s="593"/>
      <c r="DN271" s="593"/>
      <c r="DO271" s="593"/>
      <c r="DP271" s="593"/>
      <c r="DQ271" s="593"/>
      <c r="DR271" s="593"/>
      <c r="DS271" s="593"/>
      <c r="DT271" s="593"/>
      <c r="DU271" s="593"/>
      <c r="DV271" s="593"/>
      <c r="DW271" s="593"/>
      <c r="DX271" s="593"/>
      <c r="DY271" s="593"/>
      <c r="DZ271" s="593"/>
      <c r="EA271" s="593"/>
      <c r="EB271" s="593"/>
      <c r="EC271" s="593"/>
      <c r="ED271" s="593"/>
      <c r="EE271" s="593"/>
      <c r="EF271" s="593"/>
      <c r="EG271" s="593"/>
      <c r="EH271" s="593"/>
      <c r="EI271" s="593"/>
      <c r="EJ271" s="593"/>
      <c r="EK271" s="593"/>
      <c r="EL271" s="593"/>
      <c r="EM271" s="593"/>
      <c r="EN271" s="593"/>
      <c r="EO271" s="593"/>
      <c r="EP271" s="593"/>
      <c r="EQ271" s="593"/>
      <c r="ER271" s="593"/>
      <c r="ES271" s="593"/>
      <c r="ET271" s="593"/>
      <c r="EU271" s="593"/>
      <c r="EV271" s="593"/>
      <c r="EW271" s="593"/>
      <c r="EX271" s="593"/>
      <c r="EY271" s="593"/>
      <c r="EZ271" s="593"/>
      <c r="FA271" s="593"/>
      <c r="FB271" s="593"/>
      <c r="FC271" s="593"/>
      <c r="FD271" s="593"/>
      <c r="FE271" s="593"/>
      <c r="FF271" s="593"/>
      <c r="FG271" s="593"/>
      <c r="FH271" s="593"/>
      <c r="FI271" s="593"/>
      <c r="FJ271" s="593"/>
      <c r="FK271" s="593"/>
      <c r="FL271" s="593"/>
      <c r="FM271" s="593"/>
      <c r="FN271" s="593"/>
      <c r="FO271" s="593"/>
      <c r="FP271" s="593"/>
      <c r="FQ271" s="593"/>
      <c r="FR271" s="593"/>
      <c r="FS271" s="593"/>
      <c r="FT271" s="593"/>
      <c r="FU271" s="593"/>
      <c r="FV271" s="593"/>
      <c r="FW271" s="593"/>
      <c r="FX271" s="593"/>
    </row>
    <row r="272" spans="1:180" s="845" customFormat="1" ht="30" customHeight="1" x14ac:dyDescent="0.2">
      <c r="A272" s="662">
        <v>271</v>
      </c>
      <c r="B272" s="606">
        <v>271</v>
      </c>
      <c r="C272" s="607">
        <v>532</v>
      </c>
      <c r="D272" s="607">
        <v>321</v>
      </c>
      <c r="E272" s="582" t="s">
        <v>71</v>
      </c>
      <c r="F272" s="582" t="s">
        <v>1202</v>
      </c>
      <c r="G272" s="855" t="s">
        <v>15</v>
      </c>
      <c r="H272" s="914"/>
      <c r="I272" s="613"/>
      <c r="J272" s="613"/>
      <c r="K272" s="613"/>
      <c r="L272" s="613"/>
      <c r="M272" s="610">
        <v>2500000</v>
      </c>
      <c r="N272" s="609">
        <v>7500000</v>
      </c>
      <c r="O272" s="609">
        <v>7500000</v>
      </c>
      <c r="P272" s="897">
        <v>2.6</v>
      </c>
      <c r="Q272" s="586" t="s">
        <v>22</v>
      </c>
      <c r="R272" s="869">
        <v>7</v>
      </c>
      <c r="S272" s="594"/>
      <c r="T272" s="594"/>
      <c r="U272" s="594"/>
      <c r="V272" s="594"/>
      <c r="W272" s="594"/>
      <c r="X272" s="594"/>
      <c r="Y272" s="594"/>
      <c r="Z272" s="594"/>
      <c r="AA272" s="594"/>
      <c r="AB272" s="594"/>
      <c r="AC272" s="594"/>
      <c r="AD272" s="594"/>
      <c r="AE272" s="594"/>
      <c r="AF272" s="594"/>
      <c r="AG272" s="594"/>
      <c r="AH272" s="594"/>
      <c r="AI272" s="594"/>
      <c r="AJ272" s="594"/>
      <c r="AK272" s="594"/>
      <c r="AL272" s="594"/>
      <c r="AM272" s="594"/>
      <c r="AN272" s="594"/>
      <c r="AO272" s="594"/>
      <c r="AP272" s="594"/>
      <c r="AQ272" s="594"/>
      <c r="AR272" s="594"/>
      <c r="AS272" s="594"/>
      <c r="AT272" s="594"/>
      <c r="AU272" s="594"/>
      <c r="AV272" s="594"/>
      <c r="AW272" s="594"/>
      <c r="AX272" s="594"/>
      <c r="AY272" s="594"/>
      <c r="AZ272" s="594"/>
      <c r="BA272" s="594"/>
      <c r="BB272" s="594"/>
      <c r="BC272" s="594"/>
      <c r="BD272" s="594"/>
      <c r="BE272" s="594"/>
      <c r="BF272" s="594"/>
      <c r="BG272" s="594"/>
      <c r="BH272" s="594"/>
      <c r="BI272" s="594"/>
      <c r="BJ272" s="594"/>
      <c r="BK272" s="594"/>
      <c r="BL272" s="594"/>
      <c r="BM272" s="594"/>
      <c r="BN272" s="594"/>
      <c r="BO272" s="594"/>
      <c r="BP272" s="594"/>
      <c r="BQ272" s="594"/>
      <c r="BR272" s="594"/>
      <c r="BS272" s="594"/>
      <c r="BT272" s="594"/>
      <c r="BU272" s="594"/>
      <c r="BV272" s="594"/>
      <c r="BW272" s="594"/>
      <c r="BX272" s="594"/>
      <c r="BY272" s="594"/>
      <c r="BZ272" s="594"/>
      <c r="CA272" s="594"/>
      <c r="CB272" s="594"/>
      <c r="CC272" s="594"/>
      <c r="CD272" s="594"/>
      <c r="CE272" s="594"/>
      <c r="CF272" s="594"/>
      <c r="CG272" s="594"/>
      <c r="CH272" s="594"/>
      <c r="CI272" s="594"/>
      <c r="CJ272" s="594"/>
      <c r="CK272" s="594"/>
      <c r="CL272" s="594"/>
      <c r="CM272" s="594"/>
      <c r="CN272" s="594"/>
      <c r="CO272" s="594"/>
      <c r="CP272" s="594"/>
      <c r="CQ272" s="594"/>
      <c r="CR272" s="594"/>
      <c r="CS272" s="594"/>
      <c r="CT272" s="594"/>
      <c r="CU272" s="594"/>
      <c r="CV272" s="594"/>
      <c r="CW272" s="594"/>
      <c r="CX272" s="594"/>
      <c r="CY272" s="594"/>
      <c r="CZ272" s="594"/>
      <c r="DA272" s="594"/>
      <c r="DB272" s="594"/>
      <c r="DC272" s="594"/>
      <c r="DD272" s="594"/>
      <c r="DE272" s="594"/>
      <c r="DF272" s="594"/>
      <c r="DG272" s="594"/>
      <c r="DH272" s="594"/>
      <c r="DI272" s="594"/>
      <c r="DJ272" s="594"/>
      <c r="DK272" s="594"/>
      <c r="DL272" s="594"/>
      <c r="DM272" s="594"/>
      <c r="DN272" s="594"/>
      <c r="DO272" s="594"/>
      <c r="DP272" s="594"/>
      <c r="DQ272" s="594"/>
      <c r="DR272" s="594"/>
      <c r="DS272" s="594"/>
      <c r="DT272" s="594"/>
      <c r="DU272" s="594"/>
      <c r="DV272" s="594"/>
      <c r="DW272" s="594"/>
      <c r="DX272" s="594"/>
      <c r="DY272" s="594"/>
      <c r="DZ272" s="594"/>
      <c r="EA272" s="594"/>
      <c r="EB272" s="594"/>
      <c r="EC272" s="594"/>
      <c r="ED272" s="594"/>
      <c r="EE272" s="594"/>
      <c r="EF272" s="594"/>
      <c r="EG272" s="594"/>
      <c r="EH272" s="594"/>
      <c r="EI272" s="594"/>
      <c r="EJ272" s="594"/>
      <c r="EK272" s="594"/>
      <c r="EL272" s="594"/>
      <c r="EM272" s="594"/>
      <c r="EN272" s="594"/>
      <c r="EO272" s="594"/>
      <c r="EP272" s="594"/>
      <c r="EQ272" s="594"/>
      <c r="ER272" s="594"/>
      <c r="ES272" s="594"/>
      <c r="ET272" s="594"/>
      <c r="EU272" s="594"/>
      <c r="EV272" s="594"/>
      <c r="EW272" s="594"/>
      <c r="EX272" s="594"/>
      <c r="EY272" s="594"/>
      <c r="EZ272" s="594"/>
      <c r="FA272" s="594"/>
      <c r="FB272" s="594"/>
      <c r="FC272" s="594"/>
      <c r="FD272" s="594"/>
      <c r="FE272" s="594"/>
      <c r="FF272" s="594"/>
      <c r="FG272" s="594"/>
      <c r="FH272" s="594"/>
      <c r="FI272" s="594"/>
      <c r="FJ272" s="594"/>
      <c r="FK272" s="594"/>
      <c r="FL272" s="594"/>
      <c r="FM272" s="594"/>
      <c r="FN272" s="594"/>
      <c r="FO272" s="594"/>
      <c r="FP272" s="594"/>
      <c r="FQ272" s="594"/>
      <c r="FR272" s="594"/>
      <c r="FS272" s="594"/>
      <c r="FT272" s="594"/>
      <c r="FU272" s="594"/>
      <c r="FV272" s="594"/>
      <c r="FW272" s="594"/>
      <c r="FX272" s="594"/>
    </row>
    <row r="273" spans="1:180" ht="30" customHeight="1" x14ac:dyDescent="0.2">
      <c r="A273" s="662">
        <v>272</v>
      </c>
      <c r="B273" s="633">
        <v>271</v>
      </c>
      <c r="C273" s="633">
        <v>600</v>
      </c>
      <c r="D273" s="634">
        <v>94</v>
      </c>
      <c r="E273" s="636" t="s">
        <v>1194</v>
      </c>
      <c r="F273" s="636" t="s">
        <v>1198</v>
      </c>
      <c r="G273" s="855" t="s">
        <v>31</v>
      </c>
      <c r="H273" s="916">
        <v>88364</v>
      </c>
      <c r="I273" s="613">
        <v>127000</v>
      </c>
      <c r="J273" s="613">
        <v>30000</v>
      </c>
      <c r="K273" s="613">
        <v>30000</v>
      </c>
      <c r="L273" s="613">
        <v>27596</v>
      </c>
      <c r="M273" s="610">
        <v>2400</v>
      </c>
      <c r="N273" s="609"/>
      <c r="O273" s="609"/>
      <c r="P273" s="895">
        <v>2.6</v>
      </c>
      <c r="Q273" s="586" t="s">
        <v>22</v>
      </c>
      <c r="R273" s="849">
        <v>7</v>
      </c>
      <c r="S273" s="593"/>
      <c r="T273" s="593"/>
      <c r="U273" s="593"/>
      <c r="V273" s="593"/>
      <c r="W273" s="593"/>
      <c r="X273" s="593"/>
      <c r="Y273" s="593"/>
      <c r="Z273" s="593"/>
      <c r="AA273" s="593"/>
      <c r="AB273" s="593"/>
      <c r="AC273" s="593"/>
      <c r="AD273" s="593"/>
      <c r="AE273" s="593"/>
      <c r="AF273" s="593"/>
      <c r="AG273" s="593"/>
      <c r="AH273" s="593"/>
      <c r="AI273" s="593"/>
      <c r="AJ273" s="593"/>
      <c r="AK273" s="593"/>
      <c r="AL273" s="593"/>
      <c r="AM273" s="593"/>
      <c r="AN273" s="593"/>
      <c r="AO273" s="593"/>
      <c r="AP273" s="593"/>
      <c r="AQ273" s="593"/>
      <c r="AR273" s="593"/>
      <c r="AS273" s="593"/>
      <c r="AT273" s="593"/>
      <c r="AU273" s="593"/>
      <c r="AV273" s="593"/>
      <c r="AW273" s="593"/>
      <c r="AX273" s="593"/>
      <c r="AY273" s="593"/>
      <c r="AZ273" s="593"/>
      <c r="BA273" s="593"/>
      <c r="BB273" s="593"/>
      <c r="BC273" s="593"/>
      <c r="BD273" s="593"/>
      <c r="BE273" s="593"/>
      <c r="BF273" s="593"/>
      <c r="BG273" s="593"/>
      <c r="BH273" s="593"/>
      <c r="BI273" s="593"/>
      <c r="BJ273" s="593"/>
      <c r="BK273" s="593"/>
      <c r="BL273" s="593"/>
      <c r="BM273" s="593"/>
      <c r="BN273" s="593"/>
      <c r="BO273" s="593"/>
      <c r="BP273" s="593"/>
      <c r="BQ273" s="593"/>
      <c r="BR273" s="593"/>
      <c r="BS273" s="593"/>
      <c r="BT273" s="593"/>
      <c r="BU273" s="593"/>
      <c r="BV273" s="593"/>
      <c r="BW273" s="593"/>
      <c r="BX273" s="593"/>
      <c r="BY273" s="593"/>
      <c r="BZ273" s="593"/>
      <c r="CA273" s="593"/>
      <c r="CB273" s="593"/>
      <c r="CC273" s="593"/>
      <c r="CD273" s="593"/>
      <c r="CE273" s="593"/>
      <c r="CF273" s="593"/>
      <c r="CG273" s="593"/>
      <c r="CH273" s="593"/>
      <c r="CI273" s="593"/>
      <c r="CJ273" s="593"/>
      <c r="CK273" s="593"/>
      <c r="CL273" s="593"/>
      <c r="CM273" s="593"/>
      <c r="CN273" s="593"/>
      <c r="CO273" s="593"/>
      <c r="CP273" s="593"/>
      <c r="CQ273" s="593"/>
      <c r="CR273" s="593"/>
      <c r="CS273" s="593"/>
      <c r="CT273" s="593"/>
      <c r="CU273" s="593"/>
      <c r="CV273" s="593"/>
      <c r="CW273" s="593"/>
      <c r="CX273" s="593"/>
      <c r="CY273" s="593"/>
      <c r="CZ273" s="593"/>
      <c r="DA273" s="593"/>
      <c r="DB273" s="593"/>
      <c r="DC273" s="593"/>
      <c r="DD273" s="593"/>
      <c r="DE273" s="593"/>
      <c r="DF273" s="593"/>
      <c r="DG273" s="593"/>
      <c r="DH273" s="593"/>
      <c r="DI273" s="593"/>
      <c r="DJ273" s="593"/>
      <c r="DK273" s="593"/>
      <c r="DL273" s="593"/>
      <c r="DM273" s="593"/>
      <c r="DN273" s="593"/>
      <c r="DO273" s="593"/>
      <c r="DP273" s="593"/>
      <c r="DQ273" s="593"/>
      <c r="DR273" s="593"/>
      <c r="DS273" s="593"/>
      <c r="DT273" s="593"/>
      <c r="DU273" s="593"/>
      <c r="DV273" s="593"/>
      <c r="DW273" s="593"/>
      <c r="DX273" s="593"/>
      <c r="DY273" s="593"/>
      <c r="DZ273" s="593"/>
      <c r="EA273" s="593"/>
      <c r="EB273" s="593"/>
      <c r="EC273" s="593"/>
      <c r="ED273" s="593"/>
      <c r="EE273" s="593"/>
      <c r="EF273" s="593"/>
      <c r="EG273" s="593"/>
      <c r="EH273" s="593"/>
      <c r="EI273" s="593"/>
      <c r="EJ273" s="593"/>
      <c r="EK273" s="593"/>
      <c r="EL273" s="593"/>
      <c r="EM273" s="593"/>
      <c r="EN273" s="593"/>
      <c r="EO273" s="593"/>
      <c r="EP273" s="593"/>
      <c r="EQ273" s="593"/>
      <c r="ER273" s="593"/>
      <c r="ES273" s="593"/>
      <c r="ET273" s="593"/>
      <c r="EU273" s="593"/>
      <c r="EV273" s="593"/>
      <c r="EW273" s="593"/>
      <c r="EX273" s="593"/>
      <c r="EY273" s="593"/>
      <c r="EZ273" s="593"/>
      <c r="FA273" s="593"/>
      <c r="FB273" s="593"/>
      <c r="FC273" s="593"/>
      <c r="FD273" s="593"/>
      <c r="FE273" s="593"/>
      <c r="FF273" s="593"/>
      <c r="FG273" s="593"/>
      <c r="FH273" s="593"/>
      <c r="FI273" s="593"/>
      <c r="FJ273" s="593"/>
      <c r="FK273" s="593"/>
      <c r="FL273" s="593"/>
      <c r="FM273" s="593"/>
      <c r="FN273" s="593"/>
      <c r="FO273" s="593"/>
      <c r="FP273" s="593"/>
      <c r="FQ273" s="593"/>
      <c r="FR273" s="593"/>
      <c r="FS273" s="593"/>
      <c r="FT273" s="593"/>
      <c r="FU273" s="593"/>
      <c r="FV273" s="593"/>
      <c r="FW273" s="593"/>
      <c r="FX273" s="593"/>
    </row>
    <row r="274" spans="1:180" ht="30" customHeight="1" x14ac:dyDescent="0.25">
      <c r="A274" s="662">
        <v>273</v>
      </c>
      <c r="B274" s="633">
        <v>271</v>
      </c>
      <c r="C274" s="634">
        <v>600</v>
      </c>
      <c r="D274" s="634">
        <v>95</v>
      </c>
      <c r="E274" s="636" t="s">
        <v>1194</v>
      </c>
      <c r="F274" s="636" t="s">
        <v>1195</v>
      </c>
      <c r="G274" s="855" t="s">
        <v>31</v>
      </c>
      <c r="H274" s="911"/>
      <c r="I274" s="613">
        <v>3720000</v>
      </c>
      <c r="J274" s="613">
        <v>20758400</v>
      </c>
      <c r="K274" s="613">
        <v>20758400</v>
      </c>
      <c r="L274" s="613">
        <v>13963264</v>
      </c>
      <c r="M274" s="610">
        <v>6795100</v>
      </c>
      <c r="N274" s="609"/>
      <c r="O274" s="609"/>
      <c r="P274" s="895">
        <v>2.6</v>
      </c>
      <c r="Q274" s="586" t="s">
        <v>22</v>
      </c>
      <c r="R274" s="849">
        <v>7</v>
      </c>
      <c r="S274" s="593"/>
      <c r="T274" s="593"/>
      <c r="U274" s="593"/>
      <c r="V274" s="593"/>
      <c r="W274" s="593"/>
      <c r="X274" s="593"/>
      <c r="Y274" s="593"/>
      <c r="Z274" s="593"/>
      <c r="AA274" s="593"/>
      <c r="AB274" s="593"/>
      <c r="AC274" s="593"/>
      <c r="AD274" s="593"/>
      <c r="AE274" s="593"/>
      <c r="AF274" s="593"/>
      <c r="AG274" s="593"/>
      <c r="AH274" s="593"/>
      <c r="AI274" s="593"/>
      <c r="AJ274" s="593"/>
      <c r="AK274" s="593"/>
      <c r="AL274" s="593"/>
      <c r="AM274" s="593"/>
      <c r="AN274" s="593"/>
      <c r="AO274" s="593"/>
      <c r="AP274" s="593"/>
      <c r="AQ274" s="593"/>
      <c r="AR274" s="593"/>
      <c r="AS274" s="593"/>
      <c r="AT274" s="593"/>
      <c r="AU274" s="593"/>
      <c r="AV274" s="593"/>
      <c r="AW274" s="593"/>
      <c r="AX274" s="593"/>
      <c r="AY274" s="593"/>
      <c r="AZ274" s="593"/>
      <c r="BA274" s="593"/>
      <c r="BB274" s="593"/>
      <c r="BC274" s="593"/>
      <c r="BD274" s="593"/>
      <c r="BE274" s="593"/>
      <c r="BF274" s="593"/>
      <c r="BG274" s="593"/>
      <c r="BH274" s="593"/>
      <c r="BI274" s="593"/>
      <c r="BJ274" s="593"/>
      <c r="BK274" s="593"/>
      <c r="BL274" s="593"/>
      <c r="BM274" s="593"/>
      <c r="BN274" s="593"/>
      <c r="BO274" s="593"/>
      <c r="BP274" s="593"/>
      <c r="BQ274" s="593"/>
      <c r="BR274" s="593"/>
      <c r="BS274" s="593"/>
      <c r="BT274" s="593"/>
      <c r="BU274" s="593"/>
      <c r="BV274" s="593"/>
      <c r="BW274" s="593"/>
      <c r="BX274" s="593"/>
      <c r="BY274" s="593"/>
      <c r="BZ274" s="593"/>
      <c r="CA274" s="593"/>
      <c r="CB274" s="593"/>
      <c r="CC274" s="593"/>
      <c r="CD274" s="593"/>
      <c r="CE274" s="593"/>
      <c r="CF274" s="593"/>
      <c r="CG274" s="593"/>
      <c r="CH274" s="593"/>
      <c r="CI274" s="593"/>
      <c r="CJ274" s="593"/>
      <c r="CK274" s="593"/>
      <c r="CL274" s="593"/>
      <c r="CM274" s="593"/>
      <c r="CN274" s="593"/>
      <c r="CO274" s="593"/>
      <c r="CP274" s="593"/>
      <c r="CQ274" s="593"/>
      <c r="CR274" s="593"/>
      <c r="CS274" s="593"/>
      <c r="CT274" s="593"/>
      <c r="CU274" s="593"/>
      <c r="CV274" s="593"/>
      <c r="CW274" s="593"/>
      <c r="CX274" s="593"/>
      <c r="CY274" s="593"/>
      <c r="CZ274" s="593"/>
      <c r="DA274" s="593"/>
      <c r="DB274" s="593"/>
      <c r="DC274" s="593"/>
      <c r="DD274" s="593"/>
      <c r="DE274" s="593"/>
      <c r="DF274" s="593"/>
      <c r="DG274" s="593"/>
      <c r="DH274" s="593"/>
      <c r="DI274" s="593"/>
      <c r="DJ274" s="593"/>
      <c r="DK274" s="593"/>
      <c r="DL274" s="593"/>
      <c r="DM274" s="593"/>
      <c r="DN274" s="593"/>
      <c r="DO274" s="593"/>
      <c r="DP274" s="593"/>
      <c r="DQ274" s="593"/>
      <c r="DR274" s="593"/>
      <c r="DS274" s="593"/>
      <c r="DT274" s="593"/>
      <c r="DU274" s="593"/>
      <c r="DV274" s="593"/>
      <c r="DW274" s="593"/>
      <c r="DX274" s="593"/>
      <c r="DY274" s="593"/>
      <c r="DZ274" s="593"/>
      <c r="EA274" s="593"/>
      <c r="EB274" s="593"/>
      <c r="EC274" s="593"/>
      <c r="ED274" s="593"/>
      <c r="EE274" s="593"/>
      <c r="EF274" s="593"/>
      <c r="EG274" s="593"/>
      <c r="EH274" s="593"/>
      <c r="EI274" s="593"/>
      <c r="EJ274" s="593"/>
      <c r="EK274" s="593"/>
      <c r="EL274" s="593"/>
      <c r="EM274" s="593"/>
      <c r="EN274" s="593"/>
      <c r="EO274" s="593"/>
      <c r="EP274" s="593"/>
      <c r="EQ274" s="593"/>
      <c r="ER274" s="593"/>
      <c r="ES274" s="593"/>
      <c r="ET274" s="593"/>
      <c r="EU274" s="593"/>
      <c r="EV274" s="593"/>
      <c r="EW274" s="593"/>
      <c r="EX274" s="593"/>
      <c r="EY274" s="593"/>
      <c r="EZ274" s="593"/>
      <c r="FA274" s="593"/>
      <c r="FB274" s="593"/>
      <c r="FC274" s="593"/>
      <c r="FD274" s="593"/>
      <c r="FE274" s="593"/>
      <c r="FF274" s="593"/>
      <c r="FG274" s="593"/>
      <c r="FH274" s="593"/>
      <c r="FI274" s="593"/>
      <c r="FJ274" s="593"/>
      <c r="FK274" s="593"/>
      <c r="FL274" s="593"/>
      <c r="FM274" s="593"/>
      <c r="FN274" s="593"/>
      <c r="FO274" s="593"/>
      <c r="FP274" s="593"/>
      <c r="FQ274" s="593"/>
      <c r="FR274" s="593"/>
      <c r="FS274" s="593"/>
      <c r="FT274" s="593"/>
      <c r="FU274" s="593"/>
      <c r="FV274" s="593"/>
      <c r="FW274" s="593"/>
      <c r="FX274" s="593"/>
    </row>
    <row r="275" spans="1:180" ht="30" customHeight="1" x14ac:dyDescent="0.25">
      <c r="A275" s="662">
        <v>274</v>
      </c>
      <c r="B275" s="633">
        <v>271</v>
      </c>
      <c r="C275" s="633">
        <v>600</v>
      </c>
      <c r="D275" s="634">
        <v>96</v>
      </c>
      <c r="E275" s="636" t="s">
        <v>1196</v>
      </c>
      <c r="F275" s="636" t="s">
        <v>1197</v>
      </c>
      <c r="G275" s="855" t="s">
        <v>31</v>
      </c>
      <c r="H275" s="911"/>
      <c r="I275" s="613">
        <v>0</v>
      </c>
      <c r="J275" s="613">
        <v>750000</v>
      </c>
      <c r="K275" s="613">
        <v>750000</v>
      </c>
      <c r="L275" s="613">
        <v>0</v>
      </c>
      <c r="M275" s="610">
        <v>750000</v>
      </c>
      <c r="N275" s="609"/>
      <c r="O275" s="609"/>
      <c r="P275" s="895">
        <v>2.6</v>
      </c>
      <c r="Q275" s="586" t="s">
        <v>22</v>
      </c>
      <c r="R275" s="849">
        <v>7</v>
      </c>
      <c r="S275" s="593"/>
      <c r="T275" s="593"/>
      <c r="U275" s="593"/>
      <c r="V275" s="593"/>
      <c r="W275" s="593"/>
      <c r="X275" s="593"/>
      <c r="Y275" s="593"/>
      <c r="Z275" s="593"/>
      <c r="AA275" s="593"/>
      <c r="AB275" s="593"/>
      <c r="AC275" s="593"/>
      <c r="AD275" s="593"/>
      <c r="AE275" s="593"/>
      <c r="AF275" s="593"/>
      <c r="AG275" s="593"/>
      <c r="AH275" s="593"/>
      <c r="AI275" s="593"/>
      <c r="AJ275" s="593"/>
      <c r="AK275" s="593"/>
      <c r="AL275" s="593"/>
      <c r="AM275" s="593"/>
      <c r="AN275" s="593"/>
      <c r="AO275" s="593"/>
      <c r="AP275" s="593"/>
      <c r="AQ275" s="593"/>
      <c r="AR275" s="593"/>
      <c r="AS275" s="593"/>
      <c r="AT275" s="593"/>
      <c r="AU275" s="593"/>
      <c r="AV275" s="593"/>
      <c r="AW275" s="593"/>
      <c r="AX275" s="593"/>
      <c r="AY275" s="593"/>
      <c r="AZ275" s="593"/>
      <c r="BA275" s="593"/>
      <c r="BB275" s="593"/>
      <c r="BC275" s="593"/>
      <c r="BD275" s="593"/>
      <c r="BE275" s="593"/>
      <c r="BF275" s="593"/>
      <c r="BG275" s="593"/>
      <c r="BH275" s="593"/>
      <c r="BI275" s="593"/>
      <c r="BJ275" s="593"/>
      <c r="BK275" s="593"/>
      <c r="BL275" s="593"/>
      <c r="BM275" s="593"/>
      <c r="BN275" s="593"/>
      <c r="BO275" s="593"/>
      <c r="BP275" s="593"/>
      <c r="BQ275" s="593"/>
      <c r="BR275" s="593"/>
      <c r="BS275" s="593"/>
      <c r="BT275" s="593"/>
      <c r="BU275" s="593"/>
      <c r="BV275" s="593"/>
      <c r="BW275" s="593"/>
      <c r="BX275" s="593"/>
      <c r="BY275" s="593"/>
      <c r="BZ275" s="593"/>
      <c r="CA275" s="593"/>
      <c r="CB275" s="593"/>
      <c r="CC275" s="593"/>
      <c r="CD275" s="593"/>
      <c r="CE275" s="593"/>
      <c r="CF275" s="593"/>
      <c r="CG275" s="593"/>
      <c r="CH275" s="593"/>
      <c r="CI275" s="593"/>
      <c r="CJ275" s="593"/>
      <c r="CK275" s="593"/>
      <c r="CL275" s="593"/>
      <c r="CM275" s="593"/>
      <c r="CN275" s="593"/>
      <c r="CO275" s="593"/>
      <c r="CP275" s="593"/>
      <c r="CQ275" s="593"/>
      <c r="CR275" s="593"/>
      <c r="CS275" s="593"/>
      <c r="CT275" s="593"/>
      <c r="CU275" s="593"/>
      <c r="CV275" s="593"/>
      <c r="CW275" s="593"/>
      <c r="CX275" s="593"/>
      <c r="CY275" s="593"/>
      <c r="CZ275" s="593"/>
      <c r="DA275" s="593"/>
      <c r="DB275" s="593"/>
      <c r="DC275" s="593"/>
      <c r="DD275" s="593"/>
      <c r="DE275" s="593"/>
      <c r="DF275" s="593"/>
      <c r="DG275" s="593"/>
      <c r="DH275" s="593"/>
      <c r="DI275" s="593"/>
      <c r="DJ275" s="593"/>
      <c r="DK275" s="593"/>
      <c r="DL275" s="593"/>
      <c r="DM275" s="593"/>
      <c r="DN275" s="593"/>
      <c r="DO275" s="593"/>
      <c r="DP275" s="593"/>
      <c r="DQ275" s="593"/>
      <c r="DR275" s="593"/>
      <c r="DS275" s="593"/>
      <c r="DT275" s="593"/>
      <c r="DU275" s="593"/>
      <c r="DV275" s="593"/>
      <c r="DW275" s="593"/>
      <c r="DX275" s="593"/>
      <c r="DY275" s="593"/>
      <c r="DZ275" s="593"/>
      <c r="EA275" s="593"/>
      <c r="EB275" s="593"/>
      <c r="EC275" s="593"/>
      <c r="ED275" s="593"/>
      <c r="EE275" s="593"/>
      <c r="EF275" s="593"/>
      <c r="EG275" s="593"/>
      <c r="EH275" s="593"/>
      <c r="EI275" s="593"/>
      <c r="EJ275" s="593"/>
      <c r="EK275" s="593"/>
      <c r="EL275" s="593"/>
      <c r="EM275" s="593"/>
      <c r="EN275" s="593"/>
      <c r="EO275" s="593"/>
      <c r="EP275" s="593"/>
      <c r="EQ275" s="593"/>
      <c r="ER275" s="593"/>
      <c r="ES275" s="593"/>
      <c r="ET275" s="593"/>
      <c r="EU275" s="593"/>
      <c r="EV275" s="593"/>
      <c r="EW275" s="593"/>
      <c r="EX275" s="593"/>
      <c r="EY275" s="593"/>
      <c r="EZ275" s="593"/>
      <c r="FA275" s="593"/>
      <c r="FB275" s="593"/>
      <c r="FC275" s="593"/>
      <c r="FD275" s="593"/>
      <c r="FE275" s="593"/>
      <c r="FF275" s="593"/>
      <c r="FG275" s="593"/>
      <c r="FH275" s="593"/>
      <c r="FI275" s="593"/>
      <c r="FJ275" s="593"/>
      <c r="FK275" s="593"/>
      <c r="FL275" s="593"/>
      <c r="FM275" s="593"/>
      <c r="FN275" s="593"/>
      <c r="FO275" s="593"/>
      <c r="FP275" s="593"/>
      <c r="FQ275" s="593"/>
      <c r="FR275" s="593"/>
      <c r="FS275" s="593"/>
      <c r="FT275" s="593"/>
      <c r="FU275" s="593"/>
      <c r="FV275" s="593"/>
      <c r="FW275" s="593"/>
      <c r="FX275" s="593"/>
    </row>
    <row r="276" spans="1:180" s="845" customFormat="1" ht="30" customHeight="1" x14ac:dyDescent="0.2">
      <c r="A276" s="662">
        <v>275</v>
      </c>
      <c r="B276" s="606">
        <v>271</v>
      </c>
      <c r="C276" s="607">
        <v>600</v>
      </c>
      <c r="D276" s="581" t="s">
        <v>25</v>
      </c>
      <c r="E276" s="582" t="s">
        <v>71</v>
      </c>
      <c r="F276" s="582" t="s">
        <v>1200</v>
      </c>
      <c r="G276" s="856" t="s">
        <v>31</v>
      </c>
      <c r="H276" s="911"/>
      <c r="I276" s="613"/>
      <c r="J276" s="613"/>
      <c r="K276" s="613"/>
      <c r="L276" s="613"/>
      <c r="M276" s="610">
        <v>0</v>
      </c>
      <c r="N276" s="640"/>
      <c r="O276" s="640">
        <v>4000000</v>
      </c>
      <c r="P276" s="897">
        <v>2.4</v>
      </c>
      <c r="Q276" s="586" t="s">
        <v>22</v>
      </c>
      <c r="R276" s="849">
        <v>7</v>
      </c>
      <c r="S276" s="593"/>
      <c r="T276" s="593"/>
      <c r="U276" s="593"/>
      <c r="V276" s="593"/>
      <c r="W276" s="593"/>
      <c r="X276" s="593"/>
      <c r="Y276" s="593"/>
      <c r="Z276" s="593"/>
      <c r="AA276" s="593"/>
      <c r="AB276" s="593"/>
      <c r="AC276" s="593"/>
      <c r="AD276" s="593"/>
      <c r="AE276" s="593"/>
      <c r="AF276" s="593"/>
      <c r="AG276" s="593"/>
      <c r="AH276" s="593"/>
      <c r="AI276" s="593"/>
      <c r="AJ276" s="593"/>
      <c r="AK276" s="593"/>
      <c r="AL276" s="593"/>
      <c r="AM276" s="593"/>
      <c r="AN276" s="593"/>
      <c r="AO276" s="593"/>
      <c r="AP276" s="593"/>
      <c r="AQ276" s="593"/>
      <c r="AR276" s="593"/>
      <c r="AS276" s="593"/>
      <c r="AT276" s="593"/>
      <c r="AU276" s="593"/>
      <c r="AV276" s="593"/>
      <c r="AW276" s="593"/>
      <c r="AX276" s="593"/>
      <c r="AY276" s="593"/>
      <c r="AZ276" s="593"/>
      <c r="BA276" s="593"/>
      <c r="BB276" s="593"/>
      <c r="BC276" s="593"/>
      <c r="BD276" s="593"/>
      <c r="BE276" s="593"/>
      <c r="BF276" s="593"/>
      <c r="BG276" s="593"/>
      <c r="BH276" s="593"/>
      <c r="BI276" s="593"/>
      <c r="BJ276" s="593"/>
      <c r="BK276" s="593"/>
      <c r="BL276" s="593"/>
      <c r="BM276" s="593"/>
      <c r="BN276" s="593"/>
      <c r="BO276" s="593"/>
      <c r="BP276" s="593"/>
      <c r="BQ276" s="593"/>
      <c r="BR276" s="593"/>
      <c r="BS276" s="593"/>
      <c r="BT276" s="593"/>
      <c r="BU276" s="593"/>
      <c r="BV276" s="593"/>
      <c r="BW276" s="593"/>
      <c r="BX276" s="593"/>
      <c r="BY276" s="593"/>
      <c r="BZ276" s="593"/>
      <c r="CA276" s="593"/>
      <c r="CB276" s="593"/>
      <c r="CC276" s="593"/>
      <c r="CD276" s="593"/>
      <c r="CE276" s="593"/>
      <c r="CF276" s="593"/>
      <c r="CG276" s="593"/>
      <c r="CH276" s="593"/>
      <c r="CI276" s="593"/>
      <c r="CJ276" s="593"/>
      <c r="CK276" s="593"/>
      <c r="CL276" s="593"/>
      <c r="CM276" s="593"/>
      <c r="CN276" s="593"/>
      <c r="CO276" s="593"/>
      <c r="CP276" s="593"/>
      <c r="CQ276" s="593"/>
      <c r="CR276" s="593"/>
      <c r="CS276" s="593"/>
      <c r="CT276" s="593"/>
      <c r="CU276" s="593"/>
      <c r="CV276" s="593"/>
      <c r="CW276" s="593"/>
      <c r="CX276" s="593"/>
      <c r="CY276" s="593"/>
      <c r="CZ276" s="593"/>
      <c r="DA276" s="593"/>
      <c r="DB276" s="593"/>
      <c r="DC276" s="593"/>
      <c r="DD276" s="593"/>
      <c r="DE276" s="593"/>
      <c r="DF276" s="593"/>
      <c r="DG276" s="593"/>
      <c r="DH276" s="593"/>
      <c r="DI276" s="593"/>
      <c r="DJ276" s="593"/>
      <c r="DK276" s="593"/>
      <c r="DL276" s="593"/>
      <c r="DM276" s="593"/>
      <c r="DN276" s="593"/>
      <c r="DO276" s="593"/>
      <c r="DP276" s="593"/>
      <c r="DQ276" s="593"/>
      <c r="DR276" s="593"/>
      <c r="DS276" s="593"/>
      <c r="DT276" s="593"/>
      <c r="DU276" s="593"/>
      <c r="DV276" s="593"/>
      <c r="DW276" s="593"/>
      <c r="DX276" s="593"/>
      <c r="DY276" s="593"/>
      <c r="DZ276" s="593"/>
      <c r="EA276" s="593"/>
      <c r="EB276" s="593"/>
      <c r="EC276" s="593"/>
      <c r="ED276" s="593"/>
      <c r="EE276" s="593"/>
      <c r="EF276" s="593"/>
      <c r="EG276" s="593"/>
      <c r="EH276" s="593"/>
      <c r="EI276" s="593"/>
      <c r="EJ276" s="593"/>
      <c r="EK276" s="593"/>
      <c r="EL276" s="593"/>
      <c r="EM276" s="593"/>
      <c r="EN276" s="593"/>
      <c r="EO276" s="593"/>
      <c r="EP276" s="593"/>
      <c r="EQ276" s="593"/>
      <c r="ER276" s="593"/>
      <c r="ES276" s="593"/>
      <c r="ET276" s="593"/>
      <c r="EU276" s="593"/>
      <c r="EV276" s="593"/>
      <c r="EW276" s="593"/>
      <c r="EX276" s="593"/>
      <c r="EY276" s="593"/>
      <c r="EZ276" s="593"/>
      <c r="FA276" s="593"/>
      <c r="FB276" s="593"/>
      <c r="FC276" s="593"/>
      <c r="FD276" s="593"/>
      <c r="FE276" s="593"/>
      <c r="FF276" s="593"/>
      <c r="FG276" s="593"/>
      <c r="FH276" s="593"/>
      <c r="FI276" s="593"/>
      <c r="FJ276" s="593"/>
      <c r="FK276" s="593"/>
      <c r="FL276" s="593"/>
      <c r="FM276" s="593"/>
      <c r="FN276" s="593"/>
      <c r="FO276" s="593"/>
      <c r="FP276" s="593"/>
      <c r="FQ276" s="593"/>
      <c r="FR276" s="593"/>
      <c r="FS276" s="593"/>
      <c r="FT276" s="593"/>
      <c r="FU276" s="593"/>
      <c r="FV276" s="593"/>
      <c r="FW276" s="593"/>
      <c r="FX276" s="593"/>
    </row>
    <row r="277" spans="1:180" ht="30" customHeight="1" x14ac:dyDescent="0.25">
      <c r="A277" s="662">
        <v>276</v>
      </c>
      <c r="B277" s="607">
        <v>272</v>
      </c>
      <c r="C277" s="607">
        <v>510</v>
      </c>
      <c r="D277" s="664">
        <v>0</v>
      </c>
      <c r="E277" s="665" t="s">
        <v>1275</v>
      </c>
      <c r="F277" s="666" t="s">
        <v>1274</v>
      </c>
      <c r="G277" s="855" t="s">
        <v>15</v>
      </c>
      <c r="H277" s="911"/>
      <c r="I277" s="613"/>
      <c r="J277" s="613">
        <v>0</v>
      </c>
      <c r="K277" s="613">
        <v>-13500</v>
      </c>
      <c r="L277" s="613"/>
      <c r="M277" s="610">
        <v>0</v>
      </c>
      <c r="N277" s="610"/>
      <c r="O277" s="610"/>
      <c r="P277" s="895">
        <v>2.2000000000000002</v>
      </c>
      <c r="Q277" s="586" t="s">
        <v>22</v>
      </c>
      <c r="R277" s="849">
        <v>5</v>
      </c>
      <c r="FM277" s="593"/>
      <c r="FN277" s="593"/>
      <c r="FO277" s="593"/>
      <c r="FP277" s="593"/>
      <c r="FQ277" s="593"/>
      <c r="FR277" s="593"/>
      <c r="FS277" s="593"/>
      <c r="FT277" s="593"/>
      <c r="FU277" s="593"/>
      <c r="FV277" s="593"/>
      <c r="FW277" s="593"/>
      <c r="FX277" s="593"/>
    </row>
    <row r="278" spans="1:180" s="845" customFormat="1" ht="30" customHeight="1" x14ac:dyDescent="0.2">
      <c r="A278" s="662">
        <v>277</v>
      </c>
      <c r="B278" s="607">
        <v>272</v>
      </c>
      <c r="C278" s="607">
        <v>536</v>
      </c>
      <c r="D278" s="664">
        <v>13</v>
      </c>
      <c r="E278" s="665" t="s">
        <v>907</v>
      </c>
      <c r="F278" s="666" t="s">
        <v>908</v>
      </c>
      <c r="G278" s="855" t="s">
        <v>15</v>
      </c>
      <c r="H278" s="911"/>
      <c r="I278" s="613"/>
      <c r="J278" s="613">
        <v>0</v>
      </c>
      <c r="K278" s="613">
        <v>13500</v>
      </c>
      <c r="L278" s="613">
        <v>0</v>
      </c>
      <c r="M278" s="610">
        <v>13500</v>
      </c>
      <c r="N278" s="610"/>
      <c r="O278" s="610"/>
      <c r="P278" s="895">
        <v>2.2000000000000002</v>
      </c>
      <c r="Q278" s="586" t="s">
        <v>22</v>
      </c>
      <c r="R278" s="849">
        <v>5</v>
      </c>
      <c r="S278" s="594"/>
      <c r="T278" s="594"/>
      <c r="U278" s="594"/>
      <c r="V278" s="594"/>
      <c r="W278" s="594"/>
      <c r="X278" s="594"/>
      <c r="Y278" s="594"/>
      <c r="Z278" s="594"/>
      <c r="AA278" s="594"/>
      <c r="AB278" s="594"/>
      <c r="AC278" s="594"/>
      <c r="AD278" s="594"/>
      <c r="AE278" s="594"/>
      <c r="AF278" s="594"/>
      <c r="AG278" s="594"/>
      <c r="AH278" s="594"/>
      <c r="AI278" s="594"/>
      <c r="AJ278" s="594"/>
      <c r="AK278" s="594"/>
      <c r="AL278" s="594"/>
      <c r="AM278" s="594"/>
      <c r="AN278" s="594"/>
      <c r="AO278" s="594"/>
      <c r="AP278" s="594"/>
      <c r="AQ278" s="594"/>
      <c r="AR278" s="594"/>
      <c r="AS278" s="594"/>
      <c r="AT278" s="594"/>
      <c r="AU278" s="594"/>
      <c r="AV278" s="594"/>
      <c r="AW278" s="594"/>
      <c r="AX278" s="594"/>
      <c r="AY278" s="594"/>
      <c r="AZ278" s="594"/>
      <c r="BA278" s="594"/>
      <c r="BB278" s="594"/>
      <c r="BC278" s="594"/>
      <c r="BD278" s="594"/>
      <c r="BE278" s="594"/>
      <c r="BF278" s="594"/>
      <c r="BG278" s="594"/>
      <c r="BH278" s="594"/>
      <c r="BI278" s="594"/>
      <c r="BJ278" s="594"/>
      <c r="BK278" s="594"/>
      <c r="BL278" s="594"/>
      <c r="BM278" s="594"/>
      <c r="BN278" s="594"/>
      <c r="BO278" s="594"/>
      <c r="BP278" s="594"/>
      <c r="BQ278" s="594"/>
      <c r="BR278" s="594"/>
      <c r="BS278" s="594"/>
      <c r="BT278" s="594"/>
      <c r="BU278" s="594"/>
      <c r="BV278" s="594"/>
      <c r="BW278" s="594"/>
      <c r="BX278" s="594"/>
      <c r="BY278" s="594"/>
      <c r="BZ278" s="594"/>
      <c r="CA278" s="594"/>
      <c r="CB278" s="594"/>
      <c r="CC278" s="594"/>
      <c r="CD278" s="594"/>
      <c r="CE278" s="594"/>
      <c r="CF278" s="594"/>
      <c r="CG278" s="594"/>
      <c r="CH278" s="594"/>
      <c r="CI278" s="594"/>
      <c r="CJ278" s="594"/>
      <c r="CK278" s="594"/>
      <c r="CL278" s="594"/>
      <c r="CM278" s="594"/>
      <c r="CN278" s="594"/>
      <c r="CO278" s="594"/>
      <c r="CP278" s="594"/>
      <c r="CQ278" s="594"/>
      <c r="CR278" s="594"/>
      <c r="CS278" s="594"/>
      <c r="CT278" s="594"/>
      <c r="CU278" s="594"/>
      <c r="CV278" s="594"/>
      <c r="CW278" s="594"/>
      <c r="CX278" s="594"/>
      <c r="CY278" s="594"/>
      <c r="CZ278" s="594"/>
      <c r="DA278" s="594"/>
      <c r="DB278" s="594"/>
      <c r="DC278" s="594"/>
      <c r="DD278" s="594"/>
      <c r="DE278" s="594"/>
      <c r="DF278" s="594"/>
      <c r="DG278" s="594"/>
      <c r="DH278" s="594"/>
      <c r="DI278" s="594"/>
      <c r="DJ278" s="594"/>
      <c r="DK278" s="594"/>
      <c r="DL278" s="594"/>
      <c r="DM278" s="594"/>
      <c r="DN278" s="594"/>
      <c r="DO278" s="594"/>
      <c r="DP278" s="594"/>
      <c r="DQ278" s="594"/>
      <c r="DR278" s="594"/>
      <c r="DS278" s="594"/>
      <c r="DT278" s="594"/>
      <c r="DU278" s="594"/>
      <c r="DV278" s="594"/>
      <c r="DW278" s="594"/>
      <c r="DX278" s="594"/>
      <c r="DY278" s="594"/>
      <c r="DZ278" s="594"/>
      <c r="EA278" s="594"/>
      <c r="EB278" s="594"/>
      <c r="EC278" s="594"/>
      <c r="ED278" s="594"/>
      <c r="EE278" s="594"/>
      <c r="EF278" s="594"/>
      <c r="EG278" s="594"/>
      <c r="EH278" s="594"/>
      <c r="EI278" s="594"/>
      <c r="EJ278" s="594"/>
      <c r="EK278" s="594"/>
      <c r="EL278" s="594"/>
      <c r="EM278" s="594"/>
      <c r="EN278" s="594"/>
      <c r="EO278" s="594"/>
      <c r="EP278" s="594"/>
      <c r="EQ278" s="594"/>
      <c r="ER278" s="594"/>
      <c r="ES278" s="594"/>
      <c r="ET278" s="594"/>
      <c r="EU278" s="594"/>
      <c r="EV278" s="594"/>
      <c r="EW278" s="594"/>
      <c r="EX278" s="594"/>
      <c r="EY278" s="594"/>
      <c r="EZ278" s="594"/>
      <c r="FA278" s="594"/>
      <c r="FB278" s="594"/>
      <c r="FC278" s="594"/>
      <c r="FD278" s="594"/>
      <c r="FE278" s="594"/>
      <c r="FF278" s="594"/>
      <c r="FG278" s="594"/>
      <c r="FH278" s="594"/>
      <c r="FI278" s="594"/>
      <c r="FJ278" s="594"/>
      <c r="FK278" s="594"/>
      <c r="FL278" s="594"/>
      <c r="FM278" s="593"/>
      <c r="FN278" s="593"/>
      <c r="FO278" s="593"/>
      <c r="FP278" s="593"/>
      <c r="FQ278" s="593"/>
      <c r="FR278" s="593"/>
      <c r="FS278" s="593"/>
      <c r="FT278" s="593"/>
      <c r="FU278" s="593"/>
      <c r="FV278" s="593"/>
      <c r="FW278" s="593"/>
      <c r="FX278" s="593"/>
    </row>
    <row r="279" spans="1:180" ht="30" customHeight="1" x14ac:dyDescent="0.25">
      <c r="A279" s="662">
        <v>278</v>
      </c>
      <c r="B279" s="633">
        <v>272</v>
      </c>
      <c r="C279" s="634">
        <v>636</v>
      </c>
      <c r="D279" s="664">
        <v>0</v>
      </c>
      <c r="E279" s="632" t="s">
        <v>907</v>
      </c>
      <c r="F279" s="632" t="s">
        <v>965</v>
      </c>
      <c r="G279" s="656" t="s">
        <v>31</v>
      </c>
      <c r="H279" s="911"/>
      <c r="I279" s="613">
        <v>431000</v>
      </c>
      <c r="J279" s="613">
        <v>5200</v>
      </c>
      <c r="K279" s="613">
        <v>0</v>
      </c>
      <c r="L279" s="613"/>
      <c r="M279" s="610">
        <v>0</v>
      </c>
      <c r="N279" s="609"/>
      <c r="O279" s="609"/>
      <c r="P279" s="895">
        <v>2.2000000000000002</v>
      </c>
      <c r="Q279" s="586" t="s">
        <v>22</v>
      </c>
      <c r="R279" s="849">
        <v>5</v>
      </c>
      <c r="FM279" s="593"/>
      <c r="FN279" s="593"/>
      <c r="FO279" s="593"/>
      <c r="FP279" s="593"/>
      <c r="FQ279" s="593"/>
      <c r="FR279" s="593"/>
      <c r="FS279" s="593"/>
      <c r="FT279" s="593"/>
      <c r="FU279" s="593"/>
      <c r="FV279" s="593"/>
      <c r="FW279" s="593"/>
      <c r="FX279" s="593"/>
    </row>
    <row r="280" spans="1:180" ht="30" customHeight="1" x14ac:dyDescent="0.25">
      <c r="A280" s="662">
        <v>279</v>
      </c>
      <c r="B280" s="633">
        <v>272</v>
      </c>
      <c r="C280" s="634">
        <v>636</v>
      </c>
      <c r="D280" s="581">
        <v>3</v>
      </c>
      <c r="E280" s="632" t="s">
        <v>907</v>
      </c>
      <c r="F280" s="632" t="s">
        <v>1325</v>
      </c>
      <c r="G280" s="656" t="s">
        <v>31</v>
      </c>
      <c r="H280" s="911"/>
      <c r="I280" s="613">
        <v>0</v>
      </c>
      <c r="J280" s="613">
        <v>0</v>
      </c>
      <c r="K280" s="613">
        <v>5200</v>
      </c>
      <c r="L280" s="613">
        <v>5130</v>
      </c>
      <c r="M280" s="610">
        <v>0</v>
      </c>
      <c r="N280" s="609"/>
      <c r="O280" s="609"/>
      <c r="P280" s="895">
        <v>2.2000000000000002</v>
      </c>
      <c r="Q280" s="586" t="s">
        <v>22</v>
      </c>
      <c r="R280" s="849">
        <v>5</v>
      </c>
      <c r="FM280" s="593"/>
      <c r="FN280" s="593"/>
      <c r="FO280" s="593"/>
      <c r="FP280" s="593"/>
      <c r="FQ280" s="593"/>
      <c r="FR280" s="593"/>
      <c r="FS280" s="593"/>
      <c r="FT280" s="593"/>
      <c r="FU280" s="593"/>
      <c r="FV280" s="593"/>
      <c r="FW280" s="593"/>
      <c r="FX280" s="593"/>
    </row>
    <row r="281" spans="1:180" s="593" customFormat="1" ht="30" customHeight="1" x14ac:dyDescent="0.25">
      <c r="A281" s="662">
        <v>280</v>
      </c>
      <c r="B281" s="606">
        <v>273</v>
      </c>
      <c r="C281" s="607">
        <v>536</v>
      </c>
      <c r="D281" s="581">
        <v>3</v>
      </c>
      <c r="E281" s="582" t="s">
        <v>907</v>
      </c>
      <c r="F281" s="582" t="s">
        <v>1206</v>
      </c>
      <c r="G281" s="855" t="s">
        <v>15</v>
      </c>
      <c r="H281" s="911"/>
      <c r="I281" s="613"/>
      <c r="J281" s="613"/>
      <c r="K281" s="613"/>
      <c r="L281" s="613"/>
      <c r="M281" s="610">
        <v>500000</v>
      </c>
      <c r="N281" s="610">
        <v>2400000</v>
      </c>
      <c r="O281" s="610">
        <v>2000000</v>
      </c>
      <c r="P281" s="901">
        <v>2.11</v>
      </c>
      <c r="Q281" s="586" t="s">
        <v>22</v>
      </c>
      <c r="R281" s="849">
        <v>5</v>
      </c>
      <c r="S281" s="594"/>
      <c r="T281" s="594"/>
      <c r="U281" s="594"/>
      <c r="V281" s="594"/>
      <c r="W281" s="594"/>
      <c r="X281" s="594"/>
      <c r="Y281" s="594"/>
      <c r="Z281" s="594"/>
      <c r="AA281" s="594"/>
      <c r="AB281" s="594"/>
      <c r="AC281" s="594"/>
      <c r="AD281" s="594"/>
      <c r="AE281" s="594"/>
      <c r="AF281" s="594"/>
      <c r="AG281" s="594"/>
      <c r="AH281" s="594"/>
      <c r="AI281" s="594"/>
      <c r="AJ281" s="594"/>
      <c r="AK281" s="594"/>
      <c r="AL281" s="594"/>
      <c r="AM281" s="594"/>
      <c r="AN281" s="594"/>
      <c r="AO281" s="594"/>
      <c r="AP281" s="594"/>
      <c r="AQ281" s="594"/>
      <c r="AR281" s="594"/>
      <c r="AS281" s="594"/>
      <c r="AT281" s="594"/>
      <c r="AU281" s="594"/>
      <c r="AV281" s="594"/>
      <c r="AW281" s="594"/>
      <c r="AX281" s="594"/>
      <c r="AY281" s="594"/>
      <c r="AZ281" s="594"/>
      <c r="BA281" s="594"/>
      <c r="BB281" s="594"/>
      <c r="BC281" s="594"/>
      <c r="BD281" s="594"/>
      <c r="BE281" s="594"/>
      <c r="BF281" s="594"/>
      <c r="BG281" s="594"/>
      <c r="BH281" s="594"/>
      <c r="BI281" s="594"/>
      <c r="BJ281" s="594"/>
      <c r="BK281" s="594"/>
      <c r="BL281" s="594"/>
      <c r="BM281" s="594"/>
      <c r="BN281" s="594"/>
      <c r="BO281" s="594"/>
      <c r="BP281" s="594"/>
      <c r="BQ281" s="594"/>
      <c r="BR281" s="594"/>
      <c r="BS281" s="594"/>
      <c r="BT281" s="594"/>
      <c r="BU281" s="594"/>
      <c r="BV281" s="594"/>
      <c r="BW281" s="594"/>
      <c r="BX281" s="594"/>
      <c r="BY281" s="594"/>
      <c r="BZ281" s="594"/>
      <c r="CA281" s="594"/>
      <c r="CB281" s="594"/>
      <c r="CC281" s="594"/>
      <c r="CD281" s="594"/>
      <c r="CE281" s="594"/>
      <c r="CF281" s="594"/>
      <c r="CG281" s="594"/>
      <c r="CH281" s="594"/>
      <c r="CI281" s="594"/>
      <c r="CJ281" s="594"/>
      <c r="CK281" s="594"/>
      <c r="CL281" s="594"/>
      <c r="CM281" s="594"/>
      <c r="CN281" s="594"/>
      <c r="CO281" s="594"/>
      <c r="CP281" s="594"/>
      <c r="CQ281" s="594"/>
      <c r="CR281" s="594"/>
      <c r="CS281" s="594"/>
      <c r="CT281" s="594"/>
      <c r="CU281" s="594"/>
      <c r="CV281" s="594"/>
      <c r="CW281" s="594"/>
      <c r="CX281" s="594"/>
      <c r="CY281" s="594"/>
      <c r="CZ281" s="594"/>
      <c r="DA281" s="594"/>
      <c r="DB281" s="594"/>
      <c r="DC281" s="594"/>
      <c r="DD281" s="594"/>
      <c r="DE281" s="594"/>
      <c r="DF281" s="594"/>
      <c r="DG281" s="594"/>
      <c r="DH281" s="594"/>
      <c r="DI281" s="594"/>
      <c r="DJ281" s="594"/>
      <c r="DK281" s="594"/>
      <c r="DL281" s="594"/>
      <c r="DM281" s="594"/>
      <c r="DN281" s="594"/>
      <c r="DO281" s="594"/>
      <c r="DP281" s="594"/>
      <c r="DQ281" s="594"/>
      <c r="DR281" s="594"/>
      <c r="DS281" s="594"/>
      <c r="DT281" s="594"/>
      <c r="DU281" s="594"/>
      <c r="DV281" s="594"/>
      <c r="DW281" s="594"/>
      <c r="DX281" s="594"/>
      <c r="DY281" s="594"/>
      <c r="DZ281" s="594"/>
      <c r="EA281" s="594"/>
      <c r="EB281" s="594"/>
      <c r="EC281" s="594"/>
      <c r="ED281" s="594"/>
      <c r="EE281" s="594"/>
      <c r="EF281" s="594"/>
      <c r="EG281" s="594"/>
      <c r="EH281" s="594"/>
      <c r="EI281" s="594"/>
      <c r="EJ281" s="594"/>
      <c r="EK281" s="594"/>
      <c r="EL281" s="594"/>
      <c r="EM281" s="594"/>
      <c r="EN281" s="594"/>
      <c r="EO281" s="594"/>
      <c r="EP281" s="594"/>
      <c r="EQ281" s="594"/>
      <c r="ER281" s="594"/>
      <c r="ES281" s="594"/>
      <c r="ET281" s="594"/>
      <c r="EU281" s="594"/>
      <c r="EV281" s="594"/>
      <c r="EW281" s="594"/>
      <c r="EX281" s="594"/>
      <c r="EY281" s="594"/>
      <c r="EZ281" s="594"/>
      <c r="FA281" s="594"/>
      <c r="FB281" s="594"/>
      <c r="FC281" s="594"/>
      <c r="FD281" s="594"/>
      <c r="FE281" s="594"/>
      <c r="FF281" s="594"/>
      <c r="FG281" s="594"/>
      <c r="FH281" s="594"/>
      <c r="FI281" s="594"/>
      <c r="FJ281" s="594"/>
      <c r="FK281" s="594"/>
      <c r="FL281" s="594"/>
    </row>
    <row r="282" spans="1:180" ht="30" customHeight="1" x14ac:dyDescent="0.25">
      <c r="A282" s="662">
        <v>281</v>
      </c>
      <c r="B282" s="607">
        <v>273</v>
      </c>
      <c r="C282" s="607">
        <v>536</v>
      </c>
      <c r="D282" s="581">
        <v>9</v>
      </c>
      <c r="E282" s="632" t="s">
        <v>907</v>
      </c>
      <c r="F282" s="632" t="s">
        <v>1274</v>
      </c>
      <c r="G282" s="656" t="s">
        <v>15</v>
      </c>
      <c r="H282" s="911"/>
      <c r="I282" s="613">
        <v>0</v>
      </c>
      <c r="J282" s="613">
        <v>8500</v>
      </c>
      <c r="K282" s="613">
        <v>0</v>
      </c>
      <c r="L282" s="613">
        <v>0</v>
      </c>
      <c r="M282" s="610">
        <v>0</v>
      </c>
      <c r="N282" s="610"/>
      <c r="O282" s="610"/>
      <c r="P282" s="901">
        <v>2.11</v>
      </c>
      <c r="Q282" s="586" t="s">
        <v>22</v>
      </c>
      <c r="R282" s="849">
        <v>5</v>
      </c>
      <c r="FM282" s="593"/>
      <c r="FN282" s="593"/>
      <c r="FO282" s="593"/>
      <c r="FP282" s="593"/>
      <c r="FQ282" s="593"/>
      <c r="FR282" s="593"/>
      <c r="FS282" s="593"/>
      <c r="FT282" s="593"/>
      <c r="FU282" s="593"/>
      <c r="FV282" s="593"/>
      <c r="FW282" s="593"/>
      <c r="FX282" s="593"/>
    </row>
    <row r="283" spans="1:180" ht="30" customHeight="1" x14ac:dyDescent="0.25">
      <c r="A283" s="662">
        <v>282</v>
      </c>
      <c r="B283" s="607">
        <v>273</v>
      </c>
      <c r="C283" s="607">
        <v>544</v>
      </c>
      <c r="D283" s="664">
        <v>0</v>
      </c>
      <c r="E283" s="632" t="s">
        <v>914</v>
      </c>
      <c r="F283" s="632" t="s">
        <v>1274</v>
      </c>
      <c r="G283" s="656" t="s">
        <v>15</v>
      </c>
      <c r="H283" s="911"/>
      <c r="I283" s="613">
        <v>0</v>
      </c>
      <c r="J283" s="613">
        <v>6900</v>
      </c>
      <c r="K283" s="613">
        <v>0</v>
      </c>
      <c r="L283" s="613">
        <v>0</v>
      </c>
      <c r="M283" s="610">
        <v>0</v>
      </c>
      <c r="N283" s="610"/>
      <c r="O283" s="610"/>
      <c r="P283" s="901">
        <v>2.11</v>
      </c>
      <c r="Q283" s="586" t="s">
        <v>22</v>
      </c>
      <c r="R283" s="849">
        <v>7</v>
      </c>
      <c r="FM283" s="593"/>
      <c r="FN283" s="593"/>
      <c r="FO283" s="593"/>
      <c r="FP283" s="593"/>
      <c r="FQ283" s="593"/>
      <c r="FR283" s="593"/>
      <c r="FS283" s="593"/>
      <c r="FT283" s="593"/>
      <c r="FU283" s="593"/>
      <c r="FV283" s="593"/>
      <c r="FW283" s="593"/>
      <c r="FX283" s="593"/>
    </row>
    <row r="284" spans="1:180" ht="30" customHeight="1" x14ac:dyDescent="0.2">
      <c r="A284" s="662">
        <v>283</v>
      </c>
      <c r="B284" s="607">
        <v>273</v>
      </c>
      <c r="C284" s="607">
        <v>636</v>
      </c>
      <c r="D284" s="581">
        <v>2</v>
      </c>
      <c r="E284" s="632" t="s">
        <v>907</v>
      </c>
      <c r="F284" s="632" t="s">
        <v>1204</v>
      </c>
      <c r="G284" s="855" t="s">
        <v>31</v>
      </c>
      <c r="H284" s="914"/>
      <c r="I284" s="599">
        <v>468000</v>
      </c>
      <c r="J284" s="599">
        <v>468000</v>
      </c>
      <c r="K284" s="613">
        <v>468000</v>
      </c>
      <c r="L284" s="599">
        <v>0</v>
      </c>
      <c r="M284" s="610">
        <v>468000</v>
      </c>
      <c r="N284" s="610"/>
      <c r="O284" s="867"/>
      <c r="P284" s="901">
        <v>2.11</v>
      </c>
      <c r="Q284" s="586" t="s">
        <v>22</v>
      </c>
      <c r="R284" s="869">
        <v>5</v>
      </c>
      <c r="FM284" s="593"/>
      <c r="FN284" s="593"/>
      <c r="FO284" s="593"/>
      <c r="FP284" s="593"/>
      <c r="FQ284" s="593"/>
      <c r="FR284" s="593"/>
      <c r="FS284" s="593"/>
      <c r="FT284" s="593"/>
      <c r="FU284" s="593"/>
      <c r="FV284" s="593"/>
      <c r="FW284" s="593"/>
      <c r="FX284" s="593"/>
    </row>
    <row r="285" spans="1:180" ht="30" customHeight="1" x14ac:dyDescent="0.2">
      <c r="A285" s="662">
        <v>284</v>
      </c>
      <c r="B285" s="607">
        <v>273</v>
      </c>
      <c r="C285" s="607">
        <v>636</v>
      </c>
      <c r="D285" s="581">
        <v>3</v>
      </c>
      <c r="E285" s="632" t="s">
        <v>907</v>
      </c>
      <c r="F285" s="632" t="s">
        <v>1206</v>
      </c>
      <c r="G285" s="855" t="s">
        <v>31</v>
      </c>
      <c r="H285" s="914"/>
      <c r="I285" s="599">
        <v>156000</v>
      </c>
      <c r="J285" s="599">
        <v>156000</v>
      </c>
      <c r="K285" s="613">
        <v>156000</v>
      </c>
      <c r="L285" s="599">
        <v>0</v>
      </c>
      <c r="M285" s="610">
        <v>156000</v>
      </c>
      <c r="N285" s="610"/>
      <c r="O285" s="867"/>
      <c r="P285" s="901">
        <v>2.11</v>
      </c>
      <c r="Q285" s="586" t="s">
        <v>22</v>
      </c>
      <c r="R285" s="869">
        <v>5</v>
      </c>
      <c r="FM285" s="593"/>
      <c r="FN285" s="593"/>
      <c r="FO285" s="593"/>
      <c r="FP285" s="593"/>
      <c r="FQ285" s="593"/>
      <c r="FR285" s="593"/>
      <c r="FS285" s="593"/>
      <c r="FT285" s="593"/>
      <c r="FU285" s="593"/>
      <c r="FV285" s="593"/>
      <c r="FW285" s="593"/>
      <c r="FX285" s="593"/>
    </row>
    <row r="286" spans="1:180" ht="30" customHeight="1" x14ac:dyDescent="0.2">
      <c r="A286" s="662">
        <v>285</v>
      </c>
      <c r="B286" s="607">
        <v>273</v>
      </c>
      <c r="C286" s="607">
        <v>636</v>
      </c>
      <c r="D286" s="581">
        <v>5</v>
      </c>
      <c r="E286" s="632" t="s">
        <v>907</v>
      </c>
      <c r="F286" s="632" t="s">
        <v>965</v>
      </c>
      <c r="G286" s="656" t="s">
        <v>31</v>
      </c>
      <c r="H286" s="914"/>
      <c r="I286" s="599">
        <v>294000</v>
      </c>
      <c r="J286" s="599">
        <v>294000</v>
      </c>
      <c r="K286" s="613">
        <v>294000</v>
      </c>
      <c r="L286" s="599">
        <v>0</v>
      </c>
      <c r="M286" s="610">
        <v>294000</v>
      </c>
      <c r="N286" s="610"/>
      <c r="O286" s="867"/>
      <c r="P286" s="901">
        <v>2.11</v>
      </c>
      <c r="Q286" s="586" t="s">
        <v>22</v>
      </c>
      <c r="R286" s="869">
        <v>5</v>
      </c>
      <c r="FM286" s="593"/>
      <c r="FN286" s="593"/>
      <c r="FO286" s="593"/>
      <c r="FP286" s="593"/>
      <c r="FQ286" s="593"/>
      <c r="FR286" s="593"/>
      <c r="FS286" s="593"/>
      <c r="FT286" s="593"/>
      <c r="FU286" s="593"/>
      <c r="FV286" s="593"/>
      <c r="FW286" s="593"/>
      <c r="FX286" s="593"/>
    </row>
    <row r="287" spans="1:180" ht="30" customHeight="1" x14ac:dyDescent="0.25">
      <c r="A287" s="662">
        <v>286</v>
      </c>
      <c r="B287" s="607">
        <v>273</v>
      </c>
      <c r="C287" s="607">
        <v>636</v>
      </c>
      <c r="D287" s="581">
        <v>6</v>
      </c>
      <c r="E287" s="632" t="s">
        <v>907</v>
      </c>
      <c r="F287" s="632" t="s">
        <v>1274</v>
      </c>
      <c r="G287" s="656" t="s">
        <v>31</v>
      </c>
      <c r="H287" s="911"/>
      <c r="I287" s="613">
        <v>0</v>
      </c>
      <c r="J287" s="613">
        <v>0</v>
      </c>
      <c r="K287" s="613">
        <v>6100</v>
      </c>
      <c r="L287" s="613">
        <v>6056.1450000000004</v>
      </c>
      <c r="M287" s="610">
        <v>0</v>
      </c>
      <c r="N287" s="610"/>
      <c r="O287" s="610"/>
      <c r="P287" s="901">
        <v>2.11</v>
      </c>
      <c r="Q287" s="586" t="s">
        <v>22</v>
      </c>
      <c r="R287" s="849">
        <v>5</v>
      </c>
      <c r="FM287" s="593"/>
      <c r="FN287" s="593"/>
      <c r="FO287" s="593"/>
      <c r="FP287" s="593"/>
      <c r="FQ287" s="593"/>
      <c r="FR287" s="593"/>
      <c r="FS287" s="593"/>
      <c r="FT287" s="593"/>
      <c r="FU287" s="593"/>
      <c r="FV287" s="593"/>
      <c r="FW287" s="593"/>
      <c r="FX287" s="593"/>
    </row>
    <row r="288" spans="1:180" ht="30" customHeight="1" x14ac:dyDescent="0.25">
      <c r="A288" s="662">
        <v>287</v>
      </c>
      <c r="B288" s="607">
        <v>273</v>
      </c>
      <c r="C288" s="607">
        <v>644</v>
      </c>
      <c r="D288" s="664">
        <v>0</v>
      </c>
      <c r="E288" s="632" t="s">
        <v>914</v>
      </c>
      <c r="F288" s="632" t="s">
        <v>1274</v>
      </c>
      <c r="G288" s="656" t="s">
        <v>31</v>
      </c>
      <c r="H288" s="911"/>
      <c r="I288" s="613">
        <v>0</v>
      </c>
      <c r="J288" s="613">
        <v>0</v>
      </c>
      <c r="K288" s="613">
        <v>6200</v>
      </c>
      <c r="L288" s="613">
        <v>6120</v>
      </c>
      <c r="M288" s="610">
        <v>0</v>
      </c>
      <c r="N288" s="610"/>
      <c r="O288" s="610"/>
      <c r="P288" s="901">
        <v>2.11</v>
      </c>
      <c r="Q288" s="586" t="s">
        <v>22</v>
      </c>
      <c r="R288" s="849">
        <v>7</v>
      </c>
      <c r="FM288" s="593"/>
      <c r="FN288" s="593"/>
      <c r="FO288" s="593"/>
      <c r="FP288" s="593"/>
      <c r="FQ288" s="593"/>
      <c r="FR288" s="593"/>
      <c r="FS288" s="593"/>
      <c r="FT288" s="593"/>
      <c r="FU288" s="593"/>
      <c r="FV288" s="593"/>
      <c r="FW288" s="593"/>
      <c r="FX288" s="593"/>
    </row>
    <row r="289" spans="1:180" ht="30" customHeight="1" x14ac:dyDescent="0.25">
      <c r="A289" s="662">
        <v>288</v>
      </c>
      <c r="B289" s="607">
        <v>274</v>
      </c>
      <c r="C289" s="607">
        <v>536</v>
      </c>
      <c r="D289" s="595">
        <v>0</v>
      </c>
      <c r="E289" s="632" t="s">
        <v>907</v>
      </c>
      <c r="F289" s="632" t="s">
        <v>1207</v>
      </c>
      <c r="G289" s="656" t="s">
        <v>15</v>
      </c>
      <c r="H289" s="914"/>
      <c r="I289" s="599">
        <v>0</v>
      </c>
      <c r="J289" s="599">
        <v>31500</v>
      </c>
      <c r="K289" s="613">
        <v>0</v>
      </c>
      <c r="L289" s="599">
        <v>0</v>
      </c>
      <c r="M289" s="610">
        <v>1300000</v>
      </c>
      <c r="N289" s="610">
        <v>1000000</v>
      </c>
      <c r="O289" s="628">
        <v>1000000</v>
      </c>
      <c r="P289" s="895">
        <v>2.1</v>
      </c>
      <c r="Q289" s="586" t="s">
        <v>22</v>
      </c>
      <c r="R289" s="869">
        <v>5</v>
      </c>
      <c r="FM289" s="593"/>
      <c r="FN289" s="593"/>
      <c r="FO289" s="593"/>
      <c r="FP289" s="593"/>
      <c r="FQ289" s="593"/>
      <c r="FR289" s="593"/>
      <c r="FS289" s="593"/>
      <c r="FT289" s="593"/>
      <c r="FU289" s="593"/>
      <c r="FV289" s="593"/>
      <c r="FW289" s="593"/>
      <c r="FX289" s="593"/>
    </row>
    <row r="290" spans="1:180" ht="30" customHeight="1" x14ac:dyDescent="0.25">
      <c r="A290" s="662">
        <v>289</v>
      </c>
      <c r="B290" s="607">
        <v>274</v>
      </c>
      <c r="C290" s="607">
        <v>544</v>
      </c>
      <c r="D290" s="595">
        <v>0</v>
      </c>
      <c r="E290" s="632" t="s">
        <v>914</v>
      </c>
      <c r="F290" s="632" t="s">
        <v>1189</v>
      </c>
      <c r="G290" s="656" t="s">
        <v>15</v>
      </c>
      <c r="H290" s="914"/>
      <c r="I290" s="599">
        <v>0</v>
      </c>
      <c r="J290" s="599">
        <v>17600</v>
      </c>
      <c r="K290" s="599">
        <v>0</v>
      </c>
      <c r="L290" s="599">
        <v>0</v>
      </c>
      <c r="M290" s="610">
        <v>250000</v>
      </c>
      <c r="N290" s="610">
        <v>100000</v>
      </c>
      <c r="O290" s="628">
        <v>100000</v>
      </c>
      <c r="P290" s="895">
        <v>2.1</v>
      </c>
      <c r="Q290" s="586" t="s">
        <v>22</v>
      </c>
      <c r="R290" s="869">
        <v>7</v>
      </c>
      <c r="FM290" s="593"/>
      <c r="FN290" s="593"/>
      <c r="FO290" s="593"/>
      <c r="FP290" s="593"/>
      <c r="FQ290" s="593"/>
      <c r="FR290" s="593"/>
      <c r="FS290" s="593"/>
      <c r="FT290" s="593"/>
      <c r="FU290" s="593"/>
      <c r="FV290" s="593"/>
      <c r="FW290" s="593"/>
      <c r="FX290" s="593"/>
    </row>
    <row r="291" spans="1:180" s="593" customFormat="1" ht="30" customHeight="1" x14ac:dyDescent="0.25">
      <c r="A291" s="662">
        <v>290</v>
      </c>
      <c r="B291" s="607">
        <v>274</v>
      </c>
      <c r="C291" s="607">
        <v>636</v>
      </c>
      <c r="D291" s="595">
        <v>0</v>
      </c>
      <c r="E291" s="632" t="s">
        <v>907</v>
      </c>
      <c r="F291" s="632" t="s">
        <v>1207</v>
      </c>
      <c r="G291" s="656" t="s">
        <v>31</v>
      </c>
      <c r="H291" s="914"/>
      <c r="I291" s="599">
        <v>0</v>
      </c>
      <c r="J291" s="599">
        <v>0</v>
      </c>
      <c r="K291" s="613">
        <v>31500</v>
      </c>
      <c r="L291" s="599">
        <v>30251.21</v>
      </c>
      <c r="M291" s="610">
        <v>1200</v>
      </c>
      <c r="N291" s="610"/>
      <c r="O291" s="628"/>
      <c r="P291" s="895">
        <v>2.1</v>
      </c>
      <c r="Q291" s="586" t="s">
        <v>22</v>
      </c>
      <c r="R291" s="869">
        <v>5</v>
      </c>
      <c r="S291" s="594"/>
      <c r="T291" s="594"/>
      <c r="U291" s="594"/>
      <c r="V291" s="594"/>
      <c r="W291" s="594"/>
      <c r="X291" s="594"/>
      <c r="Y291" s="594"/>
      <c r="Z291" s="594"/>
      <c r="AA291" s="594"/>
      <c r="AB291" s="594"/>
      <c r="AC291" s="594"/>
      <c r="AD291" s="594"/>
      <c r="AE291" s="594"/>
      <c r="AF291" s="594"/>
      <c r="AG291" s="594"/>
      <c r="AH291" s="594"/>
      <c r="AI291" s="594"/>
      <c r="AJ291" s="594"/>
      <c r="AK291" s="594"/>
      <c r="AL291" s="594"/>
      <c r="AM291" s="594"/>
      <c r="AN291" s="594"/>
      <c r="AO291" s="594"/>
      <c r="AP291" s="594"/>
      <c r="AQ291" s="594"/>
      <c r="AR291" s="594"/>
      <c r="AS291" s="594"/>
      <c r="AT291" s="594"/>
      <c r="AU291" s="594"/>
      <c r="AV291" s="594"/>
      <c r="AW291" s="594"/>
      <c r="AX291" s="594"/>
      <c r="AY291" s="594"/>
      <c r="AZ291" s="594"/>
      <c r="BA291" s="594"/>
      <c r="BB291" s="594"/>
      <c r="BC291" s="594"/>
      <c r="BD291" s="594"/>
      <c r="BE291" s="594"/>
      <c r="BF291" s="594"/>
      <c r="BG291" s="594"/>
      <c r="BH291" s="594"/>
      <c r="BI291" s="594"/>
      <c r="BJ291" s="594"/>
      <c r="BK291" s="594"/>
      <c r="BL291" s="594"/>
      <c r="BM291" s="594"/>
      <c r="BN291" s="594"/>
      <c r="BO291" s="594"/>
      <c r="BP291" s="594"/>
      <c r="BQ291" s="594"/>
      <c r="BR291" s="594"/>
      <c r="BS291" s="594"/>
      <c r="BT291" s="594"/>
      <c r="BU291" s="594"/>
      <c r="BV291" s="594"/>
      <c r="BW291" s="594"/>
      <c r="BX291" s="594"/>
      <c r="BY291" s="594"/>
      <c r="BZ291" s="594"/>
      <c r="CA291" s="594"/>
      <c r="CB291" s="594"/>
      <c r="CC291" s="594"/>
      <c r="CD291" s="594"/>
      <c r="CE291" s="594"/>
      <c r="CF291" s="594"/>
      <c r="CG291" s="594"/>
      <c r="CH291" s="594"/>
      <c r="CI291" s="594"/>
      <c r="CJ291" s="594"/>
      <c r="CK291" s="594"/>
      <c r="CL291" s="594"/>
      <c r="CM291" s="594"/>
      <c r="CN291" s="594"/>
      <c r="CO291" s="594"/>
      <c r="CP291" s="594"/>
      <c r="CQ291" s="594"/>
      <c r="CR291" s="594"/>
      <c r="CS291" s="594"/>
      <c r="CT291" s="594"/>
      <c r="CU291" s="594"/>
      <c r="CV291" s="594"/>
      <c r="CW291" s="594"/>
      <c r="CX291" s="594"/>
      <c r="CY291" s="594"/>
      <c r="CZ291" s="594"/>
      <c r="DA291" s="594"/>
      <c r="DB291" s="594"/>
      <c r="DC291" s="594"/>
      <c r="DD291" s="594"/>
      <c r="DE291" s="594"/>
      <c r="DF291" s="594"/>
      <c r="DG291" s="594"/>
      <c r="DH291" s="594"/>
      <c r="DI291" s="594"/>
      <c r="DJ291" s="594"/>
      <c r="DK291" s="594"/>
      <c r="DL291" s="594"/>
      <c r="DM291" s="594"/>
      <c r="DN291" s="594"/>
      <c r="DO291" s="594"/>
      <c r="DP291" s="594"/>
      <c r="DQ291" s="594"/>
      <c r="DR291" s="594"/>
      <c r="DS291" s="594"/>
      <c r="DT291" s="594"/>
      <c r="DU291" s="594"/>
      <c r="DV291" s="594"/>
      <c r="DW291" s="594"/>
      <c r="DX291" s="594"/>
      <c r="DY291" s="594"/>
      <c r="DZ291" s="594"/>
      <c r="EA291" s="594"/>
      <c r="EB291" s="594"/>
      <c r="EC291" s="594"/>
      <c r="ED291" s="594"/>
      <c r="EE291" s="594"/>
      <c r="EF291" s="594"/>
      <c r="EG291" s="594"/>
      <c r="EH291" s="594"/>
      <c r="EI291" s="594"/>
      <c r="EJ291" s="594"/>
      <c r="EK291" s="594"/>
      <c r="EL291" s="594"/>
      <c r="EM291" s="594"/>
      <c r="EN291" s="594"/>
      <c r="EO291" s="594"/>
      <c r="EP291" s="594"/>
      <c r="EQ291" s="594"/>
      <c r="ER291" s="594"/>
      <c r="ES291" s="594"/>
      <c r="ET291" s="594"/>
      <c r="EU291" s="594"/>
      <c r="EV291" s="594"/>
      <c r="EW291" s="594"/>
      <c r="EX291" s="594"/>
      <c r="EY291" s="594"/>
      <c r="EZ291" s="594"/>
      <c r="FA291" s="594"/>
      <c r="FB291" s="594"/>
      <c r="FC291" s="594"/>
      <c r="FD291" s="594"/>
      <c r="FE291" s="594"/>
      <c r="FF291" s="594"/>
      <c r="FG291" s="594"/>
      <c r="FH291" s="594"/>
      <c r="FI291" s="594"/>
      <c r="FJ291" s="594"/>
      <c r="FK291" s="594"/>
      <c r="FL291" s="594"/>
    </row>
    <row r="292" spans="1:180" s="593" customFormat="1" ht="30" customHeight="1" x14ac:dyDescent="0.25">
      <c r="A292" s="662">
        <v>291</v>
      </c>
      <c r="B292" s="607">
        <v>274</v>
      </c>
      <c r="C292" s="607">
        <v>644</v>
      </c>
      <c r="D292" s="595">
        <v>0</v>
      </c>
      <c r="E292" s="632" t="s">
        <v>914</v>
      </c>
      <c r="F292" s="632" t="s">
        <v>1189</v>
      </c>
      <c r="G292" s="656" t="s">
        <v>31</v>
      </c>
      <c r="H292" s="914"/>
      <c r="I292" s="599">
        <v>0</v>
      </c>
      <c r="J292" s="599">
        <v>0</v>
      </c>
      <c r="K292" s="599">
        <v>17600</v>
      </c>
      <c r="L292" s="599">
        <v>14685</v>
      </c>
      <c r="M292" s="610">
        <v>2900</v>
      </c>
      <c r="N292" s="610"/>
      <c r="O292" s="628"/>
      <c r="P292" s="895">
        <v>2.1</v>
      </c>
      <c r="Q292" s="586" t="s">
        <v>22</v>
      </c>
      <c r="R292" s="869">
        <v>7</v>
      </c>
      <c r="S292" s="594"/>
      <c r="T292" s="594"/>
      <c r="U292" s="594"/>
      <c r="V292" s="594"/>
      <c r="W292" s="594"/>
      <c r="X292" s="594"/>
      <c r="Y292" s="594"/>
      <c r="Z292" s="594"/>
      <c r="AA292" s="594"/>
      <c r="AB292" s="594"/>
      <c r="AC292" s="594"/>
      <c r="AD292" s="594"/>
      <c r="AE292" s="594"/>
      <c r="AF292" s="594"/>
      <c r="AG292" s="594"/>
      <c r="AH292" s="594"/>
      <c r="AI292" s="594"/>
      <c r="AJ292" s="594"/>
      <c r="AK292" s="594"/>
      <c r="AL292" s="594"/>
      <c r="AM292" s="594"/>
      <c r="AN292" s="594"/>
      <c r="AO292" s="594"/>
      <c r="AP292" s="594"/>
      <c r="AQ292" s="594"/>
      <c r="AR292" s="594"/>
      <c r="AS292" s="594"/>
      <c r="AT292" s="594"/>
      <c r="AU292" s="594"/>
      <c r="AV292" s="594"/>
      <c r="AW292" s="594"/>
      <c r="AX292" s="594"/>
      <c r="AY292" s="594"/>
      <c r="AZ292" s="594"/>
      <c r="BA292" s="594"/>
      <c r="BB292" s="594"/>
      <c r="BC292" s="594"/>
      <c r="BD292" s="594"/>
      <c r="BE292" s="594"/>
      <c r="BF292" s="594"/>
      <c r="BG292" s="594"/>
      <c r="BH292" s="594"/>
      <c r="BI292" s="594"/>
      <c r="BJ292" s="594"/>
      <c r="BK292" s="594"/>
      <c r="BL292" s="594"/>
      <c r="BM292" s="594"/>
      <c r="BN292" s="594"/>
      <c r="BO292" s="594"/>
      <c r="BP292" s="594"/>
      <c r="BQ292" s="594"/>
      <c r="BR292" s="594"/>
      <c r="BS292" s="594"/>
      <c r="BT292" s="594"/>
      <c r="BU292" s="594"/>
      <c r="BV292" s="594"/>
      <c r="BW292" s="594"/>
      <c r="BX292" s="594"/>
      <c r="BY292" s="594"/>
      <c r="BZ292" s="594"/>
      <c r="CA292" s="594"/>
      <c r="CB292" s="594"/>
      <c r="CC292" s="594"/>
      <c r="CD292" s="594"/>
      <c r="CE292" s="594"/>
      <c r="CF292" s="594"/>
      <c r="CG292" s="594"/>
      <c r="CH292" s="594"/>
      <c r="CI292" s="594"/>
      <c r="CJ292" s="594"/>
      <c r="CK292" s="594"/>
      <c r="CL292" s="594"/>
      <c r="CM292" s="594"/>
      <c r="CN292" s="594"/>
      <c r="CO292" s="594"/>
      <c r="CP292" s="594"/>
      <c r="CQ292" s="594"/>
      <c r="CR292" s="594"/>
      <c r="CS292" s="594"/>
      <c r="CT292" s="594"/>
      <c r="CU292" s="594"/>
      <c r="CV292" s="594"/>
      <c r="CW292" s="594"/>
      <c r="CX292" s="594"/>
      <c r="CY292" s="594"/>
      <c r="CZ292" s="594"/>
      <c r="DA292" s="594"/>
      <c r="DB292" s="594"/>
      <c r="DC292" s="594"/>
      <c r="DD292" s="594"/>
      <c r="DE292" s="594"/>
      <c r="DF292" s="594"/>
      <c r="DG292" s="594"/>
      <c r="DH292" s="594"/>
      <c r="DI292" s="594"/>
      <c r="DJ292" s="594"/>
      <c r="DK292" s="594"/>
      <c r="DL292" s="594"/>
      <c r="DM292" s="594"/>
      <c r="DN292" s="594"/>
      <c r="DO292" s="594"/>
      <c r="DP292" s="594"/>
      <c r="DQ292" s="594"/>
      <c r="DR292" s="594"/>
      <c r="DS292" s="594"/>
      <c r="DT292" s="594"/>
      <c r="DU292" s="594"/>
      <c r="DV292" s="594"/>
      <c r="DW292" s="594"/>
      <c r="DX292" s="594"/>
      <c r="DY292" s="594"/>
      <c r="DZ292" s="594"/>
      <c r="EA292" s="594"/>
      <c r="EB292" s="594"/>
      <c r="EC292" s="594"/>
      <c r="ED292" s="594"/>
      <c r="EE292" s="594"/>
      <c r="EF292" s="594"/>
      <c r="EG292" s="594"/>
      <c r="EH292" s="594"/>
      <c r="EI292" s="594"/>
      <c r="EJ292" s="594"/>
      <c r="EK292" s="594"/>
      <c r="EL292" s="594"/>
      <c r="EM292" s="594"/>
      <c r="EN292" s="594"/>
      <c r="EO292" s="594"/>
      <c r="EP292" s="594"/>
      <c r="EQ292" s="594"/>
      <c r="ER292" s="594"/>
      <c r="ES292" s="594"/>
      <c r="ET292" s="594"/>
      <c r="EU292" s="594"/>
      <c r="EV292" s="594"/>
      <c r="EW292" s="594"/>
      <c r="EX292" s="594"/>
      <c r="EY292" s="594"/>
      <c r="EZ292" s="594"/>
      <c r="FA292" s="594"/>
      <c r="FB292" s="594"/>
      <c r="FC292" s="594"/>
      <c r="FD292" s="594"/>
      <c r="FE292" s="594"/>
      <c r="FF292" s="594"/>
      <c r="FG292" s="594"/>
      <c r="FH292" s="594"/>
      <c r="FI292" s="594"/>
      <c r="FJ292" s="594"/>
      <c r="FK292" s="594"/>
      <c r="FL292" s="594"/>
    </row>
    <row r="293" spans="1:180" s="593" customFormat="1" ht="30" customHeight="1" x14ac:dyDescent="0.2">
      <c r="A293" s="662">
        <v>292</v>
      </c>
      <c r="B293" s="607">
        <v>277</v>
      </c>
      <c r="C293" s="607">
        <v>536</v>
      </c>
      <c r="D293" s="581">
        <v>1</v>
      </c>
      <c r="E293" s="632" t="s">
        <v>907</v>
      </c>
      <c r="F293" s="632" t="s">
        <v>1209</v>
      </c>
      <c r="G293" s="656" t="s">
        <v>15</v>
      </c>
      <c r="H293" s="914"/>
      <c r="I293" s="599">
        <v>0</v>
      </c>
      <c r="J293" s="599">
        <v>10000</v>
      </c>
      <c r="K293" s="599">
        <v>0</v>
      </c>
      <c r="L293" s="599">
        <v>0</v>
      </c>
      <c r="M293" s="610">
        <v>0</v>
      </c>
      <c r="N293" s="610"/>
      <c r="O293" s="867"/>
      <c r="P293" s="903">
        <v>4.4000000000000004</v>
      </c>
      <c r="Q293" s="586" t="s">
        <v>22</v>
      </c>
      <c r="R293" s="869">
        <v>5</v>
      </c>
      <c r="S293" s="594"/>
      <c r="T293" s="594"/>
      <c r="U293" s="594"/>
      <c r="V293" s="594"/>
      <c r="W293" s="594"/>
      <c r="X293" s="594"/>
      <c r="Y293" s="594"/>
      <c r="Z293" s="594"/>
      <c r="AA293" s="594"/>
      <c r="AB293" s="594"/>
      <c r="AC293" s="594"/>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4"/>
      <c r="AY293" s="594"/>
      <c r="AZ293" s="594"/>
      <c r="BA293" s="594"/>
      <c r="BB293" s="594"/>
      <c r="BC293" s="594"/>
      <c r="BD293" s="594"/>
      <c r="BE293" s="594"/>
      <c r="BF293" s="594"/>
      <c r="BG293" s="594"/>
      <c r="BH293" s="594"/>
      <c r="BI293" s="594"/>
      <c r="BJ293" s="594"/>
      <c r="BK293" s="594"/>
      <c r="BL293" s="594"/>
      <c r="BM293" s="594"/>
      <c r="BN293" s="594"/>
      <c r="BO293" s="594"/>
      <c r="BP293" s="594"/>
      <c r="BQ293" s="594"/>
      <c r="BR293" s="594"/>
      <c r="BS293" s="594"/>
      <c r="BT293" s="594"/>
      <c r="BU293" s="594"/>
      <c r="BV293" s="594"/>
      <c r="BW293" s="594"/>
      <c r="BX293" s="594"/>
      <c r="BY293" s="594"/>
      <c r="BZ293" s="594"/>
      <c r="CA293" s="594"/>
      <c r="CB293" s="594"/>
      <c r="CC293" s="594"/>
      <c r="CD293" s="594"/>
      <c r="CE293" s="594"/>
      <c r="CF293" s="594"/>
      <c r="CG293" s="594"/>
      <c r="CH293" s="594"/>
      <c r="CI293" s="594"/>
      <c r="CJ293" s="594"/>
      <c r="CK293" s="594"/>
      <c r="CL293" s="594"/>
      <c r="CM293" s="594"/>
      <c r="CN293" s="594"/>
      <c r="CO293" s="594"/>
      <c r="CP293" s="594"/>
      <c r="CQ293" s="594"/>
      <c r="CR293" s="594"/>
      <c r="CS293" s="594"/>
      <c r="CT293" s="594"/>
      <c r="CU293" s="594"/>
      <c r="CV293" s="594"/>
      <c r="CW293" s="594"/>
      <c r="CX293" s="594"/>
      <c r="CY293" s="594"/>
      <c r="CZ293" s="594"/>
      <c r="DA293" s="594"/>
      <c r="DB293" s="594"/>
      <c r="DC293" s="594"/>
      <c r="DD293" s="594"/>
      <c r="DE293" s="594"/>
      <c r="DF293" s="594"/>
      <c r="DG293" s="594"/>
      <c r="DH293" s="594"/>
      <c r="DI293" s="594"/>
      <c r="DJ293" s="594"/>
      <c r="DK293" s="594"/>
      <c r="DL293" s="594"/>
      <c r="DM293" s="594"/>
      <c r="DN293" s="594"/>
      <c r="DO293" s="594"/>
      <c r="DP293" s="594"/>
      <c r="DQ293" s="594"/>
      <c r="DR293" s="594"/>
      <c r="DS293" s="594"/>
      <c r="DT293" s="594"/>
      <c r="DU293" s="594"/>
      <c r="DV293" s="594"/>
      <c r="DW293" s="594"/>
      <c r="DX293" s="594"/>
      <c r="DY293" s="594"/>
      <c r="DZ293" s="594"/>
      <c r="EA293" s="594"/>
      <c r="EB293" s="594"/>
      <c r="EC293" s="594"/>
      <c r="ED293" s="594"/>
      <c r="EE293" s="594"/>
      <c r="EF293" s="594"/>
      <c r="EG293" s="594"/>
      <c r="EH293" s="594"/>
      <c r="EI293" s="594"/>
      <c r="EJ293" s="594"/>
      <c r="EK293" s="594"/>
      <c r="EL293" s="594"/>
      <c r="EM293" s="594"/>
      <c r="EN293" s="594"/>
      <c r="EO293" s="594"/>
      <c r="EP293" s="594"/>
      <c r="EQ293" s="594"/>
      <c r="ER293" s="594"/>
      <c r="ES293" s="594"/>
      <c r="ET293" s="594"/>
      <c r="EU293" s="594"/>
      <c r="EV293" s="594"/>
      <c r="EW293" s="594"/>
      <c r="EX293" s="594"/>
      <c r="EY293" s="594"/>
      <c r="EZ293" s="594"/>
      <c r="FA293" s="594"/>
      <c r="FB293" s="594"/>
      <c r="FC293" s="594"/>
      <c r="FD293" s="594"/>
      <c r="FE293" s="594"/>
      <c r="FF293" s="594"/>
      <c r="FG293" s="594"/>
      <c r="FH293" s="594"/>
      <c r="FI293" s="594"/>
      <c r="FJ293" s="594"/>
      <c r="FK293" s="594"/>
      <c r="FL293" s="594"/>
    </row>
    <row r="294" spans="1:180" s="593" customFormat="1" ht="30" customHeight="1" x14ac:dyDescent="0.2">
      <c r="A294" s="662">
        <v>293</v>
      </c>
      <c r="B294" s="607">
        <v>277</v>
      </c>
      <c r="C294" s="607">
        <v>636</v>
      </c>
      <c r="D294" s="595">
        <v>0</v>
      </c>
      <c r="E294" s="632" t="s">
        <v>907</v>
      </c>
      <c r="F294" s="632" t="s">
        <v>1209</v>
      </c>
      <c r="G294" s="656" t="s">
        <v>31</v>
      </c>
      <c r="H294" s="914"/>
      <c r="I294" s="599">
        <v>0</v>
      </c>
      <c r="J294" s="599">
        <v>0</v>
      </c>
      <c r="K294" s="599">
        <v>10000</v>
      </c>
      <c r="L294" s="599">
        <v>7790</v>
      </c>
      <c r="M294" s="610">
        <v>2200</v>
      </c>
      <c r="N294" s="610"/>
      <c r="O294" s="867"/>
      <c r="P294" s="903">
        <v>4.4000000000000004</v>
      </c>
      <c r="Q294" s="586" t="s">
        <v>22</v>
      </c>
      <c r="R294" s="869">
        <v>5</v>
      </c>
      <c r="S294" s="594"/>
      <c r="T294" s="594"/>
      <c r="U294" s="594"/>
      <c r="V294" s="594"/>
      <c r="W294" s="594"/>
      <c r="X294" s="594"/>
      <c r="Y294" s="594"/>
      <c r="Z294" s="594"/>
      <c r="AA294" s="594"/>
      <c r="AB294" s="594"/>
      <c r="AC294" s="594"/>
      <c r="AD294" s="594"/>
      <c r="AE294" s="594"/>
      <c r="AF294" s="594"/>
      <c r="AG294" s="594"/>
      <c r="AH294" s="594"/>
      <c r="AI294" s="594"/>
      <c r="AJ294" s="594"/>
      <c r="AK294" s="594"/>
      <c r="AL294" s="594"/>
      <c r="AM294" s="594"/>
      <c r="AN294" s="594"/>
      <c r="AO294" s="594"/>
      <c r="AP294" s="594"/>
      <c r="AQ294" s="594"/>
      <c r="AR294" s="594"/>
      <c r="AS294" s="594"/>
      <c r="AT294" s="594"/>
      <c r="AU294" s="594"/>
      <c r="AV294" s="594"/>
      <c r="AW294" s="594"/>
      <c r="AX294" s="594"/>
      <c r="AY294" s="594"/>
      <c r="AZ294" s="594"/>
      <c r="BA294" s="594"/>
      <c r="BB294" s="594"/>
      <c r="BC294" s="594"/>
      <c r="BD294" s="594"/>
      <c r="BE294" s="594"/>
      <c r="BF294" s="594"/>
      <c r="BG294" s="594"/>
      <c r="BH294" s="594"/>
      <c r="BI294" s="594"/>
      <c r="BJ294" s="594"/>
      <c r="BK294" s="594"/>
      <c r="BL294" s="594"/>
      <c r="BM294" s="594"/>
      <c r="BN294" s="594"/>
      <c r="BO294" s="594"/>
      <c r="BP294" s="594"/>
      <c r="BQ294" s="594"/>
      <c r="BR294" s="594"/>
      <c r="BS294" s="594"/>
      <c r="BT294" s="594"/>
      <c r="BU294" s="594"/>
      <c r="BV294" s="594"/>
      <c r="BW294" s="594"/>
      <c r="BX294" s="594"/>
      <c r="BY294" s="594"/>
      <c r="BZ294" s="594"/>
      <c r="CA294" s="594"/>
      <c r="CB294" s="594"/>
      <c r="CC294" s="594"/>
      <c r="CD294" s="594"/>
      <c r="CE294" s="594"/>
      <c r="CF294" s="594"/>
      <c r="CG294" s="594"/>
      <c r="CH294" s="594"/>
      <c r="CI294" s="594"/>
      <c r="CJ294" s="594"/>
      <c r="CK294" s="594"/>
      <c r="CL294" s="594"/>
      <c r="CM294" s="594"/>
      <c r="CN294" s="594"/>
      <c r="CO294" s="594"/>
      <c r="CP294" s="594"/>
      <c r="CQ294" s="594"/>
      <c r="CR294" s="594"/>
      <c r="CS294" s="594"/>
      <c r="CT294" s="594"/>
      <c r="CU294" s="594"/>
      <c r="CV294" s="594"/>
      <c r="CW294" s="594"/>
      <c r="CX294" s="594"/>
      <c r="CY294" s="594"/>
      <c r="CZ294" s="594"/>
      <c r="DA294" s="594"/>
      <c r="DB294" s="594"/>
      <c r="DC294" s="594"/>
      <c r="DD294" s="594"/>
      <c r="DE294" s="594"/>
      <c r="DF294" s="594"/>
      <c r="DG294" s="594"/>
      <c r="DH294" s="594"/>
      <c r="DI294" s="594"/>
      <c r="DJ294" s="594"/>
      <c r="DK294" s="594"/>
      <c r="DL294" s="594"/>
      <c r="DM294" s="594"/>
      <c r="DN294" s="594"/>
      <c r="DO294" s="594"/>
      <c r="DP294" s="594"/>
      <c r="DQ294" s="594"/>
      <c r="DR294" s="594"/>
      <c r="DS294" s="594"/>
      <c r="DT294" s="594"/>
      <c r="DU294" s="594"/>
      <c r="DV294" s="594"/>
      <c r="DW294" s="594"/>
      <c r="DX294" s="594"/>
      <c r="DY294" s="594"/>
      <c r="DZ294" s="594"/>
      <c r="EA294" s="594"/>
      <c r="EB294" s="594"/>
      <c r="EC294" s="594"/>
      <c r="ED294" s="594"/>
      <c r="EE294" s="594"/>
      <c r="EF294" s="594"/>
      <c r="EG294" s="594"/>
      <c r="EH294" s="594"/>
      <c r="EI294" s="594"/>
      <c r="EJ294" s="594"/>
      <c r="EK294" s="594"/>
      <c r="EL294" s="594"/>
      <c r="EM294" s="594"/>
      <c r="EN294" s="594"/>
      <c r="EO294" s="594"/>
      <c r="EP294" s="594"/>
      <c r="EQ294" s="594"/>
      <c r="ER294" s="594"/>
      <c r="ES294" s="594"/>
      <c r="ET294" s="594"/>
      <c r="EU294" s="594"/>
      <c r="EV294" s="594"/>
      <c r="EW294" s="594"/>
      <c r="EX294" s="594"/>
      <c r="EY294" s="594"/>
      <c r="EZ294" s="594"/>
      <c r="FA294" s="594"/>
      <c r="FB294" s="594"/>
      <c r="FC294" s="594"/>
      <c r="FD294" s="594"/>
      <c r="FE294" s="594"/>
      <c r="FF294" s="594"/>
      <c r="FG294" s="594"/>
      <c r="FH294" s="594"/>
      <c r="FI294" s="594"/>
      <c r="FJ294" s="594"/>
      <c r="FK294" s="594"/>
      <c r="FL294" s="594"/>
    </row>
    <row r="295" spans="1:180" s="593" customFormat="1" ht="30" customHeight="1" x14ac:dyDescent="0.25">
      <c r="A295" s="662">
        <v>294</v>
      </c>
      <c r="B295" s="606">
        <v>281</v>
      </c>
      <c r="C295" s="607">
        <v>872</v>
      </c>
      <c r="D295" s="581">
        <v>2</v>
      </c>
      <c r="E295" s="582" t="s">
        <v>73</v>
      </c>
      <c r="F295" s="582" t="s">
        <v>74</v>
      </c>
      <c r="G295" s="656" t="s">
        <v>47</v>
      </c>
      <c r="H295" s="911"/>
      <c r="I295" s="613"/>
      <c r="J295" s="613"/>
      <c r="K295" s="613"/>
      <c r="L295" s="613"/>
      <c r="M295" s="610">
        <v>8000000</v>
      </c>
      <c r="N295" s="643"/>
      <c r="O295" s="643"/>
      <c r="P295" s="903">
        <v>2.2000000000000002</v>
      </c>
      <c r="Q295" s="586" t="s">
        <v>22</v>
      </c>
      <c r="R295" s="849">
        <v>25</v>
      </c>
      <c r="S295" s="594"/>
      <c r="T295" s="594"/>
      <c r="U295" s="594"/>
      <c r="V295" s="594"/>
      <c r="W295" s="594"/>
      <c r="X295" s="594"/>
      <c r="Y295" s="594"/>
      <c r="Z295" s="594"/>
      <c r="AA295" s="594"/>
      <c r="AB295" s="594"/>
      <c r="AC295" s="594"/>
      <c r="AD295" s="594"/>
      <c r="AE295" s="594"/>
      <c r="AF295" s="594"/>
      <c r="AG295" s="594"/>
      <c r="AH295" s="594"/>
      <c r="AI295" s="594"/>
      <c r="AJ295" s="594"/>
      <c r="AK295" s="594"/>
      <c r="AL295" s="594"/>
      <c r="AM295" s="594"/>
      <c r="AN295" s="594"/>
      <c r="AO295" s="594"/>
      <c r="AP295" s="594"/>
      <c r="AQ295" s="594"/>
      <c r="AR295" s="594"/>
      <c r="AS295" s="594"/>
      <c r="AT295" s="594"/>
      <c r="AU295" s="594"/>
      <c r="AV295" s="594"/>
      <c r="AW295" s="594"/>
      <c r="AX295" s="594"/>
      <c r="AY295" s="594"/>
      <c r="AZ295" s="594"/>
      <c r="BA295" s="594"/>
      <c r="BB295" s="594"/>
      <c r="BC295" s="594"/>
      <c r="BD295" s="594"/>
      <c r="BE295" s="594"/>
      <c r="BF295" s="594"/>
      <c r="BG295" s="594"/>
      <c r="BH295" s="594"/>
      <c r="BI295" s="594"/>
      <c r="BJ295" s="594"/>
      <c r="BK295" s="594"/>
      <c r="BL295" s="594"/>
      <c r="BM295" s="594"/>
      <c r="BN295" s="594"/>
      <c r="BO295" s="594"/>
      <c r="BP295" s="594"/>
      <c r="BQ295" s="594"/>
      <c r="BR295" s="594"/>
      <c r="BS295" s="594"/>
      <c r="BT295" s="594"/>
      <c r="BU295" s="594"/>
      <c r="BV295" s="594"/>
      <c r="BW295" s="594"/>
      <c r="BX295" s="594"/>
      <c r="BY295" s="594"/>
      <c r="BZ295" s="594"/>
      <c r="CA295" s="594"/>
      <c r="CB295" s="594"/>
      <c r="CC295" s="594"/>
      <c r="CD295" s="594"/>
      <c r="CE295" s="594"/>
      <c r="CF295" s="594"/>
      <c r="CG295" s="594"/>
      <c r="CH295" s="594"/>
      <c r="CI295" s="594"/>
      <c r="CJ295" s="59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594"/>
      <c r="DF295" s="594"/>
      <c r="DG295" s="594"/>
      <c r="DH295" s="594"/>
      <c r="DI295" s="594"/>
      <c r="DJ295" s="594"/>
      <c r="DK295" s="594"/>
      <c r="DL295" s="594"/>
      <c r="DM295" s="594"/>
      <c r="DN295" s="594"/>
      <c r="DO295" s="594"/>
      <c r="DP295" s="594"/>
      <c r="DQ295" s="594"/>
      <c r="DR295" s="594"/>
      <c r="DS295" s="594"/>
      <c r="DT295" s="594"/>
      <c r="DU295" s="594"/>
      <c r="DV295" s="594"/>
      <c r="DW295" s="594"/>
      <c r="DX295" s="594"/>
      <c r="DY295" s="594"/>
      <c r="DZ295" s="594"/>
      <c r="EA295" s="594"/>
      <c r="EB295" s="594"/>
      <c r="EC295" s="594"/>
      <c r="ED295" s="594"/>
      <c r="EE295" s="594"/>
      <c r="EF295" s="594"/>
      <c r="EG295" s="594"/>
      <c r="EH295" s="594"/>
      <c r="EI295" s="594"/>
      <c r="EJ295" s="594"/>
      <c r="EK295" s="594"/>
      <c r="EL295" s="594"/>
      <c r="EM295" s="594"/>
      <c r="EN295" s="594"/>
      <c r="EO295" s="594"/>
      <c r="EP295" s="594"/>
      <c r="EQ295" s="594"/>
      <c r="ER295" s="594"/>
      <c r="ES295" s="594"/>
      <c r="ET295" s="594"/>
      <c r="EU295" s="594"/>
      <c r="EV295" s="594"/>
      <c r="EW295" s="594"/>
      <c r="EX295" s="594"/>
      <c r="EY295" s="594"/>
      <c r="EZ295" s="594"/>
      <c r="FA295" s="594"/>
      <c r="FB295" s="594"/>
      <c r="FC295" s="594"/>
      <c r="FD295" s="594"/>
      <c r="FE295" s="594"/>
      <c r="FF295" s="594"/>
      <c r="FG295" s="594"/>
      <c r="FH295" s="594"/>
      <c r="FI295" s="594"/>
      <c r="FJ295" s="594"/>
      <c r="FK295" s="594"/>
      <c r="FL295" s="594"/>
    </row>
    <row r="296" spans="1:180" s="593" customFormat="1" ht="30" customHeight="1" x14ac:dyDescent="0.25">
      <c r="A296" s="662">
        <v>295</v>
      </c>
      <c r="B296" s="606">
        <v>282</v>
      </c>
      <c r="C296" s="607">
        <v>510</v>
      </c>
      <c r="D296" s="595">
        <v>0</v>
      </c>
      <c r="E296" s="582" t="s">
        <v>1275</v>
      </c>
      <c r="F296" s="582" t="s">
        <v>1274</v>
      </c>
      <c r="G296" s="656" t="s">
        <v>15</v>
      </c>
      <c r="H296" s="911"/>
      <c r="I296" s="613"/>
      <c r="J296" s="613">
        <v>0</v>
      </c>
      <c r="K296" s="599">
        <v>-121300</v>
      </c>
      <c r="L296" s="613"/>
      <c r="M296" s="610">
        <v>0</v>
      </c>
      <c r="N296" s="643"/>
      <c r="O296" s="643"/>
      <c r="P296" s="897">
        <v>4.3</v>
      </c>
      <c r="Q296" s="586" t="s">
        <v>22</v>
      </c>
      <c r="R296" s="849">
        <v>5</v>
      </c>
      <c r="S296" s="594"/>
      <c r="T296" s="594"/>
      <c r="U296" s="594"/>
      <c r="V296" s="594"/>
      <c r="W296" s="594"/>
      <c r="X296" s="594"/>
      <c r="Y296" s="594"/>
      <c r="Z296" s="594"/>
      <c r="AA296" s="594"/>
      <c r="AB296" s="594"/>
      <c r="AC296" s="594"/>
      <c r="AD296" s="594"/>
      <c r="AE296" s="594"/>
      <c r="AF296" s="594"/>
      <c r="AG296" s="594"/>
      <c r="AH296" s="594"/>
      <c r="AI296" s="594"/>
      <c r="AJ296" s="594"/>
      <c r="AK296" s="594"/>
      <c r="AL296" s="594"/>
      <c r="AM296" s="594"/>
      <c r="AN296" s="594"/>
      <c r="AO296" s="594"/>
      <c r="AP296" s="594"/>
      <c r="AQ296" s="594"/>
      <c r="AR296" s="594"/>
      <c r="AS296" s="594"/>
      <c r="AT296" s="594"/>
      <c r="AU296" s="594"/>
      <c r="AV296" s="594"/>
      <c r="AW296" s="594"/>
      <c r="AX296" s="594"/>
      <c r="AY296" s="594"/>
      <c r="AZ296" s="594"/>
      <c r="BA296" s="594"/>
      <c r="BB296" s="594"/>
      <c r="BC296" s="594"/>
      <c r="BD296" s="594"/>
      <c r="BE296" s="594"/>
      <c r="BF296" s="594"/>
      <c r="BG296" s="594"/>
      <c r="BH296" s="594"/>
      <c r="BI296" s="594"/>
      <c r="BJ296" s="594"/>
      <c r="BK296" s="594"/>
      <c r="BL296" s="594"/>
      <c r="BM296" s="594"/>
      <c r="BN296" s="594"/>
      <c r="BO296" s="594"/>
      <c r="BP296" s="594"/>
      <c r="BQ296" s="594"/>
      <c r="BR296" s="594"/>
      <c r="BS296" s="594"/>
      <c r="BT296" s="594"/>
      <c r="BU296" s="594"/>
      <c r="BV296" s="594"/>
      <c r="BW296" s="594"/>
      <c r="BX296" s="594"/>
      <c r="BY296" s="594"/>
      <c r="BZ296" s="594"/>
      <c r="CA296" s="594"/>
      <c r="CB296" s="594"/>
      <c r="CC296" s="594"/>
      <c r="CD296" s="594"/>
      <c r="CE296" s="594"/>
      <c r="CF296" s="594"/>
      <c r="CG296" s="594"/>
      <c r="CH296" s="594"/>
      <c r="CI296" s="594"/>
      <c r="CJ296" s="594"/>
      <c r="CK296" s="594"/>
      <c r="CL296" s="594"/>
      <c r="CM296" s="594"/>
      <c r="CN296" s="594"/>
      <c r="CO296" s="594"/>
      <c r="CP296" s="594"/>
      <c r="CQ296" s="594"/>
      <c r="CR296" s="594"/>
      <c r="CS296" s="594"/>
      <c r="CT296" s="594"/>
      <c r="CU296" s="594"/>
      <c r="CV296" s="594"/>
      <c r="CW296" s="594"/>
      <c r="CX296" s="594"/>
      <c r="CY296" s="594"/>
      <c r="CZ296" s="594"/>
      <c r="DA296" s="594"/>
      <c r="DB296" s="594"/>
      <c r="DC296" s="594"/>
      <c r="DD296" s="594"/>
      <c r="DE296" s="594"/>
      <c r="DF296" s="594"/>
      <c r="DG296" s="594"/>
      <c r="DH296" s="594"/>
      <c r="DI296" s="594"/>
      <c r="DJ296" s="594"/>
      <c r="DK296" s="594"/>
      <c r="DL296" s="594"/>
      <c r="DM296" s="594"/>
      <c r="DN296" s="594"/>
      <c r="DO296" s="594"/>
      <c r="DP296" s="594"/>
      <c r="DQ296" s="594"/>
      <c r="DR296" s="594"/>
      <c r="DS296" s="594"/>
      <c r="DT296" s="594"/>
      <c r="DU296" s="594"/>
      <c r="DV296" s="594"/>
      <c r="DW296" s="594"/>
      <c r="DX296" s="594"/>
      <c r="DY296" s="594"/>
      <c r="DZ296" s="594"/>
      <c r="EA296" s="594"/>
      <c r="EB296" s="594"/>
      <c r="EC296" s="594"/>
      <c r="ED296" s="594"/>
      <c r="EE296" s="594"/>
      <c r="EF296" s="594"/>
      <c r="EG296" s="594"/>
      <c r="EH296" s="594"/>
      <c r="EI296" s="594"/>
      <c r="EJ296" s="594"/>
      <c r="EK296" s="594"/>
      <c r="EL296" s="594"/>
      <c r="EM296" s="594"/>
      <c r="EN296" s="594"/>
      <c r="EO296" s="594"/>
      <c r="EP296" s="594"/>
      <c r="EQ296" s="594"/>
      <c r="ER296" s="594"/>
      <c r="ES296" s="594"/>
      <c r="ET296" s="594"/>
      <c r="EU296" s="594"/>
      <c r="EV296" s="594"/>
      <c r="EW296" s="594"/>
      <c r="EX296" s="594"/>
      <c r="EY296" s="594"/>
      <c r="EZ296" s="594"/>
      <c r="FA296" s="594"/>
      <c r="FB296" s="594"/>
      <c r="FC296" s="594"/>
      <c r="FD296" s="594"/>
      <c r="FE296" s="594"/>
      <c r="FF296" s="594"/>
      <c r="FG296" s="594"/>
      <c r="FH296" s="594"/>
      <c r="FI296" s="594"/>
      <c r="FJ296" s="594"/>
      <c r="FK296" s="594"/>
      <c r="FL296" s="594"/>
    </row>
    <row r="297" spans="1:180" s="593" customFormat="1" ht="30" customHeight="1" x14ac:dyDescent="0.2">
      <c r="A297" s="662">
        <v>296</v>
      </c>
      <c r="B297" s="607">
        <v>282</v>
      </c>
      <c r="C297" s="607">
        <v>532</v>
      </c>
      <c r="D297" s="595">
        <v>16</v>
      </c>
      <c r="E297" s="632" t="s">
        <v>14</v>
      </c>
      <c r="F297" s="632" t="s">
        <v>1214</v>
      </c>
      <c r="G297" s="855" t="s">
        <v>15</v>
      </c>
      <c r="H297" s="914"/>
      <c r="I297" s="599">
        <v>0</v>
      </c>
      <c r="J297" s="599">
        <v>700</v>
      </c>
      <c r="K297" s="613">
        <v>0</v>
      </c>
      <c r="L297" s="599"/>
      <c r="M297" s="610">
        <v>0</v>
      </c>
      <c r="N297" s="610"/>
      <c r="O297" s="867"/>
      <c r="P297" s="897">
        <v>4.3</v>
      </c>
      <c r="Q297" s="586" t="s">
        <v>22</v>
      </c>
      <c r="R297" s="869">
        <v>5</v>
      </c>
      <c r="S297" s="594"/>
      <c r="T297" s="594"/>
      <c r="U297" s="594"/>
      <c r="V297" s="594"/>
      <c r="W297" s="594"/>
      <c r="X297" s="594"/>
      <c r="Y297" s="594"/>
      <c r="Z297" s="594"/>
      <c r="AA297" s="594"/>
      <c r="AB297" s="594"/>
      <c r="AC297" s="594"/>
      <c r="AD297" s="594"/>
      <c r="AE297" s="594"/>
      <c r="AF297" s="594"/>
      <c r="AG297" s="594"/>
      <c r="AH297" s="594"/>
      <c r="AI297" s="594"/>
      <c r="AJ297" s="594"/>
      <c r="AK297" s="594"/>
      <c r="AL297" s="594"/>
      <c r="AM297" s="594"/>
      <c r="AN297" s="594"/>
      <c r="AO297" s="594"/>
      <c r="AP297" s="594"/>
      <c r="AQ297" s="594"/>
      <c r="AR297" s="594"/>
      <c r="AS297" s="594"/>
      <c r="AT297" s="594"/>
      <c r="AU297" s="594"/>
      <c r="AV297" s="594"/>
      <c r="AW297" s="594"/>
      <c r="AX297" s="594"/>
      <c r="AY297" s="594"/>
      <c r="AZ297" s="594"/>
      <c r="BA297" s="594"/>
      <c r="BB297" s="594"/>
      <c r="BC297" s="594"/>
      <c r="BD297" s="594"/>
      <c r="BE297" s="594"/>
      <c r="BF297" s="594"/>
      <c r="BG297" s="594"/>
      <c r="BH297" s="594"/>
      <c r="BI297" s="594"/>
      <c r="BJ297" s="594"/>
      <c r="BK297" s="594"/>
      <c r="BL297" s="594"/>
      <c r="BM297" s="594"/>
      <c r="BN297" s="594"/>
      <c r="BO297" s="594"/>
      <c r="BP297" s="594"/>
      <c r="BQ297" s="594"/>
      <c r="BR297" s="594"/>
      <c r="BS297" s="594"/>
      <c r="BT297" s="594"/>
      <c r="BU297" s="594"/>
      <c r="BV297" s="594"/>
      <c r="BW297" s="594"/>
      <c r="BX297" s="594"/>
      <c r="BY297" s="594"/>
      <c r="BZ297" s="594"/>
      <c r="CA297" s="594"/>
      <c r="CB297" s="594"/>
      <c r="CC297" s="594"/>
      <c r="CD297" s="594"/>
      <c r="CE297" s="594"/>
      <c r="CF297" s="594"/>
      <c r="CG297" s="594"/>
      <c r="CH297" s="594"/>
      <c r="CI297" s="594"/>
      <c r="CJ297" s="594"/>
      <c r="CK297" s="594"/>
      <c r="CL297" s="594"/>
      <c r="CM297" s="594"/>
      <c r="CN297" s="594"/>
      <c r="CO297" s="594"/>
      <c r="CP297" s="594"/>
      <c r="CQ297" s="594"/>
      <c r="CR297" s="594"/>
      <c r="CS297" s="594"/>
      <c r="CT297" s="594"/>
      <c r="CU297" s="594"/>
      <c r="CV297" s="594"/>
      <c r="CW297" s="594"/>
      <c r="CX297" s="594"/>
      <c r="CY297" s="594"/>
      <c r="CZ297" s="594"/>
      <c r="DA297" s="594"/>
      <c r="DB297" s="594"/>
      <c r="DC297" s="594"/>
      <c r="DD297" s="594"/>
      <c r="DE297" s="594"/>
      <c r="DF297" s="594"/>
      <c r="DG297" s="594"/>
      <c r="DH297" s="594"/>
      <c r="DI297" s="594"/>
      <c r="DJ297" s="594"/>
      <c r="DK297" s="594"/>
      <c r="DL297" s="594"/>
      <c r="DM297" s="594"/>
      <c r="DN297" s="594"/>
      <c r="DO297" s="594"/>
      <c r="DP297" s="594"/>
      <c r="DQ297" s="594"/>
      <c r="DR297" s="594"/>
      <c r="DS297" s="594"/>
      <c r="DT297" s="594"/>
      <c r="DU297" s="594"/>
      <c r="DV297" s="594"/>
      <c r="DW297" s="594"/>
      <c r="DX297" s="594"/>
      <c r="DY297" s="594"/>
      <c r="DZ297" s="594"/>
      <c r="EA297" s="594"/>
      <c r="EB297" s="594"/>
      <c r="EC297" s="594"/>
      <c r="ED297" s="594"/>
      <c r="EE297" s="594"/>
      <c r="EF297" s="594"/>
      <c r="EG297" s="594"/>
      <c r="EH297" s="594"/>
      <c r="EI297" s="594"/>
      <c r="EJ297" s="594"/>
      <c r="EK297" s="594"/>
      <c r="EL297" s="594"/>
      <c r="EM297" s="594"/>
      <c r="EN297" s="594"/>
      <c r="EO297" s="594"/>
      <c r="EP297" s="594"/>
      <c r="EQ297" s="594"/>
      <c r="ER297" s="594"/>
      <c r="ES297" s="594"/>
      <c r="ET297" s="594"/>
      <c r="EU297" s="594"/>
      <c r="EV297" s="594"/>
      <c r="EW297" s="594"/>
      <c r="EX297" s="594"/>
      <c r="EY297" s="594"/>
      <c r="EZ297" s="594"/>
      <c r="FA297" s="594"/>
      <c r="FB297" s="594"/>
      <c r="FC297" s="594"/>
      <c r="FD297" s="594"/>
      <c r="FE297" s="594"/>
      <c r="FF297" s="594"/>
      <c r="FG297" s="594"/>
      <c r="FH297" s="594"/>
      <c r="FI297" s="594"/>
      <c r="FJ297" s="594"/>
      <c r="FK297" s="594"/>
      <c r="FL297" s="594"/>
    </row>
    <row r="298" spans="1:180" s="593" customFormat="1" ht="30" customHeight="1" x14ac:dyDescent="0.25">
      <c r="A298" s="662">
        <v>297</v>
      </c>
      <c r="B298" s="606">
        <v>282</v>
      </c>
      <c r="C298" s="607">
        <v>532</v>
      </c>
      <c r="D298" s="669">
        <v>17</v>
      </c>
      <c r="E298" s="582" t="s">
        <v>14</v>
      </c>
      <c r="F298" s="655" t="s">
        <v>1219</v>
      </c>
      <c r="G298" s="855" t="s">
        <v>15</v>
      </c>
      <c r="H298" s="914"/>
      <c r="I298" s="613"/>
      <c r="J298" s="613"/>
      <c r="K298" s="613"/>
      <c r="L298" s="613"/>
      <c r="M298" s="610">
        <v>36000</v>
      </c>
      <c r="N298" s="613"/>
      <c r="O298" s="613"/>
      <c r="P298" s="625">
        <v>4.3</v>
      </c>
      <c r="Q298" s="827" t="s">
        <v>22</v>
      </c>
      <c r="R298" s="869">
        <v>5</v>
      </c>
      <c r="S298" s="594"/>
      <c r="T298" s="594"/>
      <c r="U298" s="594"/>
      <c r="V298" s="594"/>
      <c r="W298" s="594"/>
      <c r="X298" s="594"/>
      <c r="Y298" s="594"/>
      <c r="Z298" s="594"/>
      <c r="AA298" s="594"/>
      <c r="AB298" s="594"/>
      <c r="AC298" s="594"/>
      <c r="AD298" s="594"/>
      <c r="AE298" s="594"/>
      <c r="AF298" s="594"/>
      <c r="AG298" s="594"/>
      <c r="AH298" s="594"/>
      <c r="AI298" s="594"/>
      <c r="AJ298" s="594"/>
      <c r="AK298" s="594"/>
      <c r="AL298" s="594"/>
      <c r="AM298" s="594"/>
      <c r="AN298" s="594"/>
      <c r="AO298" s="594"/>
      <c r="AP298" s="594"/>
      <c r="AQ298" s="594"/>
      <c r="AR298" s="594"/>
      <c r="AS298" s="594"/>
      <c r="AT298" s="594"/>
      <c r="AU298" s="594"/>
      <c r="AV298" s="594"/>
      <c r="AW298" s="594"/>
      <c r="AX298" s="594"/>
      <c r="AY298" s="594"/>
      <c r="AZ298" s="594"/>
      <c r="BA298" s="594"/>
      <c r="BB298" s="594"/>
      <c r="BC298" s="594"/>
      <c r="BD298" s="594"/>
      <c r="BE298" s="594"/>
      <c r="BF298" s="594"/>
      <c r="BG298" s="594"/>
      <c r="BH298" s="594"/>
      <c r="BI298" s="594"/>
      <c r="BJ298" s="594"/>
      <c r="BK298" s="594"/>
      <c r="BL298" s="594"/>
      <c r="BM298" s="594"/>
      <c r="BN298" s="594"/>
      <c r="BO298" s="594"/>
      <c r="BP298" s="594"/>
      <c r="BQ298" s="594"/>
      <c r="BR298" s="594"/>
      <c r="BS298" s="594"/>
      <c r="BT298" s="594"/>
      <c r="BU298" s="594"/>
      <c r="BV298" s="594"/>
      <c r="BW298" s="594"/>
      <c r="BX298" s="594"/>
      <c r="BY298" s="594"/>
      <c r="BZ298" s="594"/>
      <c r="CA298" s="594"/>
      <c r="CB298" s="594"/>
      <c r="CC298" s="594"/>
      <c r="CD298" s="594"/>
      <c r="CE298" s="594"/>
      <c r="CF298" s="594"/>
      <c r="CG298" s="594"/>
      <c r="CH298" s="594"/>
      <c r="CI298" s="594"/>
      <c r="CJ298" s="594"/>
      <c r="CK298" s="594"/>
      <c r="CL298" s="594"/>
      <c r="CM298" s="594"/>
      <c r="CN298" s="594"/>
      <c r="CO298" s="594"/>
      <c r="CP298" s="594"/>
      <c r="CQ298" s="594"/>
      <c r="CR298" s="594"/>
      <c r="CS298" s="594"/>
      <c r="CT298" s="594"/>
      <c r="CU298" s="594"/>
      <c r="CV298" s="594"/>
      <c r="CW298" s="594"/>
      <c r="CX298" s="594"/>
      <c r="CY298" s="594"/>
      <c r="CZ298" s="594"/>
      <c r="DA298" s="594"/>
      <c r="DB298" s="594"/>
      <c r="DC298" s="594"/>
      <c r="DD298" s="594"/>
      <c r="DE298" s="594"/>
      <c r="DF298" s="594"/>
      <c r="DG298" s="594"/>
      <c r="DH298" s="594"/>
      <c r="DI298" s="594"/>
      <c r="DJ298" s="594"/>
      <c r="DK298" s="594"/>
      <c r="DL298" s="594"/>
      <c r="DM298" s="594"/>
      <c r="DN298" s="594"/>
      <c r="DO298" s="594"/>
      <c r="DP298" s="594"/>
      <c r="DQ298" s="594"/>
      <c r="DR298" s="594"/>
      <c r="DS298" s="594"/>
      <c r="DT298" s="594"/>
      <c r="DU298" s="594"/>
      <c r="DV298" s="594"/>
      <c r="DW298" s="594"/>
      <c r="DX298" s="594"/>
      <c r="DY298" s="594"/>
      <c r="DZ298" s="594"/>
      <c r="EA298" s="594"/>
      <c r="EB298" s="594"/>
      <c r="EC298" s="594"/>
      <c r="ED298" s="594"/>
      <c r="EE298" s="594"/>
      <c r="EF298" s="594"/>
      <c r="EG298" s="594"/>
      <c r="EH298" s="594"/>
      <c r="EI298" s="594"/>
      <c r="EJ298" s="594"/>
      <c r="EK298" s="594"/>
      <c r="EL298" s="594"/>
      <c r="EM298" s="594"/>
      <c r="EN298" s="594"/>
      <c r="EO298" s="594"/>
      <c r="EP298" s="594"/>
      <c r="EQ298" s="594"/>
      <c r="ER298" s="594"/>
      <c r="ES298" s="594"/>
      <c r="ET298" s="594"/>
      <c r="EU298" s="594"/>
      <c r="EV298" s="594"/>
      <c r="EW298" s="594"/>
      <c r="EX298" s="594"/>
      <c r="EY298" s="594"/>
      <c r="EZ298" s="594"/>
      <c r="FA298" s="594"/>
      <c r="FB298" s="594"/>
      <c r="FC298" s="594"/>
      <c r="FD298" s="594"/>
      <c r="FE298" s="594"/>
      <c r="FF298" s="594"/>
      <c r="FG298" s="594"/>
      <c r="FH298" s="594"/>
      <c r="FI298" s="594"/>
      <c r="FJ298" s="594"/>
      <c r="FK298" s="594"/>
      <c r="FL298" s="594"/>
      <c r="FM298" s="594"/>
      <c r="FN298" s="594"/>
      <c r="FO298" s="594"/>
      <c r="FP298" s="594"/>
      <c r="FQ298" s="594"/>
      <c r="FR298" s="594"/>
      <c r="FS298" s="594"/>
      <c r="FT298" s="594"/>
      <c r="FU298" s="594"/>
      <c r="FV298" s="594"/>
      <c r="FW298" s="594"/>
      <c r="FX298" s="594"/>
    </row>
    <row r="299" spans="1:180" s="845" customFormat="1" ht="30" customHeight="1" x14ac:dyDescent="0.2">
      <c r="A299" s="662">
        <v>298</v>
      </c>
      <c r="B299" s="606">
        <v>282</v>
      </c>
      <c r="C299" s="607">
        <v>532</v>
      </c>
      <c r="D299" s="669">
        <v>18</v>
      </c>
      <c r="E299" s="582" t="s">
        <v>14</v>
      </c>
      <c r="F299" s="655" t="s">
        <v>1228</v>
      </c>
      <c r="G299" s="855" t="s">
        <v>15</v>
      </c>
      <c r="H299" s="914"/>
      <c r="I299" s="613"/>
      <c r="J299" s="613"/>
      <c r="K299" s="613"/>
      <c r="L299" s="613"/>
      <c r="M299" s="610">
        <v>1064000</v>
      </c>
      <c r="N299" s="613"/>
      <c r="O299" s="613"/>
      <c r="P299" s="897">
        <v>4.3</v>
      </c>
      <c r="Q299" s="827" t="s">
        <v>22</v>
      </c>
      <c r="R299" s="869">
        <v>5</v>
      </c>
      <c r="S299" s="594"/>
      <c r="T299" s="594"/>
      <c r="U299" s="594"/>
      <c r="V299" s="594"/>
      <c r="W299" s="594"/>
      <c r="X299" s="594"/>
      <c r="Y299" s="594"/>
      <c r="Z299" s="594"/>
      <c r="AA299" s="594"/>
      <c r="AB299" s="594"/>
      <c r="AC299" s="594"/>
      <c r="AD299" s="594"/>
      <c r="AE299" s="594"/>
      <c r="AF299" s="594"/>
      <c r="AG299" s="594"/>
      <c r="AH299" s="594"/>
      <c r="AI299" s="594"/>
      <c r="AJ299" s="594"/>
      <c r="AK299" s="594"/>
      <c r="AL299" s="594"/>
      <c r="AM299" s="594"/>
      <c r="AN299" s="594"/>
      <c r="AO299" s="594"/>
      <c r="AP299" s="594"/>
      <c r="AQ299" s="594"/>
      <c r="AR299" s="594"/>
      <c r="AS299" s="594"/>
      <c r="AT299" s="594"/>
      <c r="AU299" s="594"/>
      <c r="AV299" s="594"/>
      <c r="AW299" s="594"/>
      <c r="AX299" s="594"/>
      <c r="AY299" s="594"/>
      <c r="AZ299" s="594"/>
      <c r="BA299" s="594"/>
      <c r="BB299" s="594"/>
      <c r="BC299" s="594"/>
      <c r="BD299" s="594"/>
      <c r="BE299" s="594"/>
      <c r="BF299" s="594"/>
      <c r="BG299" s="594"/>
      <c r="BH299" s="594"/>
      <c r="BI299" s="594"/>
      <c r="BJ299" s="594"/>
      <c r="BK299" s="594"/>
      <c r="BL299" s="594"/>
      <c r="BM299" s="594"/>
      <c r="BN299" s="594"/>
      <c r="BO299" s="594"/>
      <c r="BP299" s="594"/>
      <c r="BQ299" s="594"/>
      <c r="BR299" s="594"/>
      <c r="BS299" s="594"/>
      <c r="BT299" s="594"/>
      <c r="BU299" s="594"/>
      <c r="BV299" s="594"/>
      <c r="BW299" s="594"/>
      <c r="BX299" s="594"/>
      <c r="BY299" s="594"/>
      <c r="BZ299" s="594"/>
      <c r="CA299" s="594"/>
      <c r="CB299" s="594"/>
      <c r="CC299" s="594"/>
      <c r="CD299" s="594"/>
      <c r="CE299" s="594"/>
      <c r="CF299" s="594"/>
      <c r="CG299" s="594"/>
      <c r="CH299" s="594"/>
      <c r="CI299" s="594"/>
      <c r="CJ299" s="594"/>
      <c r="CK299" s="594"/>
      <c r="CL299" s="594"/>
      <c r="CM299" s="594"/>
      <c r="CN299" s="594"/>
      <c r="CO299" s="594"/>
      <c r="CP299" s="594"/>
      <c r="CQ299" s="594"/>
      <c r="CR299" s="594"/>
      <c r="CS299" s="594"/>
      <c r="CT299" s="594"/>
      <c r="CU299" s="594"/>
      <c r="CV299" s="594"/>
      <c r="CW299" s="594"/>
      <c r="CX299" s="594"/>
      <c r="CY299" s="594"/>
      <c r="CZ299" s="594"/>
      <c r="DA299" s="594"/>
      <c r="DB299" s="594"/>
      <c r="DC299" s="594"/>
      <c r="DD299" s="594"/>
      <c r="DE299" s="594"/>
      <c r="DF299" s="594"/>
      <c r="DG299" s="594"/>
      <c r="DH299" s="594"/>
      <c r="DI299" s="594"/>
      <c r="DJ299" s="594"/>
      <c r="DK299" s="594"/>
      <c r="DL299" s="594"/>
      <c r="DM299" s="594"/>
      <c r="DN299" s="594"/>
      <c r="DO299" s="594"/>
      <c r="DP299" s="594"/>
      <c r="DQ299" s="594"/>
      <c r="DR299" s="594"/>
      <c r="DS299" s="594"/>
      <c r="DT299" s="594"/>
      <c r="DU299" s="594"/>
      <c r="DV299" s="594"/>
      <c r="DW299" s="594"/>
      <c r="DX299" s="594"/>
      <c r="DY299" s="594"/>
      <c r="DZ299" s="594"/>
      <c r="EA299" s="594"/>
      <c r="EB299" s="594"/>
      <c r="EC299" s="594"/>
      <c r="ED299" s="594"/>
      <c r="EE299" s="594"/>
      <c r="EF299" s="594"/>
      <c r="EG299" s="594"/>
      <c r="EH299" s="594"/>
      <c r="EI299" s="594"/>
      <c r="EJ299" s="594"/>
      <c r="EK299" s="594"/>
      <c r="EL299" s="594"/>
      <c r="EM299" s="594"/>
      <c r="EN299" s="594"/>
      <c r="EO299" s="594"/>
      <c r="EP299" s="594"/>
      <c r="EQ299" s="594"/>
      <c r="ER299" s="594"/>
      <c r="ES299" s="594"/>
      <c r="ET299" s="594"/>
      <c r="EU299" s="594"/>
      <c r="EV299" s="594"/>
      <c r="EW299" s="594"/>
      <c r="EX299" s="594"/>
      <c r="EY299" s="594"/>
      <c r="EZ299" s="594"/>
      <c r="FA299" s="594"/>
      <c r="FB299" s="594"/>
      <c r="FC299" s="594"/>
      <c r="FD299" s="594"/>
      <c r="FE299" s="594"/>
      <c r="FF299" s="594"/>
      <c r="FG299" s="594"/>
      <c r="FH299" s="594"/>
      <c r="FI299" s="594"/>
      <c r="FJ299" s="594"/>
      <c r="FK299" s="594"/>
      <c r="FL299" s="594"/>
      <c r="FM299" s="593"/>
      <c r="FN299" s="593"/>
      <c r="FO299" s="593"/>
      <c r="FP299" s="593"/>
      <c r="FQ299" s="593"/>
      <c r="FR299" s="593"/>
      <c r="FS299" s="593"/>
      <c r="FT299" s="593"/>
      <c r="FU299" s="593"/>
      <c r="FV299" s="593"/>
      <c r="FW299" s="593"/>
      <c r="FX299" s="593"/>
    </row>
    <row r="300" spans="1:180" s="593" customFormat="1" ht="30" customHeight="1" x14ac:dyDescent="0.25">
      <c r="A300" s="662">
        <v>299</v>
      </c>
      <c r="B300" s="606">
        <v>282</v>
      </c>
      <c r="C300" s="607">
        <v>532</v>
      </c>
      <c r="D300" s="669">
        <v>19</v>
      </c>
      <c r="E300" s="582" t="s">
        <v>14</v>
      </c>
      <c r="F300" s="655" t="s">
        <v>1242</v>
      </c>
      <c r="G300" s="855" t="s">
        <v>15</v>
      </c>
      <c r="H300" s="914"/>
      <c r="I300" s="613"/>
      <c r="J300" s="613"/>
      <c r="K300" s="613"/>
      <c r="L300" s="613"/>
      <c r="M300" s="610">
        <v>1400000</v>
      </c>
      <c r="N300" s="609"/>
      <c r="O300" s="609"/>
      <c r="P300" s="897">
        <v>4.3</v>
      </c>
      <c r="Q300" s="827" t="s">
        <v>22</v>
      </c>
      <c r="R300" s="869">
        <v>5</v>
      </c>
      <c r="FM300" s="594"/>
      <c r="FN300" s="594"/>
      <c r="FO300" s="594"/>
      <c r="FP300" s="594"/>
      <c r="FQ300" s="594"/>
      <c r="FR300" s="594"/>
      <c r="FS300" s="594"/>
      <c r="FT300" s="594"/>
      <c r="FU300" s="594"/>
      <c r="FV300" s="594"/>
      <c r="FW300" s="594"/>
      <c r="FX300" s="594"/>
    </row>
    <row r="301" spans="1:180" s="593" customFormat="1" ht="30" customHeight="1" x14ac:dyDescent="0.2">
      <c r="A301" s="662">
        <v>300</v>
      </c>
      <c r="B301" s="607">
        <v>282</v>
      </c>
      <c r="C301" s="607">
        <v>536</v>
      </c>
      <c r="D301" s="595">
        <v>35</v>
      </c>
      <c r="E301" s="632" t="s">
        <v>907</v>
      </c>
      <c r="F301" s="632" t="s">
        <v>1227</v>
      </c>
      <c r="G301" s="855" t="s">
        <v>15</v>
      </c>
      <c r="H301" s="914"/>
      <c r="I301" s="599">
        <v>0</v>
      </c>
      <c r="J301" s="599">
        <v>50100</v>
      </c>
      <c r="K301" s="613">
        <v>29600</v>
      </c>
      <c r="L301" s="599">
        <v>0</v>
      </c>
      <c r="M301" s="610">
        <v>29600</v>
      </c>
      <c r="N301" s="610"/>
      <c r="O301" s="867"/>
      <c r="P301" s="897">
        <v>4.3</v>
      </c>
      <c r="Q301" s="586" t="s">
        <v>22</v>
      </c>
      <c r="R301" s="869">
        <v>5</v>
      </c>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c r="DA301" s="594"/>
      <c r="DB301" s="594"/>
      <c r="DC301" s="594"/>
      <c r="DD301" s="594"/>
      <c r="DE301" s="594"/>
      <c r="DF301" s="594"/>
      <c r="DG301" s="594"/>
      <c r="DH301" s="594"/>
      <c r="DI301" s="594"/>
      <c r="DJ301" s="594"/>
      <c r="DK301" s="594"/>
      <c r="DL301" s="594"/>
      <c r="DM301" s="594"/>
      <c r="DN301" s="594"/>
      <c r="DO301" s="594"/>
      <c r="DP301" s="594"/>
      <c r="DQ301" s="594"/>
      <c r="DR301" s="594"/>
      <c r="DS301" s="594"/>
      <c r="DT301" s="594"/>
      <c r="DU301" s="594"/>
      <c r="DV301" s="594"/>
      <c r="DW301" s="594"/>
      <c r="DX301" s="594"/>
      <c r="DY301" s="594"/>
      <c r="DZ301" s="594"/>
      <c r="EA301" s="594"/>
      <c r="EB301" s="594"/>
      <c r="EC301" s="594"/>
      <c r="ED301" s="594"/>
      <c r="EE301" s="594"/>
      <c r="EF301" s="594"/>
      <c r="EG301" s="594"/>
      <c r="EH301" s="594"/>
      <c r="EI301" s="594"/>
      <c r="EJ301" s="594"/>
      <c r="EK301" s="594"/>
      <c r="EL301" s="594"/>
      <c r="EM301" s="594"/>
      <c r="EN301" s="594"/>
      <c r="EO301" s="594"/>
      <c r="EP301" s="594"/>
      <c r="EQ301" s="594"/>
      <c r="ER301" s="594"/>
      <c r="ES301" s="594"/>
      <c r="ET301" s="594"/>
      <c r="EU301" s="594"/>
      <c r="EV301" s="594"/>
      <c r="EW301" s="594"/>
      <c r="EX301" s="594"/>
      <c r="EY301" s="594"/>
      <c r="EZ301" s="594"/>
      <c r="FA301" s="594"/>
      <c r="FB301" s="594"/>
      <c r="FC301" s="594"/>
      <c r="FD301" s="594"/>
      <c r="FE301" s="594"/>
      <c r="FF301" s="594"/>
      <c r="FG301" s="594"/>
      <c r="FH301" s="594"/>
      <c r="FI301" s="594"/>
      <c r="FJ301" s="594"/>
      <c r="FK301" s="594"/>
      <c r="FL301" s="594"/>
      <c r="FM301" s="594"/>
      <c r="FN301" s="594"/>
      <c r="FO301" s="594"/>
      <c r="FP301" s="594"/>
      <c r="FQ301" s="594"/>
      <c r="FR301" s="594"/>
      <c r="FS301" s="594"/>
      <c r="FT301" s="594"/>
      <c r="FU301" s="594"/>
      <c r="FV301" s="594"/>
      <c r="FW301" s="594"/>
      <c r="FX301" s="594"/>
    </row>
    <row r="302" spans="1:180" s="593" customFormat="1" ht="30" customHeight="1" x14ac:dyDescent="0.2">
      <c r="A302" s="662">
        <v>301</v>
      </c>
      <c r="B302" s="607">
        <v>282</v>
      </c>
      <c r="C302" s="607">
        <v>536</v>
      </c>
      <c r="D302" s="595">
        <v>39</v>
      </c>
      <c r="E302" s="632" t="s">
        <v>907</v>
      </c>
      <c r="F302" s="632" t="s">
        <v>1211</v>
      </c>
      <c r="G302" s="855" t="s">
        <v>15</v>
      </c>
      <c r="H302" s="914"/>
      <c r="I302" s="599">
        <v>0</v>
      </c>
      <c r="J302" s="599">
        <v>16000</v>
      </c>
      <c r="K302" s="613">
        <v>0</v>
      </c>
      <c r="L302" s="599">
        <v>0</v>
      </c>
      <c r="M302" s="610">
        <v>0</v>
      </c>
      <c r="N302" s="610"/>
      <c r="O302" s="867"/>
      <c r="P302" s="897">
        <v>4.3</v>
      </c>
      <c r="Q302" s="586" t="s">
        <v>22</v>
      </c>
      <c r="R302" s="869">
        <v>5</v>
      </c>
      <c r="S302" s="594"/>
      <c r="T302" s="594"/>
      <c r="U302" s="594"/>
      <c r="V302" s="594"/>
      <c r="W302" s="594"/>
      <c r="X302" s="594"/>
      <c r="Y302" s="594"/>
      <c r="Z302" s="594"/>
      <c r="AA302" s="594"/>
      <c r="AB302" s="594"/>
      <c r="AC302" s="594"/>
      <c r="AD302" s="594"/>
      <c r="AE302" s="594"/>
      <c r="AF302" s="594"/>
      <c r="AG302" s="594"/>
      <c r="AH302" s="594"/>
      <c r="AI302" s="594"/>
      <c r="AJ302" s="594"/>
      <c r="AK302" s="594"/>
      <c r="AL302" s="594"/>
      <c r="AM302" s="594"/>
      <c r="AN302" s="594"/>
      <c r="AO302" s="594"/>
      <c r="AP302" s="594"/>
      <c r="AQ302" s="594"/>
      <c r="AR302" s="594"/>
      <c r="AS302" s="594"/>
      <c r="AT302" s="594"/>
      <c r="AU302" s="594"/>
      <c r="AV302" s="594"/>
      <c r="AW302" s="594"/>
      <c r="AX302" s="594"/>
      <c r="AY302" s="594"/>
      <c r="AZ302" s="594"/>
      <c r="BA302" s="594"/>
      <c r="BB302" s="594"/>
      <c r="BC302" s="594"/>
      <c r="BD302" s="594"/>
      <c r="BE302" s="594"/>
      <c r="BF302" s="594"/>
      <c r="BG302" s="594"/>
      <c r="BH302" s="594"/>
      <c r="BI302" s="594"/>
      <c r="BJ302" s="594"/>
      <c r="BK302" s="594"/>
      <c r="BL302" s="594"/>
      <c r="BM302" s="594"/>
      <c r="BN302" s="594"/>
      <c r="BO302" s="594"/>
      <c r="BP302" s="594"/>
      <c r="BQ302" s="594"/>
      <c r="BR302" s="594"/>
      <c r="BS302" s="594"/>
      <c r="BT302" s="594"/>
      <c r="BU302" s="594"/>
      <c r="BV302" s="594"/>
      <c r="BW302" s="594"/>
      <c r="BX302" s="594"/>
      <c r="BY302" s="594"/>
      <c r="BZ302" s="594"/>
      <c r="CA302" s="594"/>
      <c r="CB302" s="594"/>
      <c r="CC302" s="594"/>
      <c r="CD302" s="594"/>
      <c r="CE302" s="594"/>
      <c r="CF302" s="594"/>
      <c r="CG302" s="594"/>
      <c r="CH302" s="594"/>
      <c r="CI302" s="594"/>
      <c r="CJ302" s="594"/>
      <c r="CK302" s="594"/>
      <c r="CL302" s="594"/>
      <c r="CM302" s="594"/>
      <c r="CN302" s="594"/>
      <c r="CO302" s="594"/>
      <c r="CP302" s="594"/>
      <c r="CQ302" s="594"/>
      <c r="CR302" s="594"/>
      <c r="CS302" s="594"/>
      <c r="CT302" s="594"/>
      <c r="CU302" s="594"/>
      <c r="CV302" s="594"/>
      <c r="CW302" s="594"/>
      <c r="CX302" s="594"/>
      <c r="CY302" s="594"/>
      <c r="CZ302" s="594"/>
      <c r="DA302" s="594"/>
      <c r="DB302" s="594"/>
      <c r="DC302" s="594"/>
      <c r="DD302" s="594"/>
      <c r="DE302" s="594"/>
      <c r="DF302" s="594"/>
      <c r="DG302" s="594"/>
      <c r="DH302" s="594"/>
      <c r="DI302" s="594"/>
      <c r="DJ302" s="594"/>
      <c r="DK302" s="594"/>
      <c r="DL302" s="594"/>
      <c r="DM302" s="594"/>
      <c r="DN302" s="594"/>
      <c r="DO302" s="594"/>
      <c r="DP302" s="594"/>
      <c r="DQ302" s="594"/>
      <c r="DR302" s="594"/>
      <c r="DS302" s="594"/>
      <c r="DT302" s="594"/>
      <c r="DU302" s="594"/>
      <c r="DV302" s="594"/>
      <c r="DW302" s="594"/>
      <c r="DX302" s="594"/>
      <c r="DY302" s="594"/>
      <c r="DZ302" s="594"/>
      <c r="EA302" s="594"/>
      <c r="EB302" s="594"/>
      <c r="EC302" s="594"/>
      <c r="ED302" s="594"/>
      <c r="EE302" s="594"/>
      <c r="EF302" s="594"/>
      <c r="EG302" s="594"/>
      <c r="EH302" s="594"/>
      <c r="EI302" s="594"/>
      <c r="EJ302" s="594"/>
      <c r="EK302" s="594"/>
      <c r="EL302" s="594"/>
      <c r="EM302" s="594"/>
      <c r="EN302" s="594"/>
      <c r="EO302" s="594"/>
      <c r="EP302" s="594"/>
      <c r="EQ302" s="594"/>
      <c r="ER302" s="594"/>
      <c r="ES302" s="594"/>
      <c r="ET302" s="594"/>
      <c r="EU302" s="594"/>
      <c r="EV302" s="594"/>
      <c r="EW302" s="594"/>
      <c r="EX302" s="594"/>
      <c r="EY302" s="594"/>
      <c r="EZ302" s="594"/>
      <c r="FA302" s="594"/>
      <c r="FB302" s="594"/>
      <c r="FC302" s="594"/>
      <c r="FD302" s="594"/>
      <c r="FE302" s="594"/>
      <c r="FF302" s="594"/>
      <c r="FG302" s="594"/>
      <c r="FH302" s="594"/>
      <c r="FI302" s="594"/>
      <c r="FJ302" s="594"/>
      <c r="FK302" s="594"/>
      <c r="FL302" s="594"/>
      <c r="FM302" s="594"/>
      <c r="FN302" s="594"/>
      <c r="FO302" s="594"/>
      <c r="FP302" s="594"/>
      <c r="FQ302" s="594"/>
      <c r="FR302" s="594"/>
      <c r="FS302" s="594"/>
      <c r="FT302" s="594"/>
      <c r="FU302" s="594"/>
      <c r="FV302" s="594"/>
      <c r="FW302" s="594"/>
      <c r="FX302" s="594"/>
    </row>
    <row r="303" spans="1:180" s="593" customFormat="1" ht="30" customHeight="1" x14ac:dyDescent="0.2">
      <c r="A303" s="662">
        <v>302</v>
      </c>
      <c r="B303" s="607">
        <v>282</v>
      </c>
      <c r="C303" s="607">
        <v>536</v>
      </c>
      <c r="D303" s="595">
        <v>46</v>
      </c>
      <c r="E303" s="632" t="s">
        <v>907</v>
      </c>
      <c r="F303" s="632" t="s">
        <v>1326</v>
      </c>
      <c r="G303" s="855" t="s">
        <v>15</v>
      </c>
      <c r="H303" s="914"/>
      <c r="I303" s="599">
        <v>0</v>
      </c>
      <c r="J303" s="599">
        <v>1700</v>
      </c>
      <c r="K303" s="599">
        <v>0</v>
      </c>
      <c r="L303" s="599">
        <v>0</v>
      </c>
      <c r="M303" s="610">
        <v>0</v>
      </c>
      <c r="N303" s="610"/>
      <c r="O303" s="867"/>
      <c r="P303" s="897">
        <v>4.3</v>
      </c>
      <c r="Q303" s="586" t="s">
        <v>22</v>
      </c>
      <c r="R303" s="869">
        <v>5</v>
      </c>
      <c r="S303" s="594"/>
      <c r="T303" s="594"/>
      <c r="U303" s="594"/>
      <c r="V303" s="594"/>
      <c r="W303" s="594"/>
      <c r="X303" s="594"/>
      <c r="Y303" s="594"/>
      <c r="Z303" s="594"/>
      <c r="AA303" s="594"/>
      <c r="AB303" s="594"/>
      <c r="AC303" s="594"/>
      <c r="AD303" s="594"/>
      <c r="AE303" s="594"/>
      <c r="AF303" s="594"/>
      <c r="AG303" s="594"/>
      <c r="AH303" s="594"/>
      <c r="AI303" s="594"/>
      <c r="AJ303" s="594"/>
      <c r="AK303" s="594"/>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4"/>
      <c r="CJ303" s="594"/>
      <c r="CK303" s="594"/>
      <c r="CL303" s="594"/>
      <c r="CM303" s="594"/>
      <c r="CN303" s="594"/>
      <c r="CO303" s="594"/>
      <c r="CP303" s="594"/>
      <c r="CQ303" s="594"/>
      <c r="CR303" s="594"/>
      <c r="CS303" s="594"/>
      <c r="CT303" s="594"/>
      <c r="CU303" s="594"/>
      <c r="CV303" s="594"/>
      <c r="CW303" s="594"/>
      <c r="CX303" s="594"/>
      <c r="CY303" s="594"/>
      <c r="CZ303" s="594"/>
      <c r="DA303" s="594"/>
      <c r="DB303" s="594"/>
      <c r="DC303" s="594"/>
      <c r="DD303" s="594"/>
      <c r="DE303" s="594"/>
      <c r="DF303" s="594"/>
      <c r="DG303" s="594"/>
      <c r="DH303" s="594"/>
      <c r="DI303" s="594"/>
      <c r="DJ303" s="594"/>
      <c r="DK303" s="594"/>
      <c r="DL303" s="594"/>
      <c r="DM303" s="594"/>
      <c r="DN303" s="594"/>
      <c r="DO303" s="594"/>
      <c r="DP303" s="594"/>
      <c r="DQ303" s="594"/>
      <c r="DR303" s="594"/>
      <c r="DS303" s="594"/>
      <c r="DT303" s="594"/>
      <c r="DU303" s="594"/>
      <c r="DV303" s="594"/>
      <c r="DW303" s="594"/>
      <c r="DX303" s="594"/>
      <c r="DY303" s="594"/>
      <c r="DZ303" s="594"/>
      <c r="EA303" s="594"/>
      <c r="EB303" s="594"/>
      <c r="EC303" s="594"/>
      <c r="ED303" s="594"/>
      <c r="EE303" s="594"/>
      <c r="EF303" s="594"/>
      <c r="EG303" s="594"/>
      <c r="EH303" s="594"/>
      <c r="EI303" s="594"/>
      <c r="EJ303" s="594"/>
      <c r="EK303" s="594"/>
      <c r="EL303" s="594"/>
      <c r="EM303" s="594"/>
      <c r="EN303" s="594"/>
      <c r="EO303" s="594"/>
      <c r="EP303" s="594"/>
      <c r="EQ303" s="594"/>
      <c r="ER303" s="594"/>
      <c r="ES303" s="594"/>
      <c r="ET303" s="594"/>
      <c r="EU303" s="594"/>
      <c r="EV303" s="594"/>
      <c r="EW303" s="594"/>
      <c r="EX303" s="594"/>
      <c r="EY303" s="594"/>
      <c r="EZ303" s="594"/>
      <c r="FA303" s="594"/>
      <c r="FB303" s="594"/>
      <c r="FC303" s="594"/>
      <c r="FD303" s="594"/>
      <c r="FE303" s="594"/>
      <c r="FF303" s="594"/>
      <c r="FG303" s="594"/>
      <c r="FH303" s="594"/>
      <c r="FI303" s="594"/>
      <c r="FJ303" s="594"/>
      <c r="FK303" s="594"/>
      <c r="FL303" s="594"/>
      <c r="FM303" s="594"/>
      <c r="FN303" s="594"/>
      <c r="FO303" s="594"/>
      <c r="FP303" s="594"/>
      <c r="FQ303" s="594"/>
      <c r="FR303" s="594"/>
      <c r="FS303" s="594"/>
      <c r="FT303" s="594"/>
      <c r="FU303" s="594"/>
      <c r="FV303" s="594"/>
      <c r="FW303" s="594"/>
      <c r="FX303" s="594"/>
    </row>
    <row r="304" spans="1:180" s="593" customFormat="1" ht="30" customHeight="1" x14ac:dyDescent="0.2">
      <c r="A304" s="662">
        <v>303</v>
      </c>
      <c r="B304" s="607">
        <v>282</v>
      </c>
      <c r="C304" s="607">
        <v>536</v>
      </c>
      <c r="D304" s="595">
        <v>47</v>
      </c>
      <c r="E304" s="632" t="s">
        <v>907</v>
      </c>
      <c r="F304" s="632" t="s">
        <v>1225</v>
      </c>
      <c r="G304" s="855" t="s">
        <v>15</v>
      </c>
      <c r="H304" s="914"/>
      <c r="I304" s="599"/>
      <c r="J304" s="599">
        <v>0</v>
      </c>
      <c r="K304" s="599">
        <v>90000</v>
      </c>
      <c r="L304" s="599">
        <v>0</v>
      </c>
      <c r="M304" s="610">
        <v>90000</v>
      </c>
      <c r="N304" s="610"/>
      <c r="O304" s="867"/>
      <c r="P304" s="897">
        <v>4.3</v>
      </c>
      <c r="Q304" s="586" t="s">
        <v>22</v>
      </c>
      <c r="R304" s="869">
        <v>5</v>
      </c>
      <c r="S304" s="594"/>
      <c r="T304" s="594"/>
      <c r="U304" s="594"/>
      <c r="V304" s="594"/>
      <c r="W304" s="594"/>
      <c r="X304" s="594"/>
      <c r="Y304" s="594"/>
      <c r="Z304" s="594"/>
      <c r="AA304" s="594"/>
      <c r="AB304" s="594"/>
      <c r="AC304" s="594"/>
      <c r="AD304" s="594"/>
      <c r="AE304" s="594"/>
      <c r="AF304" s="594"/>
      <c r="AG304" s="594"/>
      <c r="AH304" s="594"/>
      <c r="AI304" s="594"/>
      <c r="AJ304" s="594"/>
      <c r="AK304" s="594"/>
      <c r="AL304" s="594"/>
      <c r="AM304" s="594"/>
      <c r="AN304" s="594"/>
      <c r="AO304" s="594"/>
      <c r="AP304" s="594"/>
      <c r="AQ304" s="594"/>
      <c r="AR304" s="594"/>
      <c r="AS304" s="594"/>
      <c r="AT304" s="594"/>
      <c r="AU304" s="594"/>
      <c r="AV304" s="594"/>
      <c r="AW304" s="594"/>
      <c r="AX304" s="594"/>
      <c r="AY304" s="594"/>
      <c r="AZ304" s="594"/>
      <c r="BA304" s="594"/>
      <c r="BB304" s="594"/>
      <c r="BC304" s="594"/>
      <c r="BD304" s="594"/>
      <c r="BE304" s="594"/>
      <c r="BF304" s="594"/>
      <c r="BG304" s="594"/>
      <c r="BH304" s="594"/>
      <c r="BI304" s="594"/>
      <c r="BJ304" s="594"/>
      <c r="BK304" s="594"/>
      <c r="BL304" s="594"/>
      <c r="BM304" s="594"/>
      <c r="BN304" s="594"/>
      <c r="BO304" s="594"/>
      <c r="BP304" s="594"/>
      <c r="BQ304" s="594"/>
      <c r="BR304" s="594"/>
      <c r="BS304" s="594"/>
      <c r="BT304" s="594"/>
      <c r="BU304" s="594"/>
      <c r="BV304" s="594"/>
      <c r="BW304" s="594"/>
      <c r="BX304" s="594"/>
      <c r="BY304" s="594"/>
      <c r="BZ304" s="594"/>
      <c r="CA304" s="594"/>
      <c r="CB304" s="594"/>
      <c r="CC304" s="594"/>
      <c r="CD304" s="594"/>
      <c r="CE304" s="594"/>
      <c r="CF304" s="594"/>
      <c r="CG304" s="594"/>
      <c r="CH304" s="594"/>
      <c r="CI304" s="594"/>
      <c r="CJ304" s="594"/>
      <c r="CK304" s="594"/>
      <c r="CL304" s="594"/>
      <c r="CM304" s="594"/>
      <c r="CN304" s="594"/>
      <c r="CO304" s="594"/>
      <c r="CP304" s="594"/>
      <c r="CQ304" s="594"/>
      <c r="CR304" s="594"/>
      <c r="CS304" s="594"/>
      <c r="CT304" s="594"/>
      <c r="CU304" s="594"/>
      <c r="CV304" s="594"/>
      <c r="CW304" s="594"/>
      <c r="CX304" s="594"/>
      <c r="CY304" s="594"/>
      <c r="CZ304" s="594"/>
      <c r="DA304" s="594"/>
      <c r="DB304" s="594"/>
      <c r="DC304" s="594"/>
      <c r="DD304" s="594"/>
      <c r="DE304" s="594"/>
      <c r="DF304" s="594"/>
      <c r="DG304" s="594"/>
      <c r="DH304" s="594"/>
      <c r="DI304" s="594"/>
      <c r="DJ304" s="594"/>
      <c r="DK304" s="594"/>
      <c r="DL304" s="594"/>
      <c r="DM304" s="594"/>
      <c r="DN304" s="594"/>
      <c r="DO304" s="594"/>
      <c r="DP304" s="594"/>
      <c r="DQ304" s="594"/>
      <c r="DR304" s="594"/>
      <c r="DS304" s="594"/>
      <c r="DT304" s="594"/>
      <c r="DU304" s="594"/>
      <c r="DV304" s="594"/>
      <c r="DW304" s="594"/>
      <c r="DX304" s="594"/>
      <c r="DY304" s="594"/>
      <c r="DZ304" s="594"/>
      <c r="EA304" s="594"/>
      <c r="EB304" s="594"/>
      <c r="EC304" s="594"/>
      <c r="ED304" s="594"/>
      <c r="EE304" s="594"/>
      <c r="EF304" s="594"/>
      <c r="EG304" s="594"/>
      <c r="EH304" s="594"/>
      <c r="EI304" s="594"/>
      <c r="EJ304" s="594"/>
      <c r="EK304" s="594"/>
      <c r="EL304" s="594"/>
      <c r="EM304" s="594"/>
      <c r="EN304" s="594"/>
      <c r="EO304" s="594"/>
      <c r="EP304" s="594"/>
      <c r="EQ304" s="594"/>
      <c r="ER304" s="594"/>
      <c r="ES304" s="594"/>
      <c r="ET304" s="594"/>
      <c r="EU304" s="594"/>
      <c r="EV304" s="594"/>
      <c r="EW304" s="594"/>
      <c r="EX304" s="594"/>
      <c r="EY304" s="594"/>
      <c r="EZ304" s="594"/>
      <c r="FA304" s="594"/>
      <c r="FB304" s="594"/>
      <c r="FC304" s="594"/>
      <c r="FD304" s="594"/>
      <c r="FE304" s="594"/>
      <c r="FF304" s="594"/>
      <c r="FG304" s="594"/>
      <c r="FH304" s="594"/>
      <c r="FI304" s="594"/>
      <c r="FJ304" s="594"/>
      <c r="FK304" s="594"/>
      <c r="FL304" s="594"/>
      <c r="FM304" s="594"/>
      <c r="FN304" s="594"/>
      <c r="FO304" s="594"/>
      <c r="FP304" s="594"/>
      <c r="FQ304" s="594"/>
      <c r="FR304" s="594"/>
      <c r="FS304" s="594"/>
      <c r="FT304" s="594"/>
      <c r="FU304" s="594"/>
      <c r="FV304" s="594"/>
      <c r="FW304" s="594"/>
      <c r="FX304" s="594"/>
    </row>
    <row r="305" spans="1:180" s="593" customFormat="1" ht="30" customHeight="1" x14ac:dyDescent="0.25">
      <c r="A305" s="662">
        <v>304</v>
      </c>
      <c r="B305" s="606">
        <v>282</v>
      </c>
      <c r="C305" s="607">
        <v>536</v>
      </c>
      <c r="D305" s="607">
        <v>48</v>
      </c>
      <c r="E305" s="632" t="s">
        <v>907</v>
      </c>
      <c r="F305" s="582" t="s">
        <v>1236</v>
      </c>
      <c r="G305" s="855" t="s">
        <v>15</v>
      </c>
      <c r="H305" s="914"/>
      <c r="I305" s="613">
        <v>0</v>
      </c>
      <c r="J305" s="613">
        <v>0</v>
      </c>
      <c r="K305" s="599">
        <v>1700</v>
      </c>
      <c r="L305" s="613">
        <v>0</v>
      </c>
      <c r="M305" s="610">
        <v>1700</v>
      </c>
      <c r="N305" s="609"/>
      <c r="O305" s="609"/>
      <c r="P305" s="897">
        <v>4.3</v>
      </c>
      <c r="Q305" s="586" t="s">
        <v>22</v>
      </c>
      <c r="R305" s="869">
        <v>5</v>
      </c>
      <c r="S305" s="594"/>
      <c r="T305" s="594"/>
      <c r="U305" s="594"/>
      <c r="V305" s="594"/>
      <c r="W305" s="594"/>
      <c r="X305" s="594"/>
      <c r="Y305" s="594"/>
      <c r="Z305" s="594"/>
      <c r="AA305" s="594"/>
      <c r="AB305" s="594"/>
      <c r="AC305" s="594"/>
      <c r="AD305" s="594"/>
      <c r="AE305" s="594"/>
      <c r="AF305" s="594"/>
      <c r="AG305" s="594"/>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c r="BI305" s="594"/>
      <c r="BJ305" s="594"/>
      <c r="BK305" s="594"/>
      <c r="BL305" s="594"/>
      <c r="BM305" s="594"/>
      <c r="BN305" s="594"/>
      <c r="BO305" s="594"/>
      <c r="BP305" s="594"/>
      <c r="BQ305" s="594"/>
      <c r="BR305" s="594"/>
      <c r="BS305" s="594"/>
      <c r="BT305" s="594"/>
      <c r="BU305" s="594"/>
      <c r="BV305" s="594"/>
      <c r="BW305" s="594"/>
      <c r="BX305" s="594"/>
      <c r="BY305" s="594"/>
      <c r="BZ305" s="594"/>
      <c r="CA305" s="594"/>
      <c r="CB305" s="594"/>
      <c r="CC305" s="594"/>
      <c r="CD305" s="594"/>
      <c r="CE305" s="594"/>
      <c r="CF305" s="594"/>
      <c r="CG305" s="594"/>
      <c r="CH305" s="594"/>
      <c r="CI305" s="594"/>
      <c r="CJ305" s="594"/>
      <c r="CK305" s="594"/>
      <c r="CL305" s="594"/>
      <c r="CM305" s="594"/>
      <c r="CN305" s="594"/>
      <c r="CO305" s="594"/>
      <c r="CP305" s="594"/>
      <c r="CQ305" s="594"/>
      <c r="CR305" s="594"/>
      <c r="CS305" s="594"/>
      <c r="CT305" s="594"/>
      <c r="CU305" s="594"/>
      <c r="CV305" s="594"/>
      <c r="CW305" s="594"/>
      <c r="CX305" s="594"/>
      <c r="CY305" s="594"/>
      <c r="CZ305" s="594"/>
      <c r="DA305" s="594"/>
      <c r="DB305" s="594"/>
      <c r="DC305" s="594"/>
      <c r="DD305" s="594"/>
      <c r="DE305" s="594"/>
      <c r="DF305" s="594"/>
      <c r="DG305" s="594"/>
      <c r="DH305" s="594"/>
      <c r="DI305" s="594"/>
      <c r="DJ305" s="594"/>
      <c r="DK305" s="594"/>
      <c r="DL305" s="594"/>
      <c r="DM305" s="594"/>
      <c r="DN305" s="594"/>
      <c r="DO305" s="594"/>
      <c r="DP305" s="594"/>
      <c r="DQ305" s="594"/>
      <c r="DR305" s="594"/>
      <c r="DS305" s="594"/>
      <c r="DT305" s="594"/>
      <c r="DU305" s="594"/>
      <c r="DV305" s="594"/>
      <c r="DW305" s="594"/>
      <c r="DX305" s="594"/>
      <c r="DY305" s="594"/>
      <c r="DZ305" s="594"/>
      <c r="EA305" s="594"/>
      <c r="EB305" s="594"/>
      <c r="EC305" s="594"/>
      <c r="ED305" s="594"/>
      <c r="EE305" s="594"/>
      <c r="EF305" s="594"/>
      <c r="EG305" s="594"/>
      <c r="EH305" s="594"/>
      <c r="EI305" s="594"/>
      <c r="EJ305" s="594"/>
      <c r="EK305" s="594"/>
      <c r="EL305" s="594"/>
      <c r="EM305" s="594"/>
      <c r="EN305" s="594"/>
      <c r="EO305" s="594"/>
      <c r="EP305" s="594"/>
      <c r="EQ305" s="594"/>
      <c r="ER305" s="594"/>
      <c r="ES305" s="594"/>
      <c r="ET305" s="594"/>
      <c r="EU305" s="594"/>
      <c r="EV305" s="594"/>
      <c r="EW305" s="594"/>
      <c r="EX305" s="594"/>
      <c r="EY305" s="594"/>
      <c r="EZ305" s="594"/>
      <c r="FA305" s="594"/>
      <c r="FB305" s="594"/>
      <c r="FC305" s="594"/>
      <c r="FD305" s="594"/>
      <c r="FE305" s="594"/>
      <c r="FF305" s="594"/>
      <c r="FG305" s="594"/>
      <c r="FH305" s="594"/>
      <c r="FI305" s="594"/>
      <c r="FJ305" s="594"/>
      <c r="FK305" s="594"/>
      <c r="FL305" s="594"/>
      <c r="FM305" s="594"/>
      <c r="FN305" s="594"/>
      <c r="FO305" s="594"/>
      <c r="FP305" s="594"/>
      <c r="FQ305" s="594"/>
      <c r="FR305" s="594"/>
      <c r="FS305" s="594"/>
      <c r="FT305" s="594"/>
      <c r="FU305" s="594"/>
      <c r="FV305" s="594"/>
      <c r="FW305" s="594"/>
      <c r="FX305" s="594"/>
    </row>
    <row r="306" spans="1:180" s="593" customFormat="1" ht="30" customHeight="1" x14ac:dyDescent="0.2">
      <c r="A306" s="662">
        <v>305</v>
      </c>
      <c r="B306" s="607">
        <v>282</v>
      </c>
      <c r="C306" s="607">
        <v>632</v>
      </c>
      <c r="D306" s="595">
        <v>33</v>
      </c>
      <c r="E306" s="632" t="s">
        <v>14</v>
      </c>
      <c r="F306" s="632" t="s">
        <v>1214</v>
      </c>
      <c r="G306" s="855" t="s">
        <v>31</v>
      </c>
      <c r="H306" s="914"/>
      <c r="I306" s="599">
        <v>0</v>
      </c>
      <c r="J306" s="599">
        <v>0</v>
      </c>
      <c r="K306" s="613">
        <v>700</v>
      </c>
      <c r="L306" s="599">
        <v>0</v>
      </c>
      <c r="M306" s="610">
        <v>700</v>
      </c>
      <c r="N306" s="610"/>
      <c r="O306" s="867"/>
      <c r="P306" s="897">
        <v>4.3</v>
      </c>
      <c r="Q306" s="586" t="s">
        <v>22</v>
      </c>
      <c r="R306" s="869">
        <v>5</v>
      </c>
      <c r="S306" s="594"/>
      <c r="T306" s="594"/>
      <c r="U306" s="594"/>
      <c r="V306" s="594"/>
      <c r="W306" s="594"/>
      <c r="X306" s="594"/>
      <c r="Y306" s="594"/>
      <c r="Z306" s="594"/>
      <c r="AA306" s="594"/>
      <c r="AB306" s="594"/>
      <c r="AC306" s="594"/>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4"/>
      <c r="AY306" s="594"/>
      <c r="AZ306" s="594"/>
      <c r="BA306" s="594"/>
      <c r="BB306" s="594"/>
      <c r="BC306" s="594"/>
      <c r="BD306" s="594"/>
      <c r="BE306" s="594"/>
      <c r="BF306" s="594"/>
      <c r="BG306" s="594"/>
      <c r="BH306" s="594"/>
      <c r="BI306" s="594"/>
      <c r="BJ306" s="594"/>
      <c r="BK306" s="594"/>
      <c r="BL306" s="594"/>
      <c r="BM306" s="594"/>
      <c r="BN306" s="594"/>
      <c r="BO306" s="594"/>
      <c r="BP306" s="594"/>
      <c r="BQ306" s="594"/>
      <c r="BR306" s="594"/>
      <c r="BS306" s="594"/>
      <c r="BT306" s="594"/>
      <c r="BU306" s="594"/>
      <c r="BV306" s="594"/>
      <c r="BW306" s="594"/>
      <c r="BX306" s="594"/>
      <c r="BY306" s="594"/>
      <c r="BZ306" s="594"/>
      <c r="CA306" s="594"/>
      <c r="CB306" s="594"/>
      <c r="CC306" s="594"/>
      <c r="CD306" s="594"/>
      <c r="CE306" s="594"/>
      <c r="CF306" s="594"/>
      <c r="CG306" s="594"/>
      <c r="CH306" s="594"/>
      <c r="CI306" s="594"/>
      <c r="CJ306" s="594"/>
      <c r="CK306" s="594"/>
      <c r="CL306" s="594"/>
      <c r="CM306" s="594"/>
      <c r="CN306" s="594"/>
      <c r="CO306" s="594"/>
      <c r="CP306" s="594"/>
      <c r="CQ306" s="594"/>
      <c r="CR306" s="594"/>
      <c r="CS306" s="594"/>
      <c r="CT306" s="594"/>
      <c r="CU306" s="594"/>
      <c r="CV306" s="594"/>
      <c r="CW306" s="594"/>
      <c r="CX306" s="594"/>
      <c r="CY306" s="594"/>
      <c r="CZ306" s="594"/>
      <c r="DA306" s="594"/>
      <c r="DB306" s="594"/>
      <c r="DC306" s="594"/>
      <c r="DD306" s="594"/>
      <c r="DE306" s="594"/>
      <c r="DF306" s="594"/>
      <c r="DG306" s="594"/>
      <c r="DH306" s="594"/>
      <c r="DI306" s="594"/>
      <c r="DJ306" s="594"/>
      <c r="DK306" s="594"/>
      <c r="DL306" s="594"/>
      <c r="DM306" s="594"/>
      <c r="DN306" s="594"/>
      <c r="DO306" s="594"/>
      <c r="DP306" s="594"/>
      <c r="DQ306" s="594"/>
      <c r="DR306" s="594"/>
      <c r="DS306" s="594"/>
      <c r="DT306" s="594"/>
      <c r="DU306" s="594"/>
      <c r="DV306" s="594"/>
      <c r="DW306" s="594"/>
      <c r="DX306" s="594"/>
      <c r="DY306" s="594"/>
      <c r="DZ306" s="594"/>
      <c r="EA306" s="594"/>
      <c r="EB306" s="594"/>
      <c r="EC306" s="594"/>
      <c r="ED306" s="594"/>
      <c r="EE306" s="594"/>
      <c r="EF306" s="594"/>
      <c r="EG306" s="594"/>
      <c r="EH306" s="594"/>
      <c r="EI306" s="594"/>
      <c r="EJ306" s="594"/>
      <c r="EK306" s="594"/>
      <c r="EL306" s="594"/>
      <c r="EM306" s="594"/>
      <c r="EN306" s="594"/>
      <c r="EO306" s="594"/>
      <c r="EP306" s="594"/>
      <c r="EQ306" s="594"/>
      <c r="ER306" s="594"/>
      <c r="ES306" s="594"/>
      <c r="ET306" s="594"/>
      <c r="EU306" s="594"/>
      <c r="EV306" s="594"/>
      <c r="EW306" s="594"/>
      <c r="EX306" s="594"/>
      <c r="EY306" s="594"/>
      <c r="EZ306" s="594"/>
      <c r="FA306" s="594"/>
      <c r="FB306" s="594"/>
      <c r="FC306" s="594"/>
      <c r="FD306" s="594"/>
      <c r="FE306" s="594"/>
      <c r="FF306" s="594"/>
      <c r="FG306" s="594"/>
      <c r="FH306" s="594"/>
      <c r="FI306" s="594"/>
      <c r="FJ306" s="594"/>
      <c r="FK306" s="594"/>
      <c r="FL306" s="594"/>
    </row>
    <row r="307" spans="1:180" s="593" customFormat="1" ht="30" customHeight="1" x14ac:dyDescent="0.25">
      <c r="A307" s="662">
        <v>306</v>
      </c>
      <c r="B307" s="606">
        <v>282</v>
      </c>
      <c r="C307" s="607">
        <v>632</v>
      </c>
      <c r="D307" s="669">
        <v>25</v>
      </c>
      <c r="E307" s="582" t="s">
        <v>14</v>
      </c>
      <c r="F307" s="655" t="s">
        <v>1228</v>
      </c>
      <c r="G307" s="855" t="s">
        <v>31</v>
      </c>
      <c r="H307" s="914"/>
      <c r="I307" s="613">
        <v>520000</v>
      </c>
      <c r="J307" s="613">
        <v>520000</v>
      </c>
      <c r="K307" s="599">
        <v>520000</v>
      </c>
      <c r="L307" s="613">
        <v>0</v>
      </c>
      <c r="M307" s="610">
        <v>520000</v>
      </c>
      <c r="N307" s="613"/>
      <c r="O307" s="613"/>
      <c r="P307" s="897">
        <v>4.3</v>
      </c>
      <c r="Q307" s="586" t="s">
        <v>22</v>
      </c>
      <c r="R307" s="869">
        <v>5</v>
      </c>
      <c r="S307" s="594"/>
      <c r="T307" s="594"/>
      <c r="U307" s="594"/>
      <c r="V307" s="594"/>
      <c r="W307" s="594"/>
      <c r="X307" s="594"/>
      <c r="Y307" s="594"/>
      <c r="Z307" s="594"/>
      <c r="AA307" s="594"/>
      <c r="AB307" s="594"/>
      <c r="AC307" s="594"/>
      <c r="AD307" s="594"/>
      <c r="AE307" s="594"/>
      <c r="AF307" s="594"/>
      <c r="AG307" s="594"/>
      <c r="AH307" s="594"/>
      <c r="AI307" s="594"/>
      <c r="AJ307" s="594"/>
      <c r="AK307" s="594"/>
      <c r="AL307" s="594"/>
      <c r="AM307" s="594"/>
      <c r="AN307" s="594"/>
      <c r="AO307" s="594"/>
      <c r="AP307" s="594"/>
      <c r="AQ307" s="594"/>
      <c r="AR307" s="594"/>
      <c r="AS307" s="594"/>
      <c r="AT307" s="594"/>
      <c r="AU307" s="594"/>
      <c r="AV307" s="594"/>
      <c r="AW307" s="594"/>
      <c r="AX307" s="594"/>
      <c r="AY307" s="594"/>
      <c r="AZ307" s="594"/>
      <c r="BA307" s="594"/>
      <c r="BB307" s="594"/>
      <c r="BC307" s="594"/>
      <c r="BD307" s="594"/>
      <c r="BE307" s="594"/>
      <c r="BF307" s="594"/>
      <c r="BG307" s="594"/>
      <c r="BH307" s="594"/>
      <c r="BI307" s="594"/>
      <c r="BJ307" s="594"/>
      <c r="BK307" s="594"/>
      <c r="BL307" s="594"/>
      <c r="BM307" s="594"/>
      <c r="BN307" s="594"/>
      <c r="BO307" s="594"/>
      <c r="BP307" s="594"/>
      <c r="BQ307" s="594"/>
      <c r="BR307" s="594"/>
      <c r="BS307" s="594"/>
      <c r="BT307" s="594"/>
      <c r="BU307" s="594"/>
      <c r="BV307" s="594"/>
      <c r="BW307" s="594"/>
      <c r="BX307" s="594"/>
      <c r="BY307" s="594"/>
      <c r="BZ307" s="594"/>
      <c r="CA307" s="594"/>
      <c r="CB307" s="594"/>
      <c r="CC307" s="594"/>
      <c r="CD307" s="594"/>
      <c r="CE307" s="594"/>
      <c r="CF307" s="594"/>
      <c r="CG307" s="594"/>
      <c r="CH307" s="594"/>
      <c r="CI307" s="594"/>
      <c r="CJ307" s="594"/>
      <c r="CK307" s="594"/>
      <c r="CL307" s="594"/>
      <c r="CM307" s="594"/>
      <c r="CN307" s="594"/>
      <c r="CO307" s="594"/>
      <c r="CP307" s="594"/>
      <c r="CQ307" s="594"/>
      <c r="CR307" s="594"/>
      <c r="CS307" s="594"/>
      <c r="CT307" s="594"/>
      <c r="CU307" s="594"/>
      <c r="CV307" s="594"/>
      <c r="CW307" s="594"/>
      <c r="CX307" s="594"/>
      <c r="CY307" s="594"/>
      <c r="CZ307" s="594"/>
      <c r="DA307" s="594"/>
      <c r="DB307" s="594"/>
      <c r="DC307" s="594"/>
      <c r="DD307" s="594"/>
      <c r="DE307" s="594"/>
      <c r="DF307" s="594"/>
      <c r="DG307" s="594"/>
      <c r="DH307" s="594"/>
      <c r="DI307" s="594"/>
      <c r="DJ307" s="594"/>
      <c r="DK307" s="594"/>
      <c r="DL307" s="594"/>
      <c r="DM307" s="594"/>
      <c r="DN307" s="594"/>
      <c r="DO307" s="594"/>
      <c r="DP307" s="594"/>
      <c r="DQ307" s="594"/>
      <c r="DR307" s="594"/>
      <c r="DS307" s="594"/>
      <c r="DT307" s="594"/>
      <c r="DU307" s="594"/>
      <c r="DV307" s="594"/>
      <c r="DW307" s="594"/>
      <c r="DX307" s="594"/>
      <c r="DY307" s="594"/>
      <c r="DZ307" s="594"/>
      <c r="EA307" s="594"/>
      <c r="EB307" s="594"/>
      <c r="EC307" s="594"/>
      <c r="ED307" s="594"/>
      <c r="EE307" s="594"/>
      <c r="EF307" s="594"/>
      <c r="EG307" s="594"/>
      <c r="EH307" s="594"/>
      <c r="EI307" s="594"/>
      <c r="EJ307" s="594"/>
      <c r="EK307" s="594"/>
      <c r="EL307" s="594"/>
      <c r="EM307" s="594"/>
      <c r="EN307" s="594"/>
      <c r="EO307" s="594"/>
      <c r="EP307" s="594"/>
      <c r="EQ307" s="594"/>
      <c r="ER307" s="594"/>
      <c r="ES307" s="594"/>
      <c r="ET307" s="594"/>
      <c r="EU307" s="594"/>
      <c r="EV307" s="594"/>
      <c r="EW307" s="594"/>
      <c r="EX307" s="594"/>
      <c r="EY307" s="594"/>
      <c r="EZ307" s="594"/>
      <c r="FA307" s="594"/>
      <c r="FB307" s="594"/>
      <c r="FC307" s="594"/>
      <c r="FD307" s="594"/>
      <c r="FE307" s="594"/>
      <c r="FF307" s="594"/>
      <c r="FG307" s="594"/>
      <c r="FH307" s="594"/>
      <c r="FI307" s="594"/>
      <c r="FJ307" s="594"/>
      <c r="FK307" s="594"/>
      <c r="FL307" s="594"/>
      <c r="FM307" s="594"/>
      <c r="FN307" s="594"/>
      <c r="FO307" s="594"/>
      <c r="FP307" s="594"/>
      <c r="FQ307" s="594"/>
      <c r="FR307" s="594"/>
      <c r="FS307" s="594"/>
      <c r="FT307" s="594"/>
      <c r="FU307" s="594"/>
      <c r="FV307" s="594"/>
      <c r="FW307" s="594"/>
      <c r="FX307" s="594"/>
    </row>
    <row r="308" spans="1:180" s="593" customFormat="1" ht="30" customHeight="1" x14ac:dyDescent="0.25">
      <c r="A308" s="662">
        <v>307</v>
      </c>
      <c r="B308" s="606">
        <v>282</v>
      </c>
      <c r="C308" s="607">
        <v>632</v>
      </c>
      <c r="D308" s="669">
        <v>29</v>
      </c>
      <c r="E308" s="582" t="s">
        <v>14</v>
      </c>
      <c r="F308" s="655" t="s">
        <v>1217</v>
      </c>
      <c r="G308" s="855" t="s">
        <v>31</v>
      </c>
      <c r="H308" s="914"/>
      <c r="I308" s="613">
        <v>0</v>
      </c>
      <c r="J308" s="613">
        <v>119000</v>
      </c>
      <c r="K308" s="599">
        <v>119000</v>
      </c>
      <c r="L308" s="613">
        <v>0</v>
      </c>
      <c r="M308" s="610">
        <v>119000</v>
      </c>
      <c r="N308" s="609">
        <v>211000</v>
      </c>
      <c r="O308" s="609">
        <v>222600</v>
      </c>
      <c r="P308" s="897">
        <v>4.3</v>
      </c>
      <c r="Q308" s="586" t="s">
        <v>22</v>
      </c>
      <c r="R308" s="869">
        <v>5</v>
      </c>
      <c r="FM308" s="594"/>
      <c r="FN308" s="594"/>
      <c r="FO308" s="594"/>
      <c r="FP308" s="594"/>
      <c r="FQ308" s="594"/>
      <c r="FR308" s="594"/>
      <c r="FS308" s="594"/>
      <c r="FT308" s="594"/>
      <c r="FU308" s="594"/>
      <c r="FV308" s="594"/>
      <c r="FW308" s="594"/>
      <c r="FX308" s="594"/>
    </row>
    <row r="309" spans="1:180" s="593" customFormat="1" ht="30" customHeight="1" x14ac:dyDescent="0.25">
      <c r="A309" s="662">
        <v>308</v>
      </c>
      <c r="B309" s="606">
        <v>282</v>
      </c>
      <c r="C309" s="607">
        <v>632</v>
      </c>
      <c r="D309" s="669">
        <v>30</v>
      </c>
      <c r="E309" s="582" t="s">
        <v>14</v>
      </c>
      <c r="F309" s="655" t="s">
        <v>1213</v>
      </c>
      <c r="G309" s="855" t="s">
        <v>31</v>
      </c>
      <c r="H309" s="914"/>
      <c r="I309" s="613">
        <v>0</v>
      </c>
      <c r="J309" s="613">
        <v>1007000</v>
      </c>
      <c r="K309" s="599">
        <v>1007000</v>
      </c>
      <c r="L309" s="613">
        <v>0</v>
      </c>
      <c r="M309" s="610">
        <v>1007000</v>
      </c>
      <c r="N309" s="609"/>
      <c r="O309" s="609"/>
      <c r="P309" s="897">
        <v>4.3</v>
      </c>
      <c r="Q309" s="586" t="s">
        <v>22</v>
      </c>
      <c r="R309" s="869">
        <v>5</v>
      </c>
      <c r="S309" s="594"/>
      <c r="T309" s="594"/>
      <c r="U309" s="594"/>
      <c r="V309" s="594"/>
      <c r="W309" s="594"/>
      <c r="X309" s="594"/>
      <c r="Y309" s="594"/>
      <c r="Z309" s="594"/>
      <c r="AA309" s="594"/>
      <c r="AB309" s="594"/>
      <c r="AC309" s="594"/>
      <c r="AD309" s="594"/>
      <c r="AE309" s="594"/>
      <c r="AF309" s="594"/>
      <c r="AG309" s="594"/>
      <c r="AH309" s="594"/>
      <c r="AI309" s="594"/>
      <c r="AJ309" s="594"/>
      <c r="AK309" s="594"/>
      <c r="AL309" s="594"/>
      <c r="AM309" s="594"/>
      <c r="AN309" s="594"/>
      <c r="AO309" s="594"/>
      <c r="AP309" s="594"/>
      <c r="AQ309" s="594"/>
      <c r="AR309" s="594"/>
      <c r="AS309" s="594"/>
      <c r="AT309" s="594"/>
      <c r="AU309" s="594"/>
      <c r="AV309" s="594"/>
      <c r="AW309" s="594"/>
      <c r="AX309" s="594"/>
      <c r="AY309" s="594"/>
      <c r="AZ309" s="594"/>
      <c r="BA309" s="594"/>
      <c r="BB309" s="594"/>
      <c r="BC309" s="594"/>
      <c r="BD309" s="594"/>
      <c r="BE309" s="594"/>
      <c r="BF309" s="594"/>
      <c r="BG309" s="594"/>
      <c r="BH309" s="594"/>
      <c r="BI309" s="594"/>
      <c r="BJ309" s="594"/>
      <c r="BK309" s="594"/>
      <c r="BL309" s="594"/>
      <c r="BM309" s="594"/>
      <c r="BN309" s="594"/>
      <c r="BO309" s="594"/>
      <c r="BP309" s="594"/>
      <c r="BQ309" s="594"/>
      <c r="BR309" s="594"/>
      <c r="BS309" s="594"/>
      <c r="BT309" s="594"/>
      <c r="BU309" s="594"/>
      <c r="BV309" s="594"/>
      <c r="BW309" s="594"/>
      <c r="BX309" s="594"/>
      <c r="BY309" s="594"/>
      <c r="BZ309" s="594"/>
      <c r="CA309" s="594"/>
      <c r="CB309" s="594"/>
      <c r="CC309" s="594"/>
      <c r="CD309" s="594"/>
      <c r="CE309" s="594"/>
      <c r="CF309" s="594"/>
      <c r="CG309" s="594"/>
      <c r="CH309" s="594"/>
      <c r="CI309" s="594"/>
      <c r="CJ309" s="594"/>
      <c r="CK309" s="594"/>
      <c r="CL309" s="594"/>
      <c r="CM309" s="594"/>
      <c r="CN309" s="594"/>
      <c r="CO309" s="594"/>
      <c r="CP309" s="594"/>
      <c r="CQ309" s="594"/>
      <c r="CR309" s="594"/>
      <c r="CS309" s="594"/>
      <c r="CT309" s="594"/>
      <c r="CU309" s="594"/>
      <c r="CV309" s="594"/>
      <c r="CW309" s="594"/>
      <c r="CX309" s="594"/>
      <c r="CY309" s="594"/>
      <c r="CZ309" s="594"/>
      <c r="DA309" s="594"/>
      <c r="DB309" s="594"/>
      <c r="DC309" s="594"/>
      <c r="DD309" s="594"/>
      <c r="DE309" s="594"/>
      <c r="DF309" s="594"/>
      <c r="DG309" s="594"/>
      <c r="DH309" s="594"/>
      <c r="DI309" s="594"/>
      <c r="DJ309" s="594"/>
      <c r="DK309" s="594"/>
      <c r="DL309" s="594"/>
      <c r="DM309" s="594"/>
      <c r="DN309" s="594"/>
      <c r="DO309" s="594"/>
      <c r="DP309" s="594"/>
      <c r="DQ309" s="594"/>
      <c r="DR309" s="594"/>
      <c r="DS309" s="594"/>
      <c r="DT309" s="594"/>
      <c r="DU309" s="594"/>
      <c r="DV309" s="594"/>
      <c r="DW309" s="594"/>
      <c r="DX309" s="594"/>
      <c r="DY309" s="594"/>
      <c r="DZ309" s="594"/>
      <c r="EA309" s="594"/>
      <c r="EB309" s="594"/>
      <c r="EC309" s="594"/>
      <c r="ED309" s="594"/>
      <c r="EE309" s="594"/>
      <c r="EF309" s="594"/>
      <c r="EG309" s="594"/>
      <c r="EH309" s="594"/>
      <c r="EI309" s="594"/>
      <c r="EJ309" s="594"/>
      <c r="EK309" s="594"/>
      <c r="EL309" s="594"/>
      <c r="EM309" s="594"/>
      <c r="EN309" s="594"/>
      <c r="EO309" s="594"/>
      <c r="EP309" s="594"/>
      <c r="EQ309" s="594"/>
      <c r="ER309" s="594"/>
      <c r="ES309" s="594"/>
      <c r="ET309" s="594"/>
      <c r="EU309" s="594"/>
      <c r="EV309" s="594"/>
      <c r="EW309" s="594"/>
      <c r="EX309" s="594"/>
      <c r="EY309" s="594"/>
      <c r="EZ309" s="594"/>
      <c r="FA309" s="594"/>
      <c r="FB309" s="594"/>
      <c r="FC309" s="594"/>
      <c r="FD309" s="594"/>
      <c r="FE309" s="594"/>
      <c r="FF309" s="594"/>
      <c r="FG309" s="594"/>
      <c r="FH309" s="594"/>
      <c r="FI309" s="594"/>
      <c r="FJ309" s="594"/>
      <c r="FK309" s="594"/>
      <c r="FL309" s="594"/>
      <c r="FM309" s="594"/>
      <c r="FN309" s="594"/>
      <c r="FO309" s="594"/>
      <c r="FP309" s="594"/>
      <c r="FQ309" s="594"/>
      <c r="FR309" s="594"/>
      <c r="FS309" s="594"/>
      <c r="FT309" s="594"/>
      <c r="FU309" s="594"/>
      <c r="FV309" s="594"/>
      <c r="FW309" s="594"/>
      <c r="FX309" s="594"/>
    </row>
    <row r="310" spans="1:180" s="593" customFormat="1" ht="30" customHeight="1" x14ac:dyDescent="0.25">
      <c r="A310" s="662">
        <v>309</v>
      </c>
      <c r="B310" s="606">
        <v>282</v>
      </c>
      <c r="C310" s="607">
        <v>632</v>
      </c>
      <c r="D310" s="669">
        <v>31</v>
      </c>
      <c r="E310" s="582" t="s">
        <v>14</v>
      </c>
      <c r="F310" s="655" t="s">
        <v>1240</v>
      </c>
      <c r="G310" s="855" t="s">
        <v>31</v>
      </c>
      <c r="H310" s="914"/>
      <c r="I310" s="613">
        <v>0</v>
      </c>
      <c r="J310" s="613">
        <v>1400000</v>
      </c>
      <c r="K310" s="599">
        <v>1400000</v>
      </c>
      <c r="L310" s="613">
        <v>0</v>
      </c>
      <c r="M310" s="610">
        <v>1400000</v>
      </c>
      <c r="N310" s="609"/>
      <c r="O310" s="609"/>
      <c r="P310" s="897">
        <v>4.3</v>
      </c>
      <c r="Q310" s="586" t="s">
        <v>22</v>
      </c>
      <c r="R310" s="869">
        <v>5</v>
      </c>
      <c r="FM310" s="594"/>
      <c r="FN310" s="594"/>
      <c r="FO310" s="594"/>
      <c r="FP310" s="594"/>
      <c r="FQ310" s="594"/>
      <c r="FR310" s="594"/>
      <c r="FS310" s="594"/>
      <c r="FT310" s="594"/>
      <c r="FU310" s="594"/>
      <c r="FV310" s="594"/>
      <c r="FW310" s="594"/>
      <c r="FX310" s="594"/>
    </row>
    <row r="311" spans="1:180" s="593" customFormat="1" ht="30" customHeight="1" x14ac:dyDescent="0.25">
      <c r="A311" s="662">
        <v>310</v>
      </c>
      <c r="B311" s="606">
        <v>282</v>
      </c>
      <c r="C311" s="607">
        <v>632</v>
      </c>
      <c r="D311" s="669">
        <v>32</v>
      </c>
      <c r="E311" s="582" t="s">
        <v>14</v>
      </c>
      <c r="F311" s="655" t="s">
        <v>1242</v>
      </c>
      <c r="G311" s="855" t="s">
        <v>31</v>
      </c>
      <c r="H311" s="914"/>
      <c r="I311" s="613"/>
      <c r="J311" s="613">
        <v>1400000</v>
      </c>
      <c r="K311" s="599">
        <v>1400000</v>
      </c>
      <c r="L311" s="613">
        <v>0</v>
      </c>
      <c r="M311" s="610">
        <v>1400000</v>
      </c>
      <c r="N311" s="609"/>
      <c r="O311" s="609"/>
      <c r="P311" s="897">
        <v>4.3</v>
      </c>
      <c r="Q311" s="586" t="s">
        <v>22</v>
      </c>
      <c r="R311" s="869">
        <v>5</v>
      </c>
      <c r="FM311" s="594"/>
      <c r="FN311" s="594"/>
      <c r="FO311" s="594"/>
      <c r="FP311" s="594"/>
      <c r="FQ311" s="594"/>
      <c r="FR311" s="594"/>
      <c r="FS311" s="594"/>
      <c r="FT311" s="594"/>
      <c r="FU311" s="594"/>
      <c r="FV311" s="594"/>
      <c r="FW311" s="594"/>
      <c r="FX311" s="594"/>
    </row>
    <row r="312" spans="1:180" s="845" customFormat="1" ht="30" customHeight="1" x14ac:dyDescent="0.2">
      <c r="A312" s="662">
        <v>311</v>
      </c>
      <c r="B312" s="606">
        <v>282</v>
      </c>
      <c r="C312" s="607">
        <v>632</v>
      </c>
      <c r="D312" s="669" t="s">
        <v>25</v>
      </c>
      <c r="E312" s="582" t="s">
        <v>14</v>
      </c>
      <c r="F312" s="655" t="s">
        <v>1233</v>
      </c>
      <c r="G312" s="855" t="s">
        <v>31</v>
      </c>
      <c r="H312" s="914"/>
      <c r="I312" s="613"/>
      <c r="J312" s="613"/>
      <c r="K312" s="613"/>
      <c r="L312" s="613"/>
      <c r="M312" s="610">
        <v>0</v>
      </c>
      <c r="N312" s="609">
        <v>2900000</v>
      </c>
      <c r="O312" s="609">
        <v>3200000</v>
      </c>
      <c r="P312" s="897">
        <v>4.3</v>
      </c>
      <c r="Q312" s="586" t="s">
        <v>22</v>
      </c>
      <c r="R312" s="869">
        <v>5</v>
      </c>
      <c r="S312" s="594"/>
      <c r="T312" s="594"/>
      <c r="U312" s="594"/>
      <c r="V312" s="594"/>
      <c r="W312" s="594"/>
      <c r="X312" s="594"/>
      <c r="Y312" s="594"/>
      <c r="Z312" s="594"/>
      <c r="AA312" s="594"/>
      <c r="AB312" s="594"/>
      <c r="AC312" s="594"/>
      <c r="AD312" s="594"/>
      <c r="AE312" s="594"/>
      <c r="AF312" s="594"/>
      <c r="AG312" s="594"/>
      <c r="AH312" s="594"/>
      <c r="AI312" s="594"/>
      <c r="AJ312" s="594"/>
      <c r="AK312" s="594"/>
      <c r="AL312" s="594"/>
      <c r="AM312" s="594"/>
      <c r="AN312" s="594"/>
      <c r="AO312" s="594"/>
      <c r="AP312" s="594"/>
      <c r="AQ312" s="594"/>
      <c r="AR312" s="594"/>
      <c r="AS312" s="594"/>
      <c r="AT312" s="594"/>
      <c r="AU312" s="594"/>
      <c r="AV312" s="594"/>
      <c r="AW312" s="594"/>
      <c r="AX312" s="594"/>
      <c r="AY312" s="594"/>
      <c r="AZ312" s="594"/>
      <c r="BA312" s="594"/>
      <c r="BB312" s="594"/>
      <c r="BC312" s="594"/>
      <c r="BD312" s="594"/>
      <c r="BE312" s="594"/>
      <c r="BF312" s="594"/>
      <c r="BG312" s="594"/>
      <c r="BH312" s="594"/>
      <c r="BI312" s="594"/>
      <c r="BJ312" s="594"/>
      <c r="BK312" s="594"/>
      <c r="BL312" s="594"/>
      <c r="BM312" s="594"/>
      <c r="BN312" s="594"/>
      <c r="BO312" s="594"/>
      <c r="BP312" s="594"/>
      <c r="BQ312" s="594"/>
      <c r="BR312" s="594"/>
      <c r="BS312" s="594"/>
      <c r="BT312" s="594"/>
      <c r="BU312" s="594"/>
      <c r="BV312" s="594"/>
      <c r="BW312" s="594"/>
      <c r="BX312" s="594"/>
      <c r="BY312" s="594"/>
      <c r="BZ312" s="594"/>
      <c r="CA312" s="594"/>
      <c r="CB312" s="594"/>
      <c r="CC312" s="594"/>
      <c r="CD312" s="594"/>
      <c r="CE312" s="594"/>
      <c r="CF312" s="594"/>
      <c r="CG312" s="594"/>
      <c r="CH312" s="594"/>
      <c r="CI312" s="594"/>
      <c r="CJ312" s="594"/>
      <c r="CK312" s="594"/>
      <c r="CL312" s="594"/>
      <c r="CM312" s="594"/>
      <c r="CN312" s="594"/>
      <c r="CO312" s="594"/>
      <c r="CP312" s="594"/>
      <c r="CQ312" s="594"/>
      <c r="CR312" s="594"/>
      <c r="CS312" s="594"/>
      <c r="CT312" s="594"/>
      <c r="CU312" s="594"/>
      <c r="CV312" s="594"/>
      <c r="CW312" s="594"/>
      <c r="CX312" s="594"/>
      <c r="CY312" s="594"/>
      <c r="CZ312" s="594"/>
      <c r="DA312" s="594"/>
      <c r="DB312" s="594"/>
      <c r="DC312" s="594"/>
      <c r="DD312" s="594"/>
      <c r="DE312" s="594"/>
      <c r="DF312" s="594"/>
      <c r="DG312" s="594"/>
      <c r="DH312" s="594"/>
      <c r="DI312" s="594"/>
      <c r="DJ312" s="594"/>
      <c r="DK312" s="594"/>
      <c r="DL312" s="594"/>
      <c r="DM312" s="594"/>
      <c r="DN312" s="594"/>
      <c r="DO312" s="594"/>
      <c r="DP312" s="594"/>
      <c r="DQ312" s="594"/>
      <c r="DR312" s="594"/>
      <c r="DS312" s="594"/>
      <c r="DT312" s="594"/>
      <c r="DU312" s="594"/>
      <c r="DV312" s="594"/>
      <c r="DW312" s="594"/>
      <c r="DX312" s="594"/>
      <c r="DY312" s="594"/>
      <c r="DZ312" s="594"/>
      <c r="EA312" s="594"/>
      <c r="EB312" s="594"/>
      <c r="EC312" s="594"/>
      <c r="ED312" s="594"/>
      <c r="EE312" s="594"/>
      <c r="EF312" s="594"/>
      <c r="EG312" s="594"/>
      <c r="EH312" s="594"/>
      <c r="EI312" s="594"/>
      <c r="EJ312" s="594"/>
      <c r="EK312" s="594"/>
      <c r="EL312" s="594"/>
      <c r="EM312" s="594"/>
      <c r="EN312" s="594"/>
      <c r="EO312" s="594"/>
      <c r="EP312" s="594"/>
      <c r="EQ312" s="594"/>
      <c r="ER312" s="594"/>
      <c r="ES312" s="594"/>
      <c r="ET312" s="594"/>
      <c r="EU312" s="594"/>
      <c r="EV312" s="594"/>
      <c r="EW312" s="594"/>
      <c r="EX312" s="594"/>
      <c r="EY312" s="594"/>
      <c r="EZ312" s="594"/>
      <c r="FA312" s="594"/>
      <c r="FB312" s="594"/>
      <c r="FC312" s="594"/>
      <c r="FD312" s="594"/>
      <c r="FE312" s="594"/>
      <c r="FF312" s="594"/>
      <c r="FG312" s="594"/>
      <c r="FH312" s="594"/>
      <c r="FI312" s="594"/>
      <c r="FJ312" s="594"/>
      <c r="FK312" s="594"/>
      <c r="FL312" s="594"/>
      <c r="FM312" s="594"/>
      <c r="FN312" s="594"/>
      <c r="FO312" s="594"/>
      <c r="FP312" s="594"/>
      <c r="FQ312" s="594"/>
      <c r="FR312" s="594"/>
      <c r="FS312" s="594"/>
      <c r="FT312" s="594"/>
      <c r="FU312" s="594"/>
      <c r="FV312" s="594"/>
      <c r="FW312" s="594"/>
      <c r="FX312" s="594"/>
    </row>
    <row r="313" spans="1:180" s="845" customFormat="1" ht="30" customHeight="1" x14ac:dyDescent="0.2">
      <c r="A313" s="662">
        <v>312</v>
      </c>
      <c r="B313" s="606">
        <v>282</v>
      </c>
      <c r="C313" s="607">
        <v>632</v>
      </c>
      <c r="D313" s="669" t="s">
        <v>25</v>
      </c>
      <c r="E313" s="582" t="s">
        <v>14</v>
      </c>
      <c r="F313" s="655" t="s">
        <v>1238</v>
      </c>
      <c r="G313" s="855" t="s">
        <v>31</v>
      </c>
      <c r="H313" s="914"/>
      <c r="I313" s="613"/>
      <c r="J313" s="613"/>
      <c r="K313" s="613"/>
      <c r="L313" s="613"/>
      <c r="M313" s="610">
        <v>0</v>
      </c>
      <c r="N313" s="613">
        <v>2300000</v>
      </c>
      <c r="O313" s="613">
        <v>158300</v>
      </c>
      <c r="P313" s="897">
        <v>4.3</v>
      </c>
      <c r="Q313" s="586" t="s">
        <v>22</v>
      </c>
      <c r="R313" s="869">
        <v>5</v>
      </c>
      <c r="S313" s="593"/>
      <c r="T313" s="593"/>
      <c r="U313" s="593"/>
      <c r="V313" s="593"/>
      <c r="W313" s="593"/>
      <c r="X313" s="593"/>
      <c r="Y313" s="593"/>
      <c r="Z313" s="593"/>
      <c r="AA313" s="593"/>
      <c r="AB313" s="593"/>
      <c r="AC313" s="593"/>
      <c r="AD313" s="593"/>
      <c r="AE313" s="593"/>
      <c r="AF313" s="593"/>
      <c r="AG313" s="593"/>
      <c r="AH313" s="593"/>
      <c r="AI313" s="593"/>
      <c r="AJ313" s="593"/>
      <c r="AK313" s="593"/>
      <c r="AL313" s="593"/>
      <c r="AM313" s="593"/>
      <c r="AN313" s="593"/>
      <c r="AO313" s="593"/>
      <c r="AP313" s="593"/>
      <c r="AQ313" s="593"/>
      <c r="AR313" s="593"/>
      <c r="AS313" s="593"/>
      <c r="AT313" s="593"/>
      <c r="AU313" s="593"/>
      <c r="AV313" s="593"/>
      <c r="AW313" s="593"/>
      <c r="AX313" s="593"/>
      <c r="AY313" s="593"/>
      <c r="AZ313" s="593"/>
      <c r="BA313" s="593"/>
      <c r="BB313" s="593"/>
      <c r="BC313" s="593"/>
      <c r="BD313" s="593"/>
      <c r="BE313" s="593"/>
      <c r="BF313" s="593"/>
      <c r="BG313" s="593"/>
      <c r="BH313" s="593"/>
      <c r="BI313" s="593"/>
      <c r="BJ313" s="593"/>
      <c r="BK313" s="593"/>
      <c r="BL313" s="593"/>
      <c r="BM313" s="593"/>
      <c r="BN313" s="593"/>
      <c r="BO313" s="593"/>
      <c r="BP313" s="593"/>
      <c r="BQ313" s="593"/>
      <c r="BR313" s="593"/>
      <c r="BS313" s="593"/>
      <c r="BT313" s="593"/>
      <c r="BU313" s="593"/>
      <c r="BV313" s="593"/>
      <c r="BW313" s="593"/>
      <c r="BX313" s="593"/>
      <c r="BY313" s="593"/>
      <c r="BZ313" s="593"/>
      <c r="CA313" s="593"/>
      <c r="CB313" s="593"/>
      <c r="CC313" s="593"/>
      <c r="CD313" s="593"/>
      <c r="CE313" s="593"/>
      <c r="CF313" s="593"/>
      <c r="CG313" s="593"/>
      <c r="CH313" s="593"/>
      <c r="CI313" s="593"/>
      <c r="CJ313" s="593"/>
      <c r="CK313" s="593"/>
      <c r="CL313" s="593"/>
      <c r="CM313" s="593"/>
      <c r="CN313" s="593"/>
      <c r="CO313" s="593"/>
      <c r="CP313" s="593"/>
      <c r="CQ313" s="593"/>
      <c r="CR313" s="593"/>
      <c r="CS313" s="593"/>
      <c r="CT313" s="593"/>
      <c r="CU313" s="593"/>
      <c r="CV313" s="593"/>
      <c r="CW313" s="593"/>
      <c r="CX313" s="593"/>
      <c r="CY313" s="593"/>
      <c r="CZ313" s="593"/>
      <c r="DA313" s="593"/>
      <c r="DB313" s="593"/>
      <c r="DC313" s="593"/>
      <c r="DD313" s="593"/>
      <c r="DE313" s="593"/>
      <c r="DF313" s="593"/>
      <c r="DG313" s="593"/>
      <c r="DH313" s="593"/>
      <c r="DI313" s="593"/>
      <c r="DJ313" s="593"/>
      <c r="DK313" s="593"/>
      <c r="DL313" s="593"/>
      <c r="DM313" s="593"/>
      <c r="DN313" s="593"/>
      <c r="DO313" s="593"/>
      <c r="DP313" s="593"/>
      <c r="DQ313" s="593"/>
      <c r="DR313" s="593"/>
      <c r="DS313" s="593"/>
      <c r="DT313" s="593"/>
      <c r="DU313" s="593"/>
      <c r="DV313" s="593"/>
      <c r="DW313" s="593"/>
      <c r="DX313" s="593"/>
      <c r="DY313" s="593"/>
      <c r="DZ313" s="593"/>
      <c r="EA313" s="593"/>
      <c r="EB313" s="593"/>
      <c r="EC313" s="593"/>
      <c r="ED313" s="593"/>
      <c r="EE313" s="593"/>
      <c r="EF313" s="593"/>
      <c r="EG313" s="593"/>
      <c r="EH313" s="593"/>
      <c r="EI313" s="593"/>
      <c r="EJ313" s="593"/>
      <c r="EK313" s="593"/>
      <c r="EL313" s="593"/>
      <c r="EM313" s="593"/>
      <c r="EN313" s="593"/>
      <c r="EO313" s="593"/>
      <c r="EP313" s="593"/>
      <c r="EQ313" s="593"/>
      <c r="ER313" s="593"/>
      <c r="ES313" s="593"/>
      <c r="ET313" s="593"/>
      <c r="EU313" s="593"/>
      <c r="EV313" s="593"/>
      <c r="EW313" s="593"/>
      <c r="EX313" s="593"/>
      <c r="EY313" s="593"/>
      <c r="EZ313" s="593"/>
      <c r="FA313" s="593"/>
      <c r="FB313" s="593"/>
      <c r="FC313" s="593"/>
      <c r="FD313" s="593"/>
      <c r="FE313" s="593"/>
      <c r="FF313" s="593"/>
      <c r="FG313" s="593"/>
      <c r="FH313" s="593"/>
      <c r="FI313" s="593"/>
      <c r="FJ313" s="593"/>
      <c r="FK313" s="593"/>
      <c r="FL313" s="593"/>
      <c r="FM313" s="594"/>
      <c r="FN313" s="594"/>
      <c r="FO313" s="594"/>
      <c r="FP313" s="594"/>
      <c r="FQ313" s="594"/>
      <c r="FR313" s="594"/>
      <c r="FS313" s="594"/>
      <c r="FT313" s="594"/>
      <c r="FU313" s="594"/>
      <c r="FV313" s="594"/>
      <c r="FW313" s="594"/>
      <c r="FX313" s="594"/>
    </row>
    <row r="314" spans="1:180" s="845" customFormat="1" ht="30" customHeight="1" x14ac:dyDescent="0.2">
      <c r="A314" s="662">
        <v>313</v>
      </c>
      <c r="B314" s="606">
        <v>282</v>
      </c>
      <c r="C314" s="607">
        <v>636</v>
      </c>
      <c r="D314" s="581">
        <v>9</v>
      </c>
      <c r="E314" s="582" t="s">
        <v>907</v>
      </c>
      <c r="F314" s="582" t="s">
        <v>1235</v>
      </c>
      <c r="G314" s="656" t="s">
        <v>31</v>
      </c>
      <c r="H314" s="914"/>
      <c r="I314" s="613">
        <v>1500000</v>
      </c>
      <c r="J314" s="613">
        <v>1500000</v>
      </c>
      <c r="K314" s="599">
        <v>1500000</v>
      </c>
      <c r="L314" s="613">
        <v>0</v>
      </c>
      <c r="M314" s="610">
        <v>1500000</v>
      </c>
      <c r="N314" s="600">
        <v>1407300</v>
      </c>
      <c r="O314" s="600">
        <v>1537600</v>
      </c>
      <c r="P314" s="897">
        <v>4.3</v>
      </c>
      <c r="Q314" s="586" t="s">
        <v>22</v>
      </c>
      <c r="R314" s="869">
        <v>5</v>
      </c>
      <c r="S314" s="594"/>
      <c r="T314" s="594"/>
      <c r="U314" s="594"/>
      <c r="V314" s="594"/>
      <c r="W314" s="594"/>
      <c r="X314" s="594"/>
      <c r="Y314" s="594"/>
      <c r="Z314" s="594"/>
      <c r="AA314" s="594"/>
      <c r="AB314" s="594"/>
      <c r="AC314" s="594"/>
      <c r="AD314" s="594"/>
      <c r="AE314" s="594"/>
      <c r="AF314" s="594"/>
      <c r="AG314" s="594"/>
      <c r="AH314" s="594"/>
      <c r="AI314" s="594"/>
      <c r="AJ314" s="594"/>
      <c r="AK314" s="594"/>
      <c r="AL314" s="594"/>
      <c r="AM314" s="594"/>
      <c r="AN314" s="594"/>
      <c r="AO314" s="594"/>
      <c r="AP314" s="594"/>
      <c r="AQ314" s="594"/>
      <c r="AR314" s="594"/>
      <c r="AS314" s="594"/>
      <c r="AT314" s="594"/>
      <c r="AU314" s="594"/>
      <c r="AV314" s="594"/>
      <c r="AW314" s="594"/>
      <c r="AX314" s="594"/>
      <c r="AY314" s="594"/>
      <c r="AZ314" s="594"/>
      <c r="BA314" s="594"/>
      <c r="BB314" s="594"/>
      <c r="BC314" s="594"/>
      <c r="BD314" s="594"/>
      <c r="BE314" s="594"/>
      <c r="BF314" s="594"/>
      <c r="BG314" s="594"/>
      <c r="BH314" s="594"/>
      <c r="BI314" s="594"/>
      <c r="BJ314" s="594"/>
      <c r="BK314" s="594"/>
      <c r="BL314" s="594"/>
      <c r="BM314" s="594"/>
      <c r="BN314" s="594"/>
      <c r="BO314" s="594"/>
      <c r="BP314" s="594"/>
      <c r="BQ314" s="594"/>
      <c r="BR314" s="594"/>
      <c r="BS314" s="594"/>
      <c r="BT314" s="594"/>
      <c r="BU314" s="594"/>
      <c r="BV314" s="594"/>
      <c r="BW314" s="594"/>
      <c r="BX314" s="594"/>
      <c r="BY314" s="594"/>
      <c r="BZ314" s="594"/>
      <c r="CA314" s="594"/>
      <c r="CB314" s="594"/>
      <c r="CC314" s="594"/>
      <c r="CD314" s="594"/>
      <c r="CE314" s="594"/>
      <c r="CF314" s="594"/>
      <c r="CG314" s="594"/>
      <c r="CH314" s="594"/>
      <c r="CI314" s="594"/>
      <c r="CJ314" s="594"/>
      <c r="CK314" s="594"/>
      <c r="CL314" s="594"/>
      <c r="CM314" s="594"/>
      <c r="CN314" s="594"/>
      <c r="CO314" s="594"/>
      <c r="CP314" s="594"/>
      <c r="CQ314" s="594"/>
      <c r="CR314" s="594"/>
      <c r="CS314" s="594"/>
      <c r="CT314" s="594"/>
      <c r="CU314" s="594"/>
      <c r="CV314" s="594"/>
      <c r="CW314" s="594"/>
      <c r="CX314" s="594"/>
      <c r="CY314" s="594"/>
      <c r="CZ314" s="594"/>
      <c r="DA314" s="594"/>
      <c r="DB314" s="594"/>
      <c r="DC314" s="594"/>
      <c r="DD314" s="594"/>
      <c r="DE314" s="594"/>
      <c r="DF314" s="594"/>
      <c r="DG314" s="594"/>
      <c r="DH314" s="594"/>
      <c r="DI314" s="594"/>
      <c r="DJ314" s="594"/>
      <c r="DK314" s="594"/>
      <c r="DL314" s="594"/>
      <c r="DM314" s="594"/>
      <c r="DN314" s="594"/>
      <c r="DO314" s="594"/>
      <c r="DP314" s="594"/>
      <c r="DQ314" s="594"/>
      <c r="DR314" s="594"/>
      <c r="DS314" s="594"/>
      <c r="DT314" s="594"/>
      <c r="DU314" s="594"/>
      <c r="DV314" s="594"/>
      <c r="DW314" s="594"/>
      <c r="DX314" s="594"/>
      <c r="DY314" s="594"/>
      <c r="DZ314" s="594"/>
      <c r="EA314" s="594"/>
      <c r="EB314" s="594"/>
      <c r="EC314" s="594"/>
      <c r="ED314" s="594"/>
      <c r="EE314" s="594"/>
      <c r="EF314" s="594"/>
      <c r="EG314" s="594"/>
      <c r="EH314" s="594"/>
      <c r="EI314" s="594"/>
      <c r="EJ314" s="594"/>
      <c r="EK314" s="594"/>
      <c r="EL314" s="594"/>
      <c r="EM314" s="594"/>
      <c r="EN314" s="594"/>
      <c r="EO314" s="594"/>
      <c r="EP314" s="594"/>
      <c r="EQ314" s="594"/>
      <c r="ER314" s="594"/>
      <c r="ES314" s="594"/>
      <c r="ET314" s="594"/>
      <c r="EU314" s="594"/>
      <c r="EV314" s="594"/>
      <c r="EW314" s="594"/>
      <c r="EX314" s="594"/>
      <c r="EY314" s="594"/>
      <c r="EZ314" s="594"/>
      <c r="FA314" s="594"/>
      <c r="FB314" s="594"/>
      <c r="FC314" s="594"/>
      <c r="FD314" s="594"/>
      <c r="FE314" s="594"/>
      <c r="FF314" s="594"/>
      <c r="FG314" s="594"/>
      <c r="FH314" s="594"/>
      <c r="FI314" s="594"/>
      <c r="FJ314" s="594"/>
      <c r="FK314" s="594"/>
      <c r="FL314" s="594"/>
      <c r="FM314" s="594"/>
      <c r="FN314" s="594"/>
      <c r="FO314" s="594"/>
      <c r="FP314" s="594"/>
      <c r="FQ314" s="594"/>
      <c r="FR314" s="594"/>
      <c r="FS314" s="594"/>
      <c r="FT314" s="594"/>
      <c r="FU314" s="594"/>
      <c r="FV314" s="594"/>
      <c r="FW314" s="594"/>
      <c r="FX314" s="594"/>
    </row>
    <row r="315" spans="1:180" s="845" customFormat="1" ht="30" customHeight="1" x14ac:dyDescent="0.2">
      <c r="A315" s="662">
        <v>314</v>
      </c>
      <c r="B315" s="606">
        <v>282</v>
      </c>
      <c r="C315" s="597">
        <v>636</v>
      </c>
      <c r="D315" s="597">
        <v>15</v>
      </c>
      <c r="E315" s="596" t="s">
        <v>907</v>
      </c>
      <c r="F315" s="598" t="s">
        <v>1221</v>
      </c>
      <c r="G315" s="855" t="s">
        <v>31</v>
      </c>
      <c r="H315" s="914"/>
      <c r="I315" s="601">
        <v>700000</v>
      </c>
      <c r="J315" s="601">
        <v>700000</v>
      </c>
      <c r="K315" s="599">
        <v>700000</v>
      </c>
      <c r="L315" s="601">
        <v>0</v>
      </c>
      <c r="M315" s="610">
        <v>700000</v>
      </c>
      <c r="N315" s="857"/>
      <c r="O315" s="857">
        <v>700000</v>
      </c>
      <c r="P315" s="897">
        <v>4.3</v>
      </c>
      <c r="Q315" s="586" t="s">
        <v>22</v>
      </c>
      <c r="R315" s="869">
        <v>5</v>
      </c>
      <c r="S315" s="594"/>
      <c r="T315" s="594"/>
      <c r="U315" s="594"/>
      <c r="V315" s="594"/>
      <c r="W315" s="594"/>
      <c r="X315" s="594"/>
      <c r="Y315" s="594"/>
      <c r="Z315" s="594"/>
      <c r="AA315" s="594"/>
      <c r="AB315" s="594"/>
      <c r="AC315" s="594"/>
      <c r="AD315" s="594"/>
      <c r="AE315" s="594"/>
      <c r="AF315" s="594"/>
      <c r="AG315" s="594"/>
      <c r="AH315" s="594"/>
      <c r="AI315" s="594"/>
      <c r="AJ315" s="594"/>
      <c r="AK315" s="594"/>
      <c r="AL315" s="594"/>
      <c r="AM315" s="594"/>
      <c r="AN315" s="594"/>
      <c r="AO315" s="594"/>
      <c r="AP315" s="594"/>
      <c r="AQ315" s="594"/>
      <c r="AR315" s="594"/>
      <c r="AS315" s="594"/>
      <c r="AT315" s="594"/>
      <c r="AU315" s="594"/>
      <c r="AV315" s="594"/>
      <c r="AW315" s="594"/>
      <c r="AX315" s="594"/>
      <c r="AY315" s="594"/>
      <c r="AZ315" s="594"/>
      <c r="BA315" s="594"/>
      <c r="BB315" s="594"/>
      <c r="BC315" s="594"/>
      <c r="BD315" s="594"/>
      <c r="BE315" s="594"/>
      <c r="BF315" s="594"/>
      <c r="BG315" s="594"/>
      <c r="BH315" s="594"/>
      <c r="BI315" s="594"/>
      <c r="BJ315" s="594"/>
      <c r="BK315" s="594"/>
      <c r="BL315" s="594"/>
      <c r="BM315" s="594"/>
      <c r="BN315" s="594"/>
      <c r="BO315" s="594"/>
      <c r="BP315" s="594"/>
      <c r="BQ315" s="594"/>
      <c r="BR315" s="594"/>
      <c r="BS315" s="594"/>
      <c r="BT315" s="594"/>
      <c r="BU315" s="594"/>
      <c r="BV315" s="594"/>
      <c r="BW315" s="594"/>
      <c r="BX315" s="594"/>
      <c r="BY315" s="594"/>
      <c r="BZ315" s="594"/>
      <c r="CA315" s="594"/>
      <c r="CB315" s="594"/>
      <c r="CC315" s="594"/>
      <c r="CD315" s="594"/>
      <c r="CE315" s="594"/>
      <c r="CF315" s="594"/>
      <c r="CG315" s="594"/>
      <c r="CH315" s="594"/>
      <c r="CI315" s="594"/>
      <c r="CJ315" s="594"/>
      <c r="CK315" s="594"/>
      <c r="CL315" s="594"/>
      <c r="CM315" s="594"/>
      <c r="CN315" s="594"/>
      <c r="CO315" s="594"/>
      <c r="CP315" s="594"/>
      <c r="CQ315" s="594"/>
      <c r="CR315" s="594"/>
      <c r="CS315" s="594"/>
      <c r="CT315" s="594"/>
      <c r="CU315" s="594"/>
      <c r="CV315" s="594"/>
      <c r="CW315" s="594"/>
      <c r="CX315" s="594"/>
      <c r="CY315" s="594"/>
      <c r="CZ315" s="594"/>
      <c r="DA315" s="594"/>
      <c r="DB315" s="594"/>
      <c r="DC315" s="594"/>
      <c r="DD315" s="594"/>
      <c r="DE315" s="594"/>
      <c r="DF315" s="594"/>
      <c r="DG315" s="594"/>
      <c r="DH315" s="594"/>
      <c r="DI315" s="594"/>
      <c r="DJ315" s="594"/>
      <c r="DK315" s="594"/>
      <c r="DL315" s="594"/>
      <c r="DM315" s="594"/>
      <c r="DN315" s="594"/>
      <c r="DO315" s="594"/>
      <c r="DP315" s="594"/>
      <c r="DQ315" s="594"/>
      <c r="DR315" s="594"/>
      <c r="DS315" s="594"/>
      <c r="DT315" s="594"/>
      <c r="DU315" s="594"/>
      <c r="DV315" s="594"/>
      <c r="DW315" s="594"/>
      <c r="DX315" s="594"/>
      <c r="DY315" s="594"/>
      <c r="DZ315" s="594"/>
      <c r="EA315" s="594"/>
      <c r="EB315" s="594"/>
      <c r="EC315" s="594"/>
      <c r="ED315" s="594"/>
      <c r="EE315" s="594"/>
      <c r="EF315" s="594"/>
      <c r="EG315" s="594"/>
      <c r="EH315" s="594"/>
      <c r="EI315" s="594"/>
      <c r="EJ315" s="594"/>
      <c r="EK315" s="594"/>
      <c r="EL315" s="594"/>
      <c r="EM315" s="594"/>
      <c r="EN315" s="594"/>
      <c r="EO315" s="594"/>
      <c r="EP315" s="594"/>
      <c r="EQ315" s="594"/>
      <c r="ER315" s="594"/>
      <c r="ES315" s="594"/>
      <c r="ET315" s="594"/>
      <c r="EU315" s="594"/>
      <c r="EV315" s="594"/>
      <c r="EW315" s="594"/>
      <c r="EX315" s="594"/>
      <c r="EY315" s="594"/>
      <c r="EZ315" s="594"/>
      <c r="FA315" s="594"/>
      <c r="FB315" s="594"/>
      <c r="FC315" s="594"/>
      <c r="FD315" s="594"/>
      <c r="FE315" s="594"/>
      <c r="FF315" s="594"/>
      <c r="FG315" s="594"/>
      <c r="FH315" s="594"/>
      <c r="FI315" s="594"/>
      <c r="FJ315" s="594"/>
      <c r="FK315" s="594"/>
      <c r="FL315" s="594"/>
      <c r="FM315" s="594"/>
      <c r="FN315" s="594"/>
      <c r="FO315" s="594"/>
      <c r="FP315" s="594"/>
      <c r="FQ315" s="594"/>
      <c r="FR315" s="594"/>
      <c r="FS315" s="594"/>
      <c r="FT315" s="594"/>
      <c r="FU315" s="594"/>
      <c r="FV315" s="594"/>
      <c r="FW315" s="594"/>
      <c r="FX315" s="594"/>
    </row>
    <row r="316" spans="1:180" s="593" customFormat="1" ht="30" customHeight="1" x14ac:dyDescent="0.2">
      <c r="A316" s="662">
        <v>315</v>
      </c>
      <c r="B316" s="606">
        <v>282</v>
      </c>
      <c r="C316" s="597">
        <v>636</v>
      </c>
      <c r="D316" s="597">
        <v>16</v>
      </c>
      <c r="E316" s="596" t="s">
        <v>907</v>
      </c>
      <c r="F316" s="598" t="s">
        <v>1231</v>
      </c>
      <c r="G316" s="855" t="s">
        <v>31</v>
      </c>
      <c r="H316" s="914"/>
      <c r="I316" s="601">
        <v>1500000</v>
      </c>
      <c r="J316" s="601">
        <v>0</v>
      </c>
      <c r="K316" s="599">
        <v>0</v>
      </c>
      <c r="L316" s="601"/>
      <c r="M316" s="610">
        <v>0</v>
      </c>
      <c r="N316" s="857"/>
      <c r="O316" s="857">
        <v>1500000</v>
      </c>
      <c r="P316" s="897">
        <v>4.3</v>
      </c>
      <c r="Q316" s="586" t="s">
        <v>22</v>
      </c>
      <c r="R316" s="869">
        <v>5</v>
      </c>
      <c r="S316" s="594"/>
      <c r="T316" s="594"/>
      <c r="U316" s="594"/>
      <c r="V316" s="594"/>
      <c r="W316" s="594"/>
      <c r="X316" s="594"/>
      <c r="Y316" s="594"/>
      <c r="Z316" s="594"/>
      <c r="AA316" s="594"/>
      <c r="AB316" s="594"/>
      <c r="AC316" s="594"/>
      <c r="AD316" s="594"/>
      <c r="AE316" s="594"/>
      <c r="AF316" s="594"/>
      <c r="AG316" s="594"/>
      <c r="AH316" s="594"/>
      <c r="AI316" s="594"/>
      <c r="AJ316" s="594"/>
      <c r="AK316" s="594"/>
      <c r="AL316" s="594"/>
      <c r="AM316" s="594"/>
      <c r="AN316" s="594"/>
      <c r="AO316" s="594"/>
      <c r="AP316" s="594"/>
      <c r="AQ316" s="594"/>
      <c r="AR316" s="594"/>
      <c r="AS316" s="594"/>
      <c r="AT316" s="594"/>
      <c r="AU316" s="594"/>
      <c r="AV316" s="594"/>
      <c r="AW316" s="594"/>
      <c r="AX316" s="594"/>
      <c r="AY316" s="594"/>
      <c r="AZ316" s="594"/>
      <c r="BA316" s="594"/>
      <c r="BB316" s="594"/>
      <c r="BC316" s="594"/>
      <c r="BD316" s="594"/>
      <c r="BE316" s="594"/>
      <c r="BF316" s="594"/>
      <c r="BG316" s="594"/>
      <c r="BH316" s="594"/>
      <c r="BI316" s="594"/>
      <c r="BJ316" s="594"/>
      <c r="BK316" s="594"/>
      <c r="BL316" s="594"/>
      <c r="BM316" s="594"/>
      <c r="BN316" s="594"/>
      <c r="BO316" s="594"/>
      <c r="BP316" s="594"/>
      <c r="BQ316" s="594"/>
      <c r="BR316" s="594"/>
      <c r="BS316" s="594"/>
      <c r="BT316" s="594"/>
      <c r="BU316" s="594"/>
      <c r="BV316" s="594"/>
      <c r="BW316" s="594"/>
      <c r="BX316" s="594"/>
      <c r="BY316" s="594"/>
      <c r="BZ316" s="594"/>
      <c r="CA316" s="594"/>
      <c r="CB316" s="594"/>
      <c r="CC316" s="594"/>
      <c r="CD316" s="594"/>
      <c r="CE316" s="594"/>
      <c r="CF316" s="594"/>
      <c r="CG316" s="594"/>
      <c r="CH316" s="594"/>
      <c r="CI316" s="594"/>
      <c r="CJ316" s="594"/>
      <c r="CK316" s="594"/>
      <c r="CL316" s="594"/>
      <c r="CM316" s="594"/>
      <c r="CN316" s="594"/>
      <c r="CO316" s="594"/>
      <c r="CP316" s="594"/>
      <c r="CQ316" s="594"/>
      <c r="CR316" s="594"/>
      <c r="CS316" s="594"/>
      <c r="CT316" s="594"/>
      <c r="CU316" s="594"/>
      <c r="CV316" s="594"/>
      <c r="CW316" s="594"/>
      <c r="CX316" s="594"/>
      <c r="CY316" s="594"/>
      <c r="CZ316" s="594"/>
      <c r="DA316" s="594"/>
      <c r="DB316" s="594"/>
      <c r="DC316" s="594"/>
      <c r="DD316" s="594"/>
      <c r="DE316" s="594"/>
      <c r="DF316" s="594"/>
      <c r="DG316" s="594"/>
      <c r="DH316" s="594"/>
      <c r="DI316" s="594"/>
      <c r="DJ316" s="594"/>
      <c r="DK316" s="594"/>
      <c r="DL316" s="594"/>
      <c r="DM316" s="594"/>
      <c r="DN316" s="594"/>
      <c r="DO316" s="594"/>
      <c r="DP316" s="594"/>
      <c r="DQ316" s="594"/>
      <c r="DR316" s="594"/>
      <c r="DS316" s="594"/>
      <c r="DT316" s="594"/>
      <c r="DU316" s="594"/>
      <c r="DV316" s="594"/>
      <c r="DW316" s="594"/>
      <c r="DX316" s="594"/>
      <c r="DY316" s="594"/>
      <c r="DZ316" s="594"/>
      <c r="EA316" s="594"/>
      <c r="EB316" s="594"/>
      <c r="EC316" s="594"/>
      <c r="ED316" s="594"/>
      <c r="EE316" s="594"/>
      <c r="EF316" s="594"/>
      <c r="EG316" s="594"/>
      <c r="EH316" s="594"/>
      <c r="EI316" s="594"/>
      <c r="EJ316" s="594"/>
      <c r="EK316" s="594"/>
      <c r="EL316" s="594"/>
      <c r="EM316" s="594"/>
      <c r="EN316" s="594"/>
      <c r="EO316" s="594"/>
      <c r="EP316" s="594"/>
      <c r="EQ316" s="594"/>
      <c r="ER316" s="594"/>
      <c r="ES316" s="594"/>
      <c r="ET316" s="594"/>
      <c r="EU316" s="594"/>
      <c r="EV316" s="594"/>
      <c r="EW316" s="594"/>
      <c r="EX316" s="594"/>
      <c r="EY316" s="594"/>
      <c r="EZ316" s="594"/>
      <c r="FA316" s="594"/>
      <c r="FB316" s="594"/>
      <c r="FC316" s="594"/>
      <c r="FD316" s="594"/>
      <c r="FE316" s="594"/>
      <c r="FF316" s="594"/>
      <c r="FG316" s="594"/>
      <c r="FH316" s="594"/>
      <c r="FI316" s="594"/>
      <c r="FJ316" s="594"/>
      <c r="FK316" s="594"/>
      <c r="FL316" s="594"/>
      <c r="FM316" s="594"/>
      <c r="FN316" s="594"/>
      <c r="FO316" s="594"/>
      <c r="FP316" s="594"/>
      <c r="FQ316" s="594"/>
      <c r="FR316" s="594"/>
      <c r="FS316" s="594"/>
      <c r="FT316" s="594"/>
      <c r="FU316" s="594"/>
      <c r="FV316" s="594"/>
      <c r="FW316" s="594"/>
      <c r="FX316" s="594"/>
    </row>
    <row r="317" spans="1:180" s="593" customFormat="1" ht="30" customHeight="1" x14ac:dyDescent="0.2">
      <c r="A317" s="662">
        <v>316</v>
      </c>
      <c r="B317" s="606">
        <v>282</v>
      </c>
      <c r="C317" s="597">
        <v>636</v>
      </c>
      <c r="D317" s="597">
        <v>17</v>
      </c>
      <c r="E317" s="596" t="s">
        <v>907</v>
      </c>
      <c r="F317" s="598" t="s">
        <v>1224</v>
      </c>
      <c r="G317" s="855" t="s">
        <v>31</v>
      </c>
      <c r="H317" s="914"/>
      <c r="I317" s="601">
        <v>500000</v>
      </c>
      <c r="J317" s="601">
        <v>500000</v>
      </c>
      <c r="K317" s="599">
        <v>500000</v>
      </c>
      <c r="L317" s="601">
        <v>0</v>
      </c>
      <c r="M317" s="610">
        <v>500000</v>
      </c>
      <c r="N317" s="857">
        <v>500000</v>
      </c>
      <c r="O317" s="857"/>
      <c r="P317" s="897">
        <v>4.3</v>
      </c>
      <c r="Q317" s="586" t="s">
        <v>22</v>
      </c>
      <c r="R317" s="869">
        <v>5</v>
      </c>
      <c r="S317" s="594"/>
      <c r="T317" s="594"/>
      <c r="U317" s="594"/>
      <c r="V317" s="594"/>
      <c r="W317" s="594"/>
      <c r="X317" s="594"/>
      <c r="Y317" s="594"/>
      <c r="Z317" s="594"/>
      <c r="AA317" s="594"/>
      <c r="AB317" s="594"/>
      <c r="AC317" s="594"/>
      <c r="AD317" s="594"/>
      <c r="AE317" s="594"/>
      <c r="AF317" s="594"/>
      <c r="AG317" s="594"/>
      <c r="AH317" s="594"/>
      <c r="AI317" s="594"/>
      <c r="AJ317" s="594"/>
      <c r="AK317" s="594"/>
      <c r="AL317" s="594"/>
      <c r="AM317" s="594"/>
      <c r="AN317" s="594"/>
      <c r="AO317" s="594"/>
      <c r="AP317" s="594"/>
      <c r="AQ317" s="594"/>
      <c r="AR317" s="594"/>
      <c r="AS317" s="594"/>
      <c r="AT317" s="594"/>
      <c r="AU317" s="594"/>
      <c r="AV317" s="594"/>
      <c r="AW317" s="594"/>
      <c r="AX317" s="594"/>
      <c r="AY317" s="594"/>
      <c r="AZ317" s="594"/>
      <c r="BA317" s="594"/>
      <c r="BB317" s="594"/>
      <c r="BC317" s="594"/>
      <c r="BD317" s="594"/>
      <c r="BE317" s="594"/>
      <c r="BF317" s="594"/>
      <c r="BG317" s="594"/>
      <c r="BH317" s="594"/>
      <c r="BI317" s="594"/>
      <c r="BJ317" s="594"/>
      <c r="BK317" s="594"/>
      <c r="BL317" s="594"/>
      <c r="BM317" s="594"/>
      <c r="BN317" s="594"/>
      <c r="BO317" s="594"/>
      <c r="BP317" s="594"/>
      <c r="BQ317" s="594"/>
      <c r="BR317" s="594"/>
      <c r="BS317" s="594"/>
      <c r="BT317" s="594"/>
      <c r="BU317" s="594"/>
      <c r="BV317" s="594"/>
      <c r="BW317" s="594"/>
      <c r="BX317" s="594"/>
      <c r="BY317" s="594"/>
      <c r="BZ317" s="594"/>
      <c r="CA317" s="594"/>
      <c r="CB317" s="594"/>
      <c r="CC317" s="594"/>
      <c r="CD317" s="594"/>
      <c r="CE317" s="594"/>
      <c r="CF317" s="594"/>
      <c r="CG317" s="594"/>
      <c r="CH317" s="594"/>
      <c r="CI317" s="594"/>
      <c r="CJ317" s="594"/>
      <c r="CK317" s="594"/>
      <c r="CL317" s="594"/>
      <c r="CM317" s="594"/>
      <c r="CN317" s="594"/>
      <c r="CO317" s="594"/>
      <c r="CP317" s="594"/>
      <c r="CQ317" s="594"/>
      <c r="CR317" s="594"/>
      <c r="CS317" s="594"/>
      <c r="CT317" s="594"/>
      <c r="CU317" s="594"/>
      <c r="CV317" s="594"/>
      <c r="CW317" s="594"/>
      <c r="CX317" s="594"/>
      <c r="CY317" s="594"/>
      <c r="CZ317" s="594"/>
      <c r="DA317" s="594"/>
      <c r="DB317" s="594"/>
      <c r="DC317" s="594"/>
      <c r="DD317" s="594"/>
      <c r="DE317" s="594"/>
      <c r="DF317" s="594"/>
      <c r="DG317" s="594"/>
      <c r="DH317" s="594"/>
      <c r="DI317" s="594"/>
      <c r="DJ317" s="594"/>
      <c r="DK317" s="594"/>
      <c r="DL317" s="594"/>
      <c r="DM317" s="594"/>
      <c r="DN317" s="594"/>
      <c r="DO317" s="594"/>
      <c r="DP317" s="594"/>
      <c r="DQ317" s="594"/>
      <c r="DR317" s="594"/>
      <c r="DS317" s="594"/>
      <c r="DT317" s="594"/>
      <c r="DU317" s="594"/>
      <c r="DV317" s="594"/>
      <c r="DW317" s="594"/>
      <c r="DX317" s="594"/>
      <c r="DY317" s="594"/>
      <c r="DZ317" s="594"/>
      <c r="EA317" s="594"/>
      <c r="EB317" s="594"/>
      <c r="EC317" s="594"/>
      <c r="ED317" s="594"/>
      <c r="EE317" s="594"/>
      <c r="EF317" s="594"/>
      <c r="EG317" s="594"/>
      <c r="EH317" s="594"/>
      <c r="EI317" s="594"/>
      <c r="EJ317" s="594"/>
      <c r="EK317" s="594"/>
      <c r="EL317" s="594"/>
      <c r="EM317" s="594"/>
      <c r="EN317" s="594"/>
      <c r="EO317" s="594"/>
      <c r="EP317" s="594"/>
      <c r="EQ317" s="594"/>
      <c r="ER317" s="594"/>
      <c r="ES317" s="594"/>
      <c r="ET317" s="594"/>
      <c r="EU317" s="594"/>
      <c r="EV317" s="594"/>
      <c r="EW317" s="594"/>
      <c r="EX317" s="594"/>
      <c r="EY317" s="594"/>
      <c r="EZ317" s="594"/>
      <c r="FA317" s="594"/>
      <c r="FB317" s="594"/>
      <c r="FC317" s="594"/>
      <c r="FD317" s="594"/>
      <c r="FE317" s="594"/>
      <c r="FF317" s="594"/>
      <c r="FG317" s="594"/>
      <c r="FH317" s="594"/>
      <c r="FI317" s="594"/>
      <c r="FJ317" s="594"/>
      <c r="FK317" s="594"/>
      <c r="FL317" s="594"/>
      <c r="FM317" s="594"/>
      <c r="FN317" s="594"/>
      <c r="FO317" s="594"/>
      <c r="FP317" s="594"/>
      <c r="FQ317" s="594"/>
      <c r="FR317" s="594"/>
      <c r="FS317" s="594"/>
      <c r="FT317" s="594"/>
      <c r="FU317" s="594"/>
      <c r="FV317" s="594"/>
      <c r="FW317" s="594"/>
      <c r="FX317" s="594"/>
    </row>
    <row r="318" spans="1:180" s="593" customFormat="1" ht="30" customHeight="1" x14ac:dyDescent="0.2">
      <c r="A318" s="662">
        <v>317</v>
      </c>
      <c r="B318" s="607">
        <v>282</v>
      </c>
      <c r="C318" s="607">
        <v>636</v>
      </c>
      <c r="D318" s="581">
        <v>18</v>
      </c>
      <c r="E318" s="632" t="s">
        <v>907</v>
      </c>
      <c r="F318" s="632" t="s">
        <v>1215</v>
      </c>
      <c r="G318" s="656" t="s">
        <v>31</v>
      </c>
      <c r="H318" s="914"/>
      <c r="I318" s="601">
        <v>0</v>
      </c>
      <c r="J318" s="601">
        <v>160000</v>
      </c>
      <c r="K318" s="599">
        <v>160000</v>
      </c>
      <c r="L318" s="601">
        <v>0</v>
      </c>
      <c r="M318" s="610">
        <v>160000</v>
      </c>
      <c r="N318" s="857">
        <v>165000</v>
      </c>
      <c r="O318" s="857">
        <v>181500</v>
      </c>
      <c r="P318" s="897">
        <v>4.3</v>
      </c>
      <c r="Q318" s="586" t="s">
        <v>22</v>
      </c>
      <c r="R318" s="869">
        <v>5</v>
      </c>
      <c r="S318" s="594"/>
      <c r="T318" s="594"/>
      <c r="U318" s="594"/>
      <c r="V318" s="594"/>
      <c r="W318" s="594"/>
      <c r="X318" s="594"/>
      <c r="Y318" s="594"/>
      <c r="Z318" s="594"/>
      <c r="AA318" s="594"/>
      <c r="AB318" s="594"/>
      <c r="AC318" s="594"/>
      <c r="AD318" s="594"/>
      <c r="AE318" s="594"/>
      <c r="AF318" s="594"/>
      <c r="AG318" s="594"/>
      <c r="AH318" s="594"/>
      <c r="AI318" s="594"/>
      <c r="AJ318" s="594"/>
      <c r="AK318" s="594"/>
      <c r="AL318" s="594"/>
      <c r="AM318" s="594"/>
      <c r="AN318" s="594"/>
      <c r="AO318" s="594"/>
      <c r="AP318" s="594"/>
      <c r="AQ318" s="594"/>
      <c r="AR318" s="594"/>
      <c r="AS318" s="594"/>
      <c r="AT318" s="594"/>
      <c r="AU318" s="594"/>
      <c r="AV318" s="594"/>
      <c r="AW318" s="594"/>
      <c r="AX318" s="594"/>
      <c r="AY318" s="594"/>
      <c r="AZ318" s="594"/>
      <c r="BA318" s="594"/>
      <c r="BB318" s="594"/>
      <c r="BC318" s="594"/>
      <c r="BD318" s="594"/>
      <c r="BE318" s="594"/>
      <c r="BF318" s="594"/>
      <c r="BG318" s="594"/>
      <c r="BH318" s="594"/>
      <c r="BI318" s="594"/>
      <c r="BJ318" s="594"/>
      <c r="BK318" s="594"/>
      <c r="BL318" s="594"/>
      <c r="BM318" s="594"/>
      <c r="BN318" s="594"/>
      <c r="BO318" s="594"/>
      <c r="BP318" s="594"/>
      <c r="BQ318" s="594"/>
      <c r="BR318" s="594"/>
      <c r="BS318" s="594"/>
      <c r="BT318" s="594"/>
      <c r="BU318" s="594"/>
      <c r="BV318" s="594"/>
      <c r="BW318" s="594"/>
      <c r="BX318" s="594"/>
      <c r="BY318" s="594"/>
      <c r="BZ318" s="594"/>
      <c r="CA318" s="594"/>
      <c r="CB318" s="594"/>
      <c r="CC318" s="594"/>
      <c r="CD318" s="594"/>
      <c r="CE318" s="594"/>
      <c r="CF318" s="594"/>
      <c r="CG318" s="594"/>
      <c r="CH318" s="594"/>
      <c r="CI318" s="594"/>
      <c r="CJ318" s="594"/>
      <c r="CK318" s="594"/>
      <c r="CL318" s="594"/>
      <c r="CM318" s="594"/>
      <c r="CN318" s="594"/>
      <c r="CO318" s="594"/>
      <c r="CP318" s="594"/>
      <c r="CQ318" s="594"/>
      <c r="CR318" s="594"/>
      <c r="CS318" s="594"/>
      <c r="CT318" s="594"/>
      <c r="CU318" s="594"/>
      <c r="CV318" s="594"/>
      <c r="CW318" s="594"/>
      <c r="CX318" s="594"/>
      <c r="CY318" s="594"/>
      <c r="CZ318" s="594"/>
      <c r="DA318" s="594"/>
      <c r="DB318" s="594"/>
      <c r="DC318" s="594"/>
      <c r="DD318" s="594"/>
      <c r="DE318" s="594"/>
      <c r="DF318" s="594"/>
      <c r="DG318" s="594"/>
      <c r="DH318" s="594"/>
      <c r="DI318" s="594"/>
      <c r="DJ318" s="594"/>
      <c r="DK318" s="594"/>
      <c r="DL318" s="594"/>
      <c r="DM318" s="594"/>
      <c r="DN318" s="594"/>
      <c r="DO318" s="594"/>
      <c r="DP318" s="594"/>
      <c r="DQ318" s="594"/>
      <c r="DR318" s="594"/>
      <c r="DS318" s="594"/>
      <c r="DT318" s="594"/>
      <c r="DU318" s="594"/>
      <c r="DV318" s="594"/>
      <c r="DW318" s="594"/>
      <c r="DX318" s="594"/>
      <c r="DY318" s="594"/>
      <c r="DZ318" s="594"/>
      <c r="EA318" s="594"/>
      <c r="EB318" s="594"/>
      <c r="EC318" s="594"/>
      <c r="ED318" s="594"/>
      <c r="EE318" s="594"/>
      <c r="EF318" s="594"/>
      <c r="EG318" s="594"/>
      <c r="EH318" s="594"/>
      <c r="EI318" s="594"/>
      <c r="EJ318" s="594"/>
      <c r="EK318" s="594"/>
      <c r="EL318" s="594"/>
      <c r="EM318" s="594"/>
      <c r="EN318" s="594"/>
      <c r="EO318" s="594"/>
      <c r="EP318" s="594"/>
      <c r="EQ318" s="594"/>
      <c r="ER318" s="594"/>
      <c r="ES318" s="594"/>
      <c r="ET318" s="594"/>
      <c r="EU318" s="594"/>
      <c r="EV318" s="594"/>
      <c r="EW318" s="594"/>
      <c r="EX318" s="594"/>
      <c r="EY318" s="594"/>
      <c r="EZ318" s="594"/>
      <c r="FA318" s="594"/>
      <c r="FB318" s="594"/>
      <c r="FC318" s="594"/>
      <c r="FD318" s="594"/>
      <c r="FE318" s="594"/>
      <c r="FF318" s="594"/>
      <c r="FG318" s="594"/>
      <c r="FH318" s="594"/>
      <c r="FI318" s="594"/>
      <c r="FJ318" s="594"/>
      <c r="FK318" s="594"/>
      <c r="FL318" s="594"/>
      <c r="FM318" s="594"/>
      <c r="FN318" s="594"/>
      <c r="FO318" s="594"/>
      <c r="FP318" s="594"/>
      <c r="FQ318" s="594"/>
      <c r="FR318" s="594"/>
      <c r="FS318" s="594"/>
      <c r="FT318" s="594"/>
      <c r="FU318" s="594"/>
      <c r="FV318" s="594"/>
      <c r="FW318" s="594"/>
      <c r="FX318" s="594"/>
    </row>
    <row r="319" spans="1:180" s="593" customFormat="1" ht="30" customHeight="1" x14ac:dyDescent="0.2">
      <c r="A319" s="662">
        <v>318</v>
      </c>
      <c r="B319" s="607">
        <v>282</v>
      </c>
      <c r="C319" s="607">
        <v>636</v>
      </c>
      <c r="D319" s="595">
        <v>20</v>
      </c>
      <c r="E319" s="632" t="s">
        <v>907</v>
      </c>
      <c r="F319" s="632" t="s">
        <v>1227</v>
      </c>
      <c r="G319" s="855" t="s">
        <v>31</v>
      </c>
      <c r="H319" s="914"/>
      <c r="I319" s="599">
        <v>0</v>
      </c>
      <c r="J319" s="599">
        <v>0</v>
      </c>
      <c r="K319" s="613">
        <v>50100</v>
      </c>
      <c r="L319" s="599">
        <v>42263.93</v>
      </c>
      <c r="M319" s="610">
        <v>7800</v>
      </c>
      <c r="N319" s="610"/>
      <c r="O319" s="867"/>
      <c r="P319" s="897">
        <v>4.3</v>
      </c>
      <c r="Q319" s="586" t="s">
        <v>22</v>
      </c>
      <c r="R319" s="869">
        <v>5</v>
      </c>
      <c r="S319" s="594"/>
      <c r="T319" s="594"/>
      <c r="U319" s="594"/>
      <c r="V319" s="594"/>
      <c r="W319" s="594"/>
      <c r="X319" s="594"/>
      <c r="Y319" s="594"/>
      <c r="Z319" s="594"/>
      <c r="AA319" s="594"/>
      <c r="AB319" s="594"/>
      <c r="AC319" s="594"/>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4"/>
      <c r="AY319" s="594"/>
      <c r="AZ319" s="594"/>
      <c r="BA319" s="594"/>
      <c r="BB319" s="594"/>
      <c r="BC319" s="594"/>
      <c r="BD319" s="594"/>
      <c r="BE319" s="594"/>
      <c r="BF319" s="594"/>
      <c r="BG319" s="594"/>
      <c r="BH319" s="594"/>
      <c r="BI319" s="594"/>
      <c r="BJ319" s="594"/>
      <c r="BK319" s="594"/>
      <c r="BL319" s="594"/>
      <c r="BM319" s="594"/>
      <c r="BN319" s="594"/>
      <c r="BO319" s="594"/>
      <c r="BP319" s="594"/>
      <c r="BQ319" s="594"/>
      <c r="BR319" s="594"/>
      <c r="BS319" s="594"/>
      <c r="BT319" s="594"/>
      <c r="BU319" s="594"/>
      <c r="BV319" s="594"/>
      <c r="BW319" s="594"/>
      <c r="BX319" s="594"/>
      <c r="BY319" s="594"/>
      <c r="BZ319" s="594"/>
      <c r="CA319" s="594"/>
      <c r="CB319" s="594"/>
      <c r="CC319" s="594"/>
      <c r="CD319" s="594"/>
      <c r="CE319" s="594"/>
      <c r="CF319" s="594"/>
      <c r="CG319" s="594"/>
      <c r="CH319" s="594"/>
      <c r="CI319" s="594"/>
      <c r="CJ319" s="594"/>
      <c r="CK319" s="594"/>
      <c r="CL319" s="594"/>
      <c r="CM319" s="594"/>
      <c r="CN319" s="594"/>
      <c r="CO319" s="594"/>
      <c r="CP319" s="594"/>
      <c r="CQ319" s="594"/>
      <c r="CR319" s="594"/>
      <c r="CS319" s="594"/>
      <c r="CT319" s="594"/>
      <c r="CU319" s="594"/>
      <c r="CV319" s="594"/>
      <c r="CW319" s="594"/>
      <c r="CX319" s="594"/>
      <c r="CY319" s="594"/>
      <c r="CZ319" s="594"/>
      <c r="DA319" s="594"/>
      <c r="DB319" s="594"/>
      <c r="DC319" s="594"/>
      <c r="DD319" s="594"/>
      <c r="DE319" s="594"/>
      <c r="DF319" s="594"/>
      <c r="DG319" s="594"/>
      <c r="DH319" s="594"/>
      <c r="DI319" s="594"/>
      <c r="DJ319" s="594"/>
      <c r="DK319" s="594"/>
      <c r="DL319" s="594"/>
      <c r="DM319" s="594"/>
      <c r="DN319" s="594"/>
      <c r="DO319" s="594"/>
      <c r="DP319" s="594"/>
      <c r="DQ319" s="594"/>
      <c r="DR319" s="594"/>
      <c r="DS319" s="594"/>
      <c r="DT319" s="594"/>
      <c r="DU319" s="594"/>
      <c r="DV319" s="594"/>
      <c r="DW319" s="594"/>
      <c r="DX319" s="594"/>
      <c r="DY319" s="594"/>
      <c r="DZ319" s="594"/>
      <c r="EA319" s="594"/>
      <c r="EB319" s="594"/>
      <c r="EC319" s="594"/>
      <c r="ED319" s="594"/>
      <c r="EE319" s="594"/>
      <c r="EF319" s="594"/>
      <c r="EG319" s="594"/>
      <c r="EH319" s="594"/>
      <c r="EI319" s="594"/>
      <c r="EJ319" s="594"/>
      <c r="EK319" s="594"/>
      <c r="EL319" s="594"/>
      <c r="EM319" s="594"/>
      <c r="EN319" s="594"/>
      <c r="EO319" s="594"/>
      <c r="EP319" s="594"/>
      <c r="EQ319" s="594"/>
      <c r="ER319" s="594"/>
      <c r="ES319" s="594"/>
      <c r="ET319" s="594"/>
      <c r="EU319" s="594"/>
      <c r="EV319" s="594"/>
      <c r="EW319" s="594"/>
      <c r="EX319" s="594"/>
      <c r="EY319" s="594"/>
      <c r="EZ319" s="594"/>
      <c r="FA319" s="594"/>
      <c r="FB319" s="594"/>
      <c r="FC319" s="594"/>
      <c r="FD319" s="594"/>
      <c r="FE319" s="594"/>
      <c r="FF319" s="594"/>
      <c r="FG319" s="594"/>
      <c r="FH319" s="594"/>
      <c r="FI319" s="594"/>
      <c r="FJ319" s="594"/>
      <c r="FK319" s="594"/>
      <c r="FL319" s="594"/>
      <c r="FM319" s="594"/>
      <c r="FN319" s="594"/>
      <c r="FO319" s="594"/>
      <c r="FP319" s="594"/>
      <c r="FQ319" s="594"/>
      <c r="FR319" s="594"/>
      <c r="FS319" s="594"/>
      <c r="FT319" s="594"/>
      <c r="FU319" s="594"/>
      <c r="FV319" s="594"/>
      <c r="FW319" s="594"/>
      <c r="FX319" s="594"/>
    </row>
    <row r="320" spans="1:180" s="845" customFormat="1" ht="30" customHeight="1" x14ac:dyDescent="0.2">
      <c r="A320" s="662">
        <v>319</v>
      </c>
      <c r="B320" s="607">
        <v>282</v>
      </c>
      <c r="C320" s="607">
        <v>636</v>
      </c>
      <c r="D320" s="595">
        <v>21</v>
      </c>
      <c r="E320" s="632" t="s">
        <v>907</v>
      </c>
      <c r="F320" s="632" t="s">
        <v>1211</v>
      </c>
      <c r="G320" s="855" t="s">
        <v>31</v>
      </c>
      <c r="H320" s="914"/>
      <c r="I320" s="599">
        <v>0</v>
      </c>
      <c r="J320" s="599">
        <v>0</v>
      </c>
      <c r="K320" s="599">
        <v>16000</v>
      </c>
      <c r="L320" s="599">
        <v>9272</v>
      </c>
      <c r="M320" s="610">
        <v>6700</v>
      </c>
      <c r="N320" s="610"/>
      <c r="O320" s="867"/>
      <c r="P320" s="897">
        <v>4.3</v>
      </c>
      <c r="Q320" s="586" t="s">
        <v>22</v>
      </c>
      <c r="R320" s="869">
        <v>5</v>
      </c>
      <c r="S320" s="594"/>
      <c r="T320" s="594"/>
      <c r="U320" s="594"/>
      <c r="V320" s="594"/>
      <c r="W320" s="594"/>
      <c r="X320" s="594"/>
      <c r="Y320" s="594"/>
      <c r="Z320" s="594"/>
      <c r="AA320" s="594"/>
      <c r="AB320" s="594"/>
      <c r="AC320" s="594"/>
      <c r="AD320" s="594"/>
      <c r="AE320" s="594"/>
      <c r="AF320" s="594"/>
      <c r="AG320" s="594"/>
      <c r="AH320" s="594"/>
      <c r="AI320" s="594"/>
      <c r="AJ320" s="594"/>
      <c r="AK320" s="594"/>
      <c r="AL320" s="594"/>
      <c r="AM320" s="594"/>
      <c r="AN320" s="594"/>
      <c r="AO320" s="594"/>
      <c r="AP320" s="594"/>
      <c r="AQ320" s="594"/>
      <c r="AR320" s="594"/>
      <c r="AS320" s="594"/>
      <c r="AT320" s="594"/>
      <c r="AU320" s="594"/>
      <c r="AV320" s="594"/>
      <c r="AW320" s="594"/>
      <c r="AX320" s="594"/>
      <c r="AY320" s="594"/>
      <c r="AZ320" s="594"/>
      <c r="BA320" s="594"/>
      <c r="BB320" s="594"/>
      <c r="BC320" s="594"/>
      <c r="BD320" s="594"/>
      <c r="BE320" s="594"/>
      <c r="BF320" s="594"/>
      <c r="BG320" s="594"/>
      <c r="BH320" s="594"/>
      <c r="BI320" s="594"/>
      <c r="BJ320" s="594"/>
      <c r="BK320" s="594"/>
      <c r="BL320" s="594"/>
      <c r="BM320" s="594"/>
      <c r="BN320" s="594"/>
      <c r="BO320" s="594"/>
      <c r="BP320" s="594"/>
      <c r="BQ320" s="594"/>
      <c r="BR320" s="594"/>
      <c r="BS320" s="594"/>
      <c r="BT320" s="594"/>
      <c r="BU320" s="594"/>
      <c r="BV320" s="594"/>
      <c r="BW320" s="594"/>
      <c r="BX320" s="594"/>
      <c r="BY320" s="594"/>
      <c r="BZ320" s="594"/>
      <c r="CA320" s="594"/>
      <c r="CB320" s="594"/>
      <c r="CC320" s="594"/>
      <c r="CD320" s="594"/>
      <c r="CE320" s="594"/>
      <c r="CF320" s="594"/>
      <c r="CG320" s="594"/>
      <c r="CH320" s="594"/>
      <c r="CI320" s="594"/>
      <c r="CJ320" s="594"/>
      <c r="CK320" s="594"/>
      <c r="CL320" s="594"/>
      <c r="CM320" s="594"/>
      <c r="CN320" s="594"/>
      <c r="CO320" s="594"/>
      <c r="CP320" s="594"/>
      <c r="CQ320" s="594"/>
      <c r="CR320" s="594"/>
      <c r="CS320" s="594"/>
      <c r="CT320" s="594"/>
      <c r="CU320" s="594"/>
      <c r="CV320" s="594"/>
      <c r="CW320" s="594"/>
      <c r="CX320" s="594"/>
      <c r="CY320" s="594"/>
      <c r="CZ320" s="594"/>
      <c r="DA320" s="594"/>
      <c r="DB320" s="594"/>
      <c r="DC320" s="594"/>
      <c r="DD320" s="594"/>
      <c r="DE320" s="594"/>
      <c r="DF320" s="594"/>
      <c r="DG320" s="594"/>
      <c r="DH320" s="594"/>
      <c r="DI320" s="594"/>
      <c r="DJ320" s="594"/>
      <c r="DK320" s="594"/>
      <c r="DL320" s="594"/>
      <c r="DM320" s="594"/>
      <c r="DN320" s="594"/>
      <c r="DO320" s="594"/>
      <c r="DP320" s="594"/>
      <c r="DQ320" s="594"/>
      <c r="DR320" s="594"/>
      <c r="DS320" s="594"/>
      <c r="DT320" s="594"/>
      <c r="DU320" s="594"/>
      <c r="DV320" s="594"/>
      <c r="DW320" s="594"/>
      <c r="DX320" s="594"/>
      <c r="DY320" s="594"/>
      <c r="DZ320" s="594"/>
      <c r="EA320" s="594"/>
      <c r="EB320" s="594"/>
      <c r="EC320" s="594"/>
      <c r="ED320" s="594"/>
      <c r="EE320" s="594"/>
      <c r="EF320" s="594"/>
      <c r="EG320" s="594"/>
      <c r="EH320" s="594"/>
      <c r="EI320" s="594"/>
      <c r="EJ320" s="594"/>
      <c r="EK320" s="594"/>
      <c r="EL320" s="594"/>
      <c r="EM320" s="594"/>
      <c r="EN320" s="594"/>
      <c r="EO320" s="594"/>
      <c r="EP320" s="594"/>
      <c r="EQ320" s="594"/>
      <c r="ER320" s="594"/>
      <c r="ES320" s="594"/>
      <c r="ET320" s="594"/>
      <c r="EU320" s="594"/>
      <c r="EV320" s="594"/>
      <c r="EW320" s="594"/>
      <c r="EX320" s="594"/>
      <c r="EY320" s="594"/>
      <c r="EZ320" s="594"/>
      <c r="FA320" s="594"/>
      <c r="FB320" s="594"/>
      <c r="FC320" s="594"/>
      <c r="FD320" s="594"/>
      <c r="FE320" s="594"/>
      <c r="FF320" s="594"/>
      <c r="FG320" s="594"/>
      <c r="FH320" s="594"/>
      <c r="FI320" s="594"/>
      <c r="FJ320" s="594"/>
      <c r="FK320" s="594"/>
      <c r="FL320" s="594"/>
      <c r="FM320" s="594"/>
      <c r="FN320" s="594"/>
      <c r="FO320" s="594"/>
      <c r="FP320" s="594"/>
      <c r="FQ320" s="594"/>
      <c r="FR320" s="594"/>
      <c r="FS320" s="594"/>
      <c r="FT320" s="594"/>
      <c r="FU320" s="594"/>
      <c r="FV320" s="594"/>
      <c r="FW320" s="594"/>
      <c r="FX320" s="594"/>
    </row>
    <row r="321" spans="1:180" s="593" customFormat="1" ht="30" customHeight="1" x14ac:dyDescent="0.2">
      <c r="A321" s="662">
        <v>320</v>
      </c>
      <c r="B321" s="607">
        <v>282</v>
      </c>
      <c r="C321" s="607">
        <v>636</v>
      </c>
      <c r="D321" s="595">
        <v>22</v>
      </c>
      <c r="E321" s="632" t="s">
        <v>907</v>
      </c>
      <c r="F321" s="632" t="s">
        <v>1326</v>
      </c>
      <c r="G321" s="855" t="s">
        <v>31</v>
      </c>
      <c r="H321" s="914"/>
      <c r="I321" s="599">
        <v>0</v>
      </c>
      <c r="J321" s="599">
        <v>0</v>
      </c>
      <c r="K321" s="599">
        <v>1700</v>
      </c>
      <c r="L321" s="599">
        <v>1700</v>
      </c>
      <c r="M321" s="610">
        <v>0</v>
      </c>
      <c r="N321" s="610"/>
      <c r="O321" s="867"/>
      <c r="P321" s="897">
        <v>4.3</v>
      </c>
      <c r="Q321" s="586" t="s">
        <v>22</v>
      </c>
      <c r="R321" s="869">
        <v>5</v>
      </c>
      <c r="S321" s="594"/>
      <c r="T321" s="594"/>
      <c r="U321" s="594"/>
      <c r="V321" s="594"/>
      <c r="W321" s="594"/>
      <c r="X321" s="594"/>
      <c r="Y321" s="594"/>
      <c r="Z321" s="594"/>
      <c r="AA321" s="594"/>
      <c r="AB321" s="594"/>
      <c r="AC321" s="594"/>
      <c r="AD321" s="594"/>
      <c r="AE321" s="594"/>
      <c r="AF321" s="594"/>
      <c r="AG321" s="594"/>
      <c r="AH321" s="594"/>
      <c r="AI321" s="594"/>
      <c r="AJ321" s="594"/>
      <c r="AK321" s="594"/>
      <c r="AL321" s="594"/>
      <c r="AM321" s="594"/>
      <c r="AN321" s="594"/>
      <c r="AO321" s="594"/>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4"/>
      <c r="BM321" s="594"/>
      <c r="BN321" s="594"/>
      <c r="BO321" s="594"/>
      <c r="BP321" s="594"/>
      <c r="BQ321" s="594"/>
      <c r="BR321" s="594"/>
      <c r="BS321" s="594"/>
      <c r="BT321" s="594"/>
      <c r="BU321" s="594"/>
      <c r="BV321" s="594"/>
      <c r="BW321" s="594"/>
      <c r="BX321" s="594"/>
      <c r="BY321" s="594"/>
      <c r="BZ321" s="594"/>
      <c r="CA321" s="594"/>
      <c r="CB321" s="594"/>
      <c r="CC321" s="594"/>
      <c r="CD321" s="594"/>
      <c r="CE321" s="594"/>
      <c r="CF321" s="594"/>
      <c r="CG321" s="594"/>
      <c r="CH321" s="594"/>
      <c r="CI321" s="594"/>
      <c r="CJ321" s="594"/>
      <c r="CK321" s="594"/>
      <c r="CL321" s="594"/>
      <c r="CM321" s="594"/>
      <c r="CN321" s="594"/>
      <c r="CO321" s="594"/>
      <c r="CP321" s="594"/>
      <c r="CQ321" s="594"/>
      <c r="CR321" s="594"/>
      <c r="CS321" s="594"/>
      <c r="CT321" s="594"/>
      <c r="CU321" s="594"/>
      <c r="CV321" s="594"/>
      <c r="CW321" s="594"/>
      <c r="CX321" s="594"/>
      <c r="CY321" s="594"/>
      <c r="CZ321" s="594"/>
      <c r="DA321" s="594"/>
      <c r="DB321" s="594"/>
      <c r="DC321" s="594"/>
      <c r="DD321" s="594"/>
      <c r="DE321" s="594"/>
      <c r="DF321" s="594"/>
      <c r="DG321" s="594"/>
      <c r="DH321" s="594"/>
      <c r="DI321" s="594"/>
      <c r="DJ321" s="594"/>
      <c r="DK321" s="594"/>
      <c r="DL321" s="594"/>
      <c r="DM321" s="594"/>
      <c r="DN321" s="594"/>
      <c r="DO321" s="594"/>
      <c r="DP321" s="594"/>
      <c r="DQ321" s="594"/>
      <c r="DR321" s="594"/>
      <c r="DS321" s="594"/>
      <c r="DT321" s="594"/>
      <c r="DU321" s="594"/>
      <c r="DV321" s="594"/>
      <c r="DW321" s="594"/>
      <c r="DX321" s="594"/>
      <c r="DY321" s="594"/>
      <c r="DZ321" s="594"/>
      <c r="EA321" s="594"/>
      <c r="EB321" s="594"/>
      <c r="EC321" s="594"/>
      <c r="ED321" s="594"/>
      <c r="EE321" s="594"/>
      <c r="EF321" s="594"/>
      <c r="EG321" s="594"/>
      <c r="EH321" s="594"/>
      <c r="EI321" s="594"/>
      <c r="EJ321" s="594"/>
      <c r="EK321" s="594"/>
      <c r="EL321" s="594"/>
      <c r="EM321" s="594"/>
      <c r="EN321" s="594"/>
      <c r="EO321" s="594"/>
      <c r="EP321" s="594"/>
      <c r="EQ321" s="594"/>
      <c r="ER321" s="594"/>
      <c r="ES321" s="594"/>
      <c r="ET321" s="594"/>
      <c r="EU321" s="594"/>
      <c r="EV321" s="594"/>
      <c r="EW321" s="594"/>
      <c r="EX321" s="594"/>
      <c r="EY321" s="594"/>
      <c r="EZ321" s="594"/>
      <c r="FA321" s="594"/>
      <c r="FB321" s="594"/>
      <c r="FC321" s="594"/>
      <c r="FD321" s="594"/>
      <c r="FE321" s="594"/>
      <c r="FF321" s="594"/>
      <c r="FG321" s="594"/>
      <c r="FH321" s="594"/>
      <c r="FI321" s="594"/>
      <c r="FJ321" s="594"/>
      <c r="FK321" s="594"/>
      <c r="FL321" s="594"/>
      <c r="FM321" s="594"/>
      <c r="FN321" s="594"/>
      <c r="FO321" s="594"/>
      <c r="FP321" s="594"/>
      <c r="FQ321" s="594"/>
      <c r="FR321" s="594"/>
      <c r="FS321" s="594"/>
      <c r="FT321" s="594"/>
      <c r="FU321" s="594"/>
      <c r="FV321" s="594"/>
      <c r="FW321" s="594"/>
      <c r="FX321" s="594"/>
    </row>
    <row r="322" spans="1:180" s="593" customFormat="1" ht="30" customHeight="1" x14ac:dyDescent="0.25">
      <c r="A322" s="662">
        <v>321</v>
      </c>
      <c r="B322" s="606">
        <v>282</v>
      </c>
      <c r="C322" s="607">
        <v>644</v>
      </c>
      <c r="D322" s="669" t="s">
        <v>25</v>
      </c>
      <c r="E322" s="582" t="s">
        <v>914</v>
      </c>
      <c r="F322" s="655" t="s">
        <v>965</v>
      </c>
      <c r="G322" s="855" t="s">
        <v>31</v>
      </c>
      <c r="H322" s="914"/>
      <c r="I322" s="613"/>
      <c r="J322" s="613"/>
      <c r="K322" s="613"/>
      <c r="L322" s="613"/>
      <c r="M322" s="610">
        <v>0</v>
      </c>
      <c r="N322" s="613">
        <v>16700</v>
      </c>
      <c r="O322" s="613"/>
      <c r="P322" s="897">
        <v>4.3</v>
      </c>
      <c r="Q322" s="586" t="s">
        <v>22</v>
      </c>
      <c r="R322" s="869">
        <v>7</v>
      </c>
      <c r="S322" s="594"/>
      <c r="T322" s="594"/>
      <c r="U322" s="594"/>
      <c r="V322" s="594"/>
      <c r="W322" s="594"/>
      <c r="X322" s="594"/>
      <c r="Y322" s="594"/>
      <c r="Z322" s="594"/>
      <c r="AA322" s="594"/>
      <c r="AB322" s="594"/>
      <c r="AC322" s="594"/>
      <c r="AD322" s="594"/>
      <c r="AE322" s="594"/>
      <c r="AF322" s="594"/>
      <c r="AG322" s="594"/>
      <c r="AH322" s="594"/>
      <c r="AI322" s="594"/>
      <c r="AJ322" s="594"/>
      <c r="AK322" s="594"/>
      <c r="AL322" s="594"/>
      <c r="AM322" s="594"/>
      <c r="AN322" s="594"/>
      <c r="AO322" s="594"/>
      <c r="AP322" s="594"/>
      <c r="AQ322" s="594"/>
      <c r="AR322" s="594"/>
      <c r="AS322" s="594"/>
      <c r="AT322" s="594"/>
      <c r="AU322" s="594"/>
      <c r="AV322" s="594"/>
      <c r="AW322" s="594"/>
      <c r="AX322" s="594"/>
      <c r="AY322" s="594"/>
      <c r="AZ322" s="594"/>
      <c r="BA322" s="594"/>
      <c r="BB322" s="594"/>
      <c r="BC322" s="594"/>
      <c r="BD322" s="594"/>
      <c r="BE322" s="594"/>
      <c r="BF322" s="594"/>
      <c r="BG322" s="594"/>
      <c r="BH322" s="594"/>
      <c r="BI322" s="594"/>
      <c r="BJ322" s="594"/>
      <c r="BK322" s="594"/>
      <c r="BL322" s="594"/>
      <c r="BM322" s="594"/>
      <c r="BN322" s="594"/>
      <c r="BO322" s="594"/>
      <c r="BP322" s="594"/>
      <c r="BQ322" s="594"/>
      <c r="BR322" s="594"/>
      <c r="BS322" s="594"/>
      <c r="BT322" s="594"/>
      <c r="BU322" s="594"/>
      <c r="BV322" s="594"/>
      <c r="BW322" s="594"/>
      <c r="BX322" s="594"/>
      <c r="BY322" s="594"/>
      <c r="BZ322" s="594"/>
      <c r="CA322" s="594"/>
      <c r="CB322" s="594"/>
      <c r="CC322" s="594"/>
      <c r="CD322" s="594"/>
      <c r="CE322" s="594"/>
      <c r="CF322" s="594"/>
      <c r="CG322" s="594"/>
      <c r="CH322" s="594"/>
      <c r="CI322" s="594"/>
      <c r="CJ322" s="594"/>
      <c r="CK322" s="594"/>
      <c r="CL322" s="594"/>
      <c r="CM322" s="594"/>
      <c r="CN322" s="594"/>
      <c r="CO322" s="594"/>
      <c r="CP322" s="594"/>
      <c r="CQ322" s="594"/>
      <c r="CR322" s="594"/>
      <c r="CS322" s="594"/>
      <c r="CT322" s="594"/>
      <c r="CU322" s="594"/>
      <c r="CV322" s="594"/>
      <c r="CW322" s="594"/>
      <c r="CX322" s="594"/>
      <c r="CY322" s="594"/>
      <c r="CZ322" s="594"/>
      <c r="DA322" s="594"/>
      <c r="DB322" s="594"/>
      <c r="DC322" s="594"/>
      <c r="DD322" s="594"/>
      <c r="DE322" s="594"/>
      <c r="DF322" s="594"/>
      <c r="DG322" s="594"/>
      <c r="DH322" s="594"/>
      <c r="DI322" s="594"/>
      <c r="DJ322" s="594"/>
      <c r="DK322" s="594"/>
      <c r="DL322" s="594"/>
      <c r="DM322" s="594"/>
      <c r="DN322" s="594"/>
      <c r="DO322" s="594"/>
      <c r="DP322" s="594"/>
      <c r="DQ322" s="594"/>
      <c r="DR322" s="594"/>
      <c r="DS322" s="594"/>
      <c r="DT322" s="594"/>
      <c r="DU322" s="594"/>
      <c r="DV322" s="594"/>
      <c r="DW322" s="594"/>
      <c r="DX322" s="594"/>
      <c r="DY322" s="594"/>
      <c r="DZ322" s="594"/>
      <c r="EA322" s="594"/>
      <c r="EB322" s="594"/>
      <c r="EC322" s="594"/>
      <c r="ED322" s="594"/>
      <c r="EE322" s="594"/>
      <c r="EF322" s="594"/>
      <c r="EG322" s="594"/>
      <c r="EH322" s="594"/>
      <c r="EI322" s="594"/>
      <c r="EJ322" s="594"/>
      <c r="EK322" s="594"/>
      <c r="EL322" s="594"/>
      <c r="EM322" s="594"/>
      <c r="EN322" s="594"/>
      <c r="EO322" s="594"/>
      <c r="EP322" s="594"/>
      <c r="EQ322" s="594"/>
      <c r="ER322" s="594"/>
      <c r="ES322" s="594"/>
      <c r="ET322" s="594"/>
      <c r="EU322" s="594"/>
      <c r="EV322" s="594"/>
      <c r="EW322" s="594"/>
      <c r="EX322" s="594"/>
      <c r="EY322" s="594"/>
      <c r="EZ322" s="594"/>
      <c r="FA322" s="594"/>
      <c r="FB322" s="594"/>
      <c r="FC322" s="594"/>
      <c r="FD322" s="594"/>
      <c r="FE322" s="594"/>
      <c r="FF322" s="594"/>
      <c r="FG322" s="594"/>
      <c r="FH322" s="594"/>
      <c r="FI322" s="594"/>
      <c r="FJ322" s="594"/>
      <c r="FK322" s="594"/>
      <c r="FL322" s="594"/>
      <c r="FM322" s="594"/>
      <c r="FN322" s="594"/>
      <c r="FO322" s="594"/>
      <c r="FP322" s="594"/>
      <c r="FQ322" s="594"/>
      <c r="FR322" s="594"/>
      <c r="FS322" s="594"/>
      <c r="FT322" s="594"/>
      <c r="FU322" s="594"/>
      <c r="FV322" s="594"/>
      <c r="FW322" s="594"/>
      <c r="FX322" s="594"/>
    </row>
    <row r="323" spans="1:180" s="845" customFormat="1" ht="30" customHeight="1" x14ac:dyDescent="0.2">
      <c r="A323" s="662">
        <v>322</v>
      </c>
      <c r="B323" s="576">
        <v>282</v>
      </c>
      <c r="C323" s="662">
        <v>832</v>
      </c>
      <c r="D323" s="581">
        <v>7</v>
      </c>
      <c r="E323" s="576" t="s">
        <v>14</v>
      </c>
      <c r="F323" s="670" t="s">
        <v>1327</v>
      </c>
      <c r="G323" s="656" t="s">
        <v>59</v>
      </c>
      <c r="H323" s="914"/>
      <c r="I323" s="601">
        <v>0</v>
      </c>
      <c r="J323" s="601">
        <v>285000</v>
      </c>
      <c r="K323" s="599">
        <v>285000</v>
      </c>
      <c r="L323" s="601">
        <v>262846.12</v>
      </c>
      <c r="M323" s="610">
        <v>0</v>
      </c>
      <c r="N323" s="857"/>
      <c r="O323" s="857"/>
      <c r="P323" s="897">
        <v>4.3</v>
      </c>
      <c r="Q323" s="586" t="s">
        <v>22</v>
      </c>
      <c r="R323" s="869">
        <v>5</v>
      </c>
      <c r="S323" s="594"/>
      <c r="T323" s="594"/>
      <c r="U323" s="594"/>
      <c r="V323" s="594"/>
      <c r="W323" s="594"/>
      <c r="X323" s="594"/>
      <c r="Y323" s="594"/>
      <c r="Z323" s="594"/>
      <c r="AA323" s="594"/>
      <c r="AB323" s="594"/>
      <c r="AC323" s="594"/>
      <c r="AD323" s="594"/>
      <c r="AE323" s="594"/>
      <c r="AF323" s="594"/>
      <c r="AG323" s="594"/>
      <c r="AH323" s="594"/>
      <c r="AI323" s="594"/>
      <c r="AJ323" s="594"/>
      <c r="AK323" s="594"/>
      <c r="AL323" s="594"/>
      <c r="AM323" s="594"/>
      <c r="AN323" s="594"/>
      <c r="AO323" s="594"/>
      <c r="AP323" s="594"/>
      <c r="AQ323" s="594"/>
      <c r="AR323" s="594"/>
      <c r="AS323" s="594"/>
      <c r="AT323" s="594"/>
      <c r="AU323" s="594"/>
      <c r="AV323" s="594"/>
      <c r="AW323" s="594"/>
      <c r="AX323" s="594"/>
      <c r="AY323" s="594"/>
      <c r="AZ323" s="594"/>
      <c r="BA323" s="594"/>
      <c r="BB323" s="594"/>
      <c r="BC323" s="594"/>
      <c r="BD323" s="594"/>
      <c r="BE323" s="594"/>
      <c r="BF323" s="594"/>
      <c r="BG323" s="594"/>
      <c r="BH323" s="594"/>
      <c r="BI323" s="594"/>
      <c r="BJ323" s="594"/>
      <c r="BK323" s="594"/>
      <c r="BL323" s="594"/>
      <c r="BM323" s="594"/>
      <c r="BN323" s="594"/>
      <c r="BO323" s="594"/>
      <c r="BP323" s="594"/>
      <c r="BQ323" s="594"/>
      <c r="BR323" s="594"/>
      <c r="BS323" s="594"/>
      <c r="BT323" s="594"/>
      <c r="BU323" s="594"/>
      <c r="BV323" s="594"/>
      <c r="BW323" s="594"/>
      <c r="BX323" s="594"/>
      <c r="BY323" s="594"/>
      <c r="BZ323" s="594"/>
      <c r="CA323" s="594"/>
      <c r="CB323" s="594"/>
      <c r="CC323" s="594"/>
      <c r="CD323" s="594"/>
      <c r="CE323" s="594"/>
      <c r="CF323" s="594"/>
      <c r="CG323" s="594"/>
      <c r="CH323" s="594"/>
      <c r="CI323" s="594"/>
      <c r="CJ323" s="594"/>
      <c r="CK323" s="594"/>
      <c r="CL323" s="594"/>
      <c r="CM323" s="594"/>
      <c r="CN323" s="594"/>
      <c r="CO323" s="594"/>
      <c r="CP323" s="594"/>
      <c r="CQ323" s="594"/>
      <c r="CR323" s="594"/>
      <c r="CS323" s="594"/>
      <c r="CT323" s="594"/>
      <c r="CU323" s="594"/>
      <c r="CV323" s="594"/>
      <c r="CW323" s="594"/>
      <c r="CX323" s="594"/>
      <c r="CY323" s="594"/>
      <c r="CZ323" s="594"/>
      <c r="DA323" s="594"/>
      <c r="DB323" s="594"/>
      <c r="DC323" s="594"/>
      <c r="DD323" s="594"/>
      <c r="DE323" s="594"/>
      <c r="DF323" s="594"/>
      <c r="DG323" s="594"/>
      <c r="DH323" s="594"/>
      <c r="DI323" s="594"/>
      <c r="DJ323" s="594"/>
      <c r="DK323" s="594"/>
      <c r="DL323" s="594"/>
      <c r="DM323" s="594"/>
      <c r="DN323" s="594"/>
      <c r="DO323" s="594"/>
      <c r="DP323" s="594"/>
      <c r="DQ323" s="594"/>
      <c r="DR323" s="594"/>
      <c r="DS323" s="594"/>
      <c r="DT323" s="594"/>
      <c r="DU323" s="594"/>
      <c r="DV323" s="594"/>
      <c r="DW323" s="594"/>
      <c r="DX323" s="594"/>
      <c r="DY323" s="594"/>
      <c r="DZ323" s="594"/>
      <c r="EA323" s="594"/>
      <c r="EB323" s="594"/>
      <c r="EC323" s="594"/>
      <c r="ED323" s="594"/>
      <c r="EE323" s="594"/>
      <c r="EF323" s="594"/>
      <c r="EG323" s="594"/>
      <c r="EH323" s="594"/>
      <c r="EI323" s="594"/>
      <c r="EJ323" s="594"/>
      <c r="EK323" s="594"/>
      <c r="EL323" s="594"/>
      <c r="EM323" s="594"/>
      <c r="EN323" s="594"/>
      <c r="EO323" s="594"/>
      <c r="EP323" s="594"/>
      <c r="EQ323" s="594"/>
      <c r="ER323" s="594"/>
      <c r="ES323" s="594"/>
      <c r="ET323" s="594"/>
      <c r="EU323" s="594"/>
      <c r="EV323" s="594"/>
      <c r="EW323" s="594"/>
      <c r="EX323" s="594"/>
      <c r="EY323" s="594"/>
      <c r="EZ323" s="594"/>
      <c r="FA323" s="594"/>
      <c r="FB323" s="594"/>
      <c r="FC323" s="594"/>
      <c r="FD323" s="594"/>
      <c r="FE323" s="594"/>
      <c r="FF323" s="594"/>
      <c r="FG323" s="594"/>
      <c r="FH323" s="594"/>
      <c r="FI323" s="594"/>
      <c r="FJ323" s="594"/>
      <c r="FK323" s="594"/>
      <c r="FL323" s="594"/>
      <c r="FM323" s="594"/>
      <c r="FN323" s="594"/>
      <c r="FO323" s="594"/>
      <c r="FP323" s="594"/>
      <c r="FQ323" s="594"/>
      <c r="FR323" s="594"/>
      <c r="FS323" s="594"/>
      <c r="FT323" s="594"/>
      <c r="FU323" s="594"/>
      <c r="FV323" s="594"/>
      <c r="FW323" s="594"/>
      <c r="FX323" s="594"/>
    </row>
    <row r="324" spans="1:180" s="845" customFormat="1" ht="30" customHeight="1" x14ac:dyDescent="0.2">
      <c r="A324" s="662">
        <v>323</v>
      </c>
      <c r="B324" s="576">
        <v>282</v>
      </c>
      <c r="C324" s="662">
        <v>836</v>
      </c>
      <c r="D324" s="581">
        <v>5</v>
      </c>
      <c r="E324" s="576" t="s">
        <v>907</v>
      </c>
      <c r="F324" s="670" t="s">
        <v>1328</v>
      </c>
      <c r="G324" s="656" t="s">
        <v>47</v>
      </c>
      <c r="H324" s="914"/>
      <c r="I324" s="601">
        <v>0</v>
      </c>
      <c r="J324" s="601">
        <v>0</v>
      </c>
      <c r="K324" s="599">
        <v>0</v>
      </c>
      <c r="L324" s="601">
        <v>17175</v>
      </c>
      <c r="M324" s="610">
        <v>0</v>
      </c>
      <c r="N324" s="857"/>
      <c r="O324" s="857"/>
      <c r="P324" s="897">
        <v>4.3</v>
      </c>
      <c r="Q324" s="586" t="s">
        <v>22</v>
      </c>
      <c r="R324" s="869">
        <v>5</v>
      </c>
      <c r="S324" s="594"/>
      <c r="T324" s="594"/>
      <c r="U324" s="594"/>
      <c r="V324" s="594"/>
      <c r="W324" s="594"/>
      <c r="X324" s="594"/>
      <c r="Y324" s="594"/>
      <c r="Z324" s="594"/>
      <c r="AA324" s="594"/>
      <c r="AB324" s="594"/>
      <c r="AC324" s="594"/>
      <c r="AD324" s="594"/>
      <c r="AE324" s="594"/>
      <c r="AF324" s="594"/>
      <c r="AG324" s="594"/>
      <c r="AH324" s="594"/>
      <c r="AI324" s="594"/>
      <c r="AJ324" s="594"/>
      <c r="AK324" s="594"/>
      <c r="AL324" s="594"/>
      <c r="AM324" s="594"/>
      <c r="AN324" s="594"/>
      <c r="AO324" s="594"/>
      <c r="AP324" s="594"/>
      <c r="AQ324" s="594"/>
      <c r="AR324" s="594"/>
      <c r="AS324" s="594"/>
      <c r="AT324" s="594"/>
      <c r="AU324" s="594"/>
      <c r="AV324" s="594"/>
      <c r="AW324" s="594"/>
      <c r="AX324" s="594"/>
      <c r="AY324" s="594"/>
      <c r="AZ324" s="594"/>
      <c r="BA324" s="594"/>
      <c r="BB324" s="594"/>
      <c r="BC324" s="594"/>
      <c r="BD324" s="594"/>
      <c r="BE324" s="594"/>
      <c r="BF324" s="594"/>
      <c r="BG324" s="594"/>
      <c r="BH324" s="594"/>
      <c r="BI324" s="594"/>
      <c r="BJ324" s="594"/>
      <c r="BK324" s="594"/>
      <c r="BL324" s="594"/>
      <c r="BM324" s="594"/>
      <c r="BN324" s="594"/>
      <c r="BO324" s="594"/>
      <c r="BP324" s="594"/>
      <c r="BQ324" s="594"/>
      <c r="BR324" s="594"/>
      <c r="BS324" s="594"/>
      <c r="BT324" s="594"/>
      <c r="BU324" s="594"/>
      <c r="BV324" s="594"/>
      <c r="BW324" s="594"/>
      <c r="BX324" s="594"/>
      <c r="BY324" s="594"/>
      <c r="BZ324" s="594"/>
      <c r="CA324" s="594"/>
      <c r="CB324" s="594"/>
      <c r="CC324" s="594"/>
      <c r="CD324" s="594"/>
      <c r="CE324" s="594"/>
      <c r="CF324" s="594"/>
      <c r="CG324" s="594"/>
      <c r="CH324" s="594"/>
      <c r="CI324" s="594"/>
      <c r="CJ324" s="594"/>
      <c r="CK324" s="594"/>
      <c r="CL324" s="594"/>
      <c r="CM324" s="594"/>
      <c r="CN324" s="594"/>
      <c r="CO324" s="594"/>
      <c r="CP324" s="594"/>
      <c r="CQ324" s="594"/>
      <c r="CR324" s="594"/>
      <c r="CS324" s="594"/>
      <c r="CT324" s="594"/>
      <c r="CU324" s="594"/>
      <c r="CV324" s="594"/>
      <c r="CW324" s="594"/>
      <c r="CX324" s="594"/>
      <c r="CY324" s="594"/>
      <c r="CZ324" s="594"/>
      <c r="DA324" s="594"/>
      <c r="DB324" s="594"/>
      <c r="DC324" s="594"/>
      <c r="DD324" s="594"/>
      <c r="DE324" s="594"/>
      <c r="DF324" s="594"/>
      <c r="DG324" s="594"/>
      <c r="DH324" s="594"/>
      <c r="DI324" s="594"/>
      <c r="DJ324" s="594"/>
      <c r="DK324" s="594"/>
      <c r="DL324" s="594"/>
      <c r="DM324" s="594"/>
      <c r="DN324" s="594"/>
      <c r="DO324" s="594"/>
      <c r="DP324" s="594"/>
      <c r="DQ324" s="594"/>
      <c r="DR324" s="594"/>
      <c r="DS324" s="594"/>
      <c r="DT324" s="594"/>
      <c r="DU324" s="594"/>
      <c r="DV324" s="594"/>
      <c r="DW324" s="594"/>
      <c r="DX324" s="594"/>
      <c r="DY324" s="594"/>
      <c r="DZ324" s="594"/>
      <c r="EA324" s="594"/>
      <c r="EB324" s="594"/>
      <c r="EC324" s="594"/>
      <c r="ED324" s="594"/>
      <c r="EE324" s="594"/>
      <c r="EF324" s="594"/>
      <c r="EG324" s="594"/>
      <c r="EH324" s="594"/>
      <c r="EI324" s="594"/>
      <c r="EJ324" s="594"/>
      <c r="EK324" s="594"/>
      <c r="EL324" s="594"/>
      <c r="EM324" s="594"/>
      <c r="EN324" s="594"/>
      <c r="EO324" s="594"/>
      <c r="EP324" s="594"/>
      <c r="EQ324" s="594"/>
      <c r="ER324" s="594"/>
      <c r="ES324" s="594"/>
      <c r="ET324" s="594"/>
      <c r="EU324" s="594"/>
      <c r="EV324" s="594"/>
      <c r="EW324" s="594"/>
      <c r="EX324" s="594"/>
      <c r="EY324" s="594"/>
      <c r="EZ324" s="594"/>
      <c r="FA324" s="594"/>
      <c r="FB324" s="594"/>
      <c r="FC324" s="594"/>
      <c r="FD324" s="594"/>
      <c r="FE324" s="594"/>
      <c r="FF324" s="594"/>
      <c r="FG324" s="594"/>
      <c r="FH324" s="594"/>
      <c r="FI324" s="594"/>
      <c r="FJ324" s="594"/>
      <c r="FK324" s="594"/>
      <c r="FL324" s="594"/>
      <c r="FM324" s="594"/>
      <c r="FN324" s="594"/>
      <c r="FO324" s="594"/>
      <c r="FP324" s="594"/>
      <c r="FQ324" s="594"/>
      <c r="FR324" s="594"/>
      <c r="FS324" s="594"/>
      <c r="FT324" s="594"/>
      <c r="FU324" s="594"/>
      <c r="FV324" s="594"/>
      <c r="FW324" s="594"/>
      <c r="FX324" s="594"/>
    </row>
    <row r="325" spans="1:180" s="593" customFormat="1" ht="30" customHeight="1" x14ac:dyDescent="0.2">
      <c r="A325" s="662">
        <v>324</v>
      </c>
      <c r="B325" s="859" t="s">
        <v>1329</v>
      </c>
      <c r="C325" s="859" t="s">
        <v>1330</v>
      </c>
      <c r="D325" s="846" t="s">
        <v>1331</v>
      </c>
      <c r="E325" s="859" t="s">
        <v>14</v>
      </c>
      <c r="F325" s="859" t="s">
        <v>1332</v>
      </c>
      <c r="G325" s="878" t="s">
        <v>15</v>
      </c>
      <c r="H325" s="916">
        <v>395286.19</v>
      </c>
      <c r="I325" s="858"/>
      <c r="J325" s="858"/>
      <c r="K325" s="858"/>
      <c r="L325" s="858"/>
      <c r="M325" s="858"/>
      <c r="N325" s="858"/>
      <c r="O325" s="858"/>
      <c r="P325" s="900">
        <v>2.5</v>
      </c>
      <c r="Q325" s="586" t="s">
        <v>22</v>
      </c>
      <c r="R325" s="878">
        <v>25</v>
      </c>
      <c r="S325" s="845"/>
      <c r="T325" s="845"/>
      <c r="U325" s="845"/>
      <c r="V325" s="845"/>
      <c r="W325" s="845"/>
      <c r="X325" s="845"/>
      <c r="Y325" s="845"/>
      <c r="Z325" s="845"/>
      <c r="AA325" s="845"/>
      <c r="AB325" s="845"/>
      <c r="AC325" s="845"/>
      <c r="AD325" s="845"/>
      <c r="AE325" s="845"/>
      <c r="AF325" s="845"/>
      <c r="AG325" s="845"/>
      <c r="AH325" s="845"/>
      <c r="AI325" s="845"/>
      <c r="AJ325" s="845"/>
      <c r="AK325" s="845"/>
      <c r="AL325" s="845"/>
      <c r="AM325" s="845"/>
      <c r="AN325" s="845"/>
      <c r="AO325" s="845"/>
      <c r="AP325" s="845"/>
      <c r="AQ325" s="845"/>
      <c r="AR325" s="845"/>
      <c r="AS325" s="845"/>
      <c r="AT325" s="845"/>
      <c r="AU325" s="845"/>
      <c r="AV325" s="845"/>
      <c r="AW325" s="845"/>
      <c r="AX325" s="845"/>
      <c r="AY325" s="845"/>
      <c r="AZ325" s="845"/>
      <c r="BA325" s="845"/>
      <c r="BB325" s="845"/>
      <c r="BC325" s="845"/>
      <c r="BD325" s="845"/>
      <c r="BE325" s="845"/>
      <c r="BF325" s="845"/>
      <c r="BG325" s="845"/>
      <c r="BH325" s="845"/>
      <c r="BI325" s="845"/>
      <c r="BJ325" s="845"/>
      <c r="BK325" s="845"/>
      <c r="BL325" s="845"/>
      <c r="BM325" s="845"/>
      <c r="BN325" s="845"/>
      <c r="BO325" s="845"/>
      <c r="BP325" s="845"/>
      <c r="BQ325" s="845"/>
      <c r="BR325" s="845"/>
      <c r="BS325" s="845"/>
      <c r="BT325" s="845"/>
      <c r="BU325" s="845"/>
      <c r="BV325" s="845"/>
      <c r="BW325" s="845"/>
      <c r="BX325" s="845"/>
      <c r="BY325" s="845"/>
      <c r="BZ325" s="845"/>
      <c r="CA325" s="845"/>
      <c r="CB325" s="845"/>
      <c r="CC325" s="845"/>
      <c r="CD325" s="845"/>
      <c r="CE325" s="845"/>
      <c r="CF325" s="845"/>
      <c r="CG325" s="845"/>
      <c r="CH325" s="845"/>
      <c r="CI325" s="845"/>
      <c r="CJ325" s="845"/>
      <c r="CK325" s="845"/>
      <c r="CL325" s="845"/>
      <c r="CM325" s="845"/>
      <c r="CN325" s="845"/>
      <c r="CO325" s="845"/>
      <c r="CP325" s="845"/>
      <c r="CQ325" s="845"/>
      <c r="CR325" s="845"/>
      <c r="CS325" s="845"/>
      <c r="CT325" s="845"/>
      <c r="CU325" s="845"/>
      <c r="CV325" s="845"/>
      <c r="CW325" s="845"/>
      <c r="CX325" s="845"/>
      <c r="CY325" s="845"/>
      <c r="CZ325" s="845"/>
      <c r="DA325" s="845"/>
      <c r="DB325" s="845"/>
      <c r="DC325" s="845"/>
      <c r="DD325" s="845"/>
      <c r="DE325" s="845"/>
      <c r="DF325" s="845"/>
      <c r="DG325" s="845"/>
      <c r="DH325" s="845"/>
      <c r="DI325" s="845"/>
      <c r="DJ325" s="845"/>
      <c r="DK325" s="845"/>
      <c r="DL325" s="845"/>
      <c r="DM325" s="845"/>
      <c r="DN325" s="845"/>
      <c r="DO325" s="845"/>
      <c r="DP325" s="845"/>
      <c r="DQ325" s="845"/>
      <c r="DR325" s="845"/>
      <c r="DS325" s="845"/>
      <c r="DT325" s="845"/>
      <c r="DU325" s="845"/>
      <c r="DV325" s="845"/>
      <c r="DW325" s="845"/>
      <c r="DX325" s="845"/>
      <c r="DY325" s="845"/>
      <c r="DZ325" s="845"/>
      <c r="EA325" s="845"/>
      <c r="EB325" s="845"/>
      <c r="EC325" s="845"/>
      <c r="ED325" s="845"/>
      <c r="EE325" s="845"/>
      <c r="EF325" s="845"/>
      <c r="EG325" s="845"/>
      <c r="EH325" s="845"/>
      <c r="EI325" s="845"/>
      <c r="EJ325" s="845"/>
      <c r="EK325" s="845"/>
      <c r="EL325" s="845"/>
      <c r="EM325" s="845"/>
      <c r="EN325" s="845"/>
      <c r="EO325" s="845"/>
      <c r="EP325" s="845"/>
      <c r="EQ325" s="845"/>
      <c r="ER325" s="845"/>
      <c r="ES325" s="845"/>
      <c r="ET325" s="845"/>
      <c r="EU325" s="845"/>
      <c r="EV325" s="845"/>
      <c r="EW325" s="845"/>
      <c r="EX325" s="845"/>
      <c r="EY325" s="845"/>
      <c r="EZ325" s="845"/>
      <c r="FA325" s="845"/>
      <c r="FB325" s="845"/>
      <c r="FC325" s="845"/>
      <c r="FD325" s="845"/>
      <c r="FE325" s="845"/>
      <c r="FF325" s="845"/>
      <c r="FG325" s="845"/>
      <c r="FH325" s="845"/>
      <c r="FI325" s="845"/>
      <c r="FJ325" s="845"/>
      <c r="FK325" s="845"/>
      <c r="FL325" s="845"/>
      <c r="FM325" s="845"/>
      <c r="FN325" s="845"/>
      <c r="FO325" s="845"/>
      <c r="FP325" s="845"/>
      <c r="FQ325" s="845"/>
      <c r="FR325" s="845"/>
      <c r="FS325" s="845"/>
      <c r="FT325" s="845"/>
      <c r="FU325" s="845"/>
      <c r="FV325" s="845"/>
      <c r="FW325" s="845"/>
      <c r="FX325" s="845"/>
    </row>
    <row r="326" spans="1:180" s="593" customFormat="1" ht="30" customHeight="1" x14ac:dyDescent="0.2">
      <c r="A326" s="662">
        <v>325</v>
      </c>
      <c r="B326" s="859" t="s">
        <v>1329</v>
      </c>
      <c r="C326" s="859" t="s">
        <v>1330</v>
      </c>
      <c r="D326" s="846" t="s">
        <v>1333</v>
      </c>
      <c r="E326" s="859" t="s">
        <v>14</v>
      </c>
      <c r="F326" s="859" t="s">
        <v>1334</v>
      </c>
      <c r="G326" s="878" t="s">
        <v>15</v>
      </c>
      <c r="H326" s="916">
        <v>29948.880000000001</v>
      </c>
      <c r="I326" s="858"/>
      <c r="J326" s="858"/>
      <c r="K326" s="858"/>
      <c r="L326" s="858"/>
      <c r="M326" s="858"/>
      <c r="N326" s="858"/>
      <c r="O326" s="858"/>
      <c r="P326" s="900">
        <v>2.5</v>
      </c>
      <c r="Q326" s="586" t="s">
        <v>22</v>
      </c>
      <c r="R326" s="878">
        <v>25</v>
      </c>
      <c r="S326" s="845"/>
      <c r="T326" s="845"/>
      <c r="U326" s="845"/>
      <c r="V326" s="845"/>
      <c r="W326" s="845"/>
      <c r="X326" s="845"/>
      <c r="Y326" s="845"/>
      <c r="Z326" s="845"/>
      <c r="AA326" s="845"/>
      <c r="AB326" s="845"/>
      <c r="AC326" s="845"/>
      <c r="AD326" s="845"/>
      <c r="AE326" s="845"/>
      <c r="AF326" s="845"/>
      <c r="AG326" s="845"/>
      <c r="AH326" s="845"/>
      <c r="AI326" s="845"/>
      <c r="AJ326" s="845"/>
      <c r="AK326" s="845"/>
      <c r="AL326" s="845"/>
      <c r="AM326" s="845"/>
      <c r="AN326" s="845"/>
      <c r="AO326" s="845"/>
      <c r="AP326" s="845"/>
      <c r="AQ326" s="845"/>
      <c r="AR326" s="845"/>
      <c r="AS326" s="845"/>
      <c r="AT326" s="845"/>
      <c r="AU326" s="845"/>
      <c r="AV326" s="845"/>
      <c r="AW326" s="845"/>
      <c r="AX326" s="845"/>
      <c r="AY326" s="845"/>
      <c r="AZ326" s="845"/>
      <c r="BA326" s="845"/>
      <c r="BB326" s="845"/>
      <c r="BC326" s="845"/>
      <c r="BD326" s="845"/>
      <c r="BE326" s="845"/>
      <c r="BF326" s="845"/>
      <c r="BG326" s="845"/>
      <c r="BH326" s="845"/>
      <c r="BI326" s="845"/>
      <c r="BJ326" s="845"/>
      <c r="BK326" s="845"/>
      <c r="BL326" s="845"/>
      <c r="BM326" s="845"/>
      <c r="BN326" s="845"/>
      <c r="BO326" s="845"/>
      <c r="BP326" s="845"/>
      <c r="BQ326" s="845"/>
      <c r="BR326" s="845"/>
      <c r="BS326" s="845"/>
      <c r="BT326" s="845"/>
      <c r="BU326" s="845"/>
      <c r="BV326" s="845"/>
      <c r="BW326" s="845"/>
      <c r="BX326" s="845"/>
      <c r="BY326" s="845"/>
      <c r="BZ326" s="845"/>
      <c r="CA326" s="845"/>
      <c r="CB326" s="845"/>
      <c r="CC326" s="845"/>
      <c r="CD326" s="845"/>
      <c r="CE326" s="845"/>
      <c r="CF326" s="845"/>
      <c r="CG326" s="845"/>
      <c r="CH326" s="845"/>
      <c r="CI326" s="845"/>
      <c r="CJ326" s="845"/>
      <c r="CK326" s="845"/>
      <c r="CL326" s="845"/>
      <c r="CM326" s="845"/>
      <c r="CN326" s="845"/>
      <c r="CO326" s="845"/>
      <c r="CP326" s="845"/>
      <c r="CQ326" s="845"/>
      <c r="CR326" s="845"/>
      <c r="CS326" s="845"/>
      <c r="CT326" s="845"/>
      <c r="CU326" s="845"/>
      <c r="CV326" s="845"/>
      <c r="CW326" s="845"/>
      <c r="CX326" s="845"/>
      <c r="CY326" s="845"/>
      <c r="CZ326" s="845"/>
      <c r="DA326" s="845"/>
      <c r="DB326" s="845"/>
      <c r="DC326" s="845"/>
      <c r="DD326" s="845"/>
      <c r="DE326" s="845"/>
      <c r="DF326" s="845"/>
      <c r="DG326" s="845"/>
      <c r="DH326" s="845"/>
      <c r="DI326" s="845"/>
      <c r="DJ326" s="845"/>
      <c r="DK326" s="845"/>
      <c r="DL326" s="845"/>
      <c r="DM326" s="845"/>
      <c r="DN326" s="845"/>
      <c r="DO326" s="845"/>
      <c r="DP326" s="845"/>
      <c r="DQ326" s="845"/>
      <c r="DR326" s="845"/>
      <c r="DS326" s="845"/>
      <c r="DT326" s="845"/>
      <c r="DU326" s="845"/>
      <c r="DV326" s="845"/>
      <c r="DW326" s="845"/>
      <c r="DX326" s="845"/>
      <c r="DY326" s="845"/>
      <c r="DZ326" s="845"/>
      <c r="EA326" s="845"/>
      <c r="EB326" s="845"/>
      <c r="EC326" s="845"/>
      <c r="ED326" s="845"/>
      <c r="EE326" s="845"/>
      <c r="EF326" s="845"/>
      <c r="EG326" s="845"/>
      <c r="EH326" s="845"/>
      <c r="EI326" s="845"/>
      <c r="EJ326" s="845"/>
      <c r="EK326" s="845"/>
      <c r="EL326" s="845"/>
      <c r="EM326" s="845"/>
      <c r="EN326" s="845"/>
      <c r="EO326" s="845"/>
      <c r="EP326" s="845"/>
      <c r="EQ326" s="845"/>
      <c r="ER326" s="845"/>
      <c r="ES326" s="845"/>
      <c r="ET326" s="845"/>
      <c r="EU326" s="845"/>
      <c r="EV326" s="845"/>
      <c r="EW326" s="845"/>
      <c r="EX326" s="845"/>
      <c r="EY326" s="845"/>
      <c r="EZ326" s="845"/>
      <c r="FA326" s="845"/>
      <c r="FB326" s="845"/>
      <c r="FC326" s="845"/>
      <c r="FD326" s="845"/>
      <c r="FE326" s="845"/>
      <c r="FF326" s="845"/>
      <c r="FG326" s="845"/>
      <c r="FH326" s="845"/>
      <c r="FI326" s="845"/>
      <c r="FJ326" s="845"/>
      <c r="FK326" s="845"/>
      <c r="FL326" s="845"/>
      <c r="FM326" s="845"/>
      <c r="FN326" s="845"/>
      <c r="FO326" s="845"/>
      <c r="FP326" s="845"/>
      <c r="FQ326" s="845"/>
      <c r="FR326" s="845"/>
      <c r="FS326" s="845"/>
      <c r="FT326" s="845"/>
      <c r="FU326" s="845"/>
      <c r="FV326" s="845"/>
      <c r="FW326" s="845"/>
      <c r="FX326" s="845"/>
    </row>
    <row r="327" spans="1:180" ht="30" customHeight="1" x14ac:dyDescent="0.2">
      <c r="A327" s="662">
        <v>326</v>
      </c>
      <c r="B327" s="859" t="s">
        <v>1329</v>
      </c>
      <c r="C327" s="859" t="s">
        <v>1335</v>
      </c>
      <c r="D327" s="859" t="s">
        <v>1284</v>
      </c>
      <c r="E327" s="859" t="s">
        <v>907</v>
      </c>
      <c r="F327" s="859" t="s">
        <v>1274</v>
      </c>
      <c r="G327" s="878" t="s">
        <v>1336</v>
      </c>
      <c r="H327" s="916">
        <v>3105.25</v>
      </c>
      <c r="I327" s="858"/>
      <c r="J327" s="858"/>
      <c r="K327" s="858"/>
      <c r="L327" s="858"/>
      <c r="M327" s="858"/>
      <c r="N327" s="858"/>
      <c r="O327" s="858"/>
      <c r="P327" s="895">
        <v>2.5</v>
      </c>
      <c r="Q327" s="586" t="s">
        <v>22</v>
      </c>
      <c r="R327" s="878">
        <v>5</v>
      </c>
      <c r="S327" s="845"/>
      <c r="T327" s="845"/>
      <c r="U327" s="845"/>
      <c r="V327" s="845"/>
      <c r="W327" s="845"/>
      <c r="X327" s="845"/>
      <c r="Y327" s="845"/>
      <c r="Z327" s="845"/>
      <c r="AA327" s="845"/>
      <c r="AB327" s="845"/>
      <c r="AC327" s="845"/>
      <c r="AD327" s="845"/>
      <c r="AE327" s="845"/>
      <c r="AF327" s="845"/>
      <c r="AG327" s="845"/>
      <c r="AH327" s="845"/>
      <c r="AI327" s="845"/>
      <c r="AJ327" s="845"/>
      <c r="AK327" s="845"/>
      <c r="AL327" s="845"/>
      <c r="AM327" s="845"/>
      <c r="AN327" s="845"/>
      <c r="AO327" s="845"/>
      <c r="AP327" s="845"/>
      <c r="AQ327" s="845"/>
      <c r="AR327" s="845"/>
      <c r="AS327" s="845"/>
      <c r="AT327" s="845"/>
      <c r="AU327" s="845"/>
      <c r="AV327" s="845"/>
      <c r="AW327" s="845"/>
      <c r="AX327" s="845"/>
      <c r="AY327" s="845"/>
      <c r="AZ327" s="845"/>
      <c r="BA327" s="845"/>
      <c r="BB327" s="845"/>
      <c r="BC327" s="845"/>
      <c r="BD327" s="845"/>
      <c r="BE327" s="845"/>
      <c r="BF327" s="845"/>
      <c r="BG327" s="845"/>
      <c r="BH327" s="845"/>
      <c r="BI327" s="845"/>
      <c r="BJ327" s="845"/>
      <c r="BK327" s="845"/>
      <c r="BL327" s="845"/>
      <c r="BM327" s="845"/>
      <c r="BN327" s="845"/>
      <c r="BO327" s="845"/>
      <c r="BP327" s="845"/>
      <c r="BQ327" s="845"/>
      <c r="BR327" s="845"/>
      <c r="BS327" s="845"/>
      <c r="BT327" s="845"/>
      <c r="BU327" s="845"/>
      <c r="BV327" s="845"/>
      <c r="BW327" s="845"/>
      <c r="BX327" s="845"/>
      <c r="BY327" s="845"/>
      <c r="BZ327" s="845"/>
      <c r="CA327" s="845"/>
      <c r="CB327" s="845"/>
      <c r="CC327" s="845"/>
      <c r="CD327" s="845"/>
      <c r="CE327" s="845"/>
      <c r="CF327" s="845"/>
      <c r="CG327" s="845"/>
      <c r="CH327" s="845"/>
      <c r="CI327" s="845"/>
      <c r="CJ327" s="845"/>
      <c r="CK327" s="845"/>
      <c r="CL327" s="845"/>
      <c r="CM327" s="845"/>
      <c r="CN327" s="845"/>
      <c r="CO327" s="845"/>
      <c r="CP327" s="845"/>
      <c r="CQ327" s="845"/>
      <c r="CR327" s="845"/>
      <c r="CS327" s="845"/>
      <c r="CT327" s="845"/>
      <c r="CU327" s="845"/>
      <c r="CV327" s="845"/>
      <c r="CW327" s="845"/>
      <c r="CX327" s="845"/>
      <c r="CY327" s="845"/>
      <c r="CZ327" s="845"/>
      <c r="DA327" s="845"/>
      <c r="DB327" s="845"/>
      <c r="DC327" s="845"/>
      <c r="DD327" s="845"/>
      <c r="DE327" s="845"/>
      <c r="DF327" s="845"/>
      <c r="DG327" s="845"/>
      <c r="DH327" s="845"/>
      <c r="DI327" s="845"/>
      <c r="DJ327" s="845"/>
      <c r="DK327" s="845"/>
      <c r="DL327" s="845"/>
      <c r="DM327" s="845"/>
      <c r="DN327" s="845"/>
      <c r="DO327" s="845"/>
      <c r="DP327" s="845"/>
      <c r="DQ327" s="845"/>
      <c r="DR327" s="845"/>
      <c r="DS327" s="845"/>
      <c r="DT327" s="845"/>
      <c r="DU327" s="845"/>
      <c r="DV327" s="845"/>
      <c r="DW327" s="845"/>
      <c r="DX327" s="845"/>
      <c r="DY327" s="845"/>
      <c r="DZ327" s="845"/>
      <c r="EA327" s="845"/>
      <c r="EB327" s="845"/>
      <c r="EC327" s="845"/>
      <c r="ED327" s="845"/>
      <c r="EE327" s="845"/>
      <c r="EF327" s="845"/>
      <c r="EG327" s="845"/>
      <c r="EH327" s="845"/>
      <c r="EI327" s="845"/>
      <c r="EJ327" s="845"/>
      <c r="EK327" s="845"/>
      <c r="EL327" s="845"/>
      <c r="EM327" s="845"/>
      <c r="EN327" s="845"/>
      <c r="EO327" s="845"/>
      <c r="EP327" s="845"/>
      <c r="EQ327" s="845"/>
      <c r="ER327" s="845"/>
      <c r="ES327" s="845"/>
      <c r="ET327" s="845"/>
      <c r="EU327" s="845"/>
      <c r="EV327" s="845"/>
      <c r="EW327" s="845"/>
      <c r="EX327" s="845"/>
      <c r="EY327" s="845"/>
      <c r="EZ327" s="845"/>
      <c r="FA327" s="845"/>
      <c r="FB327" s="845"/>
      <c r="FC327" s="845"/>
      <c r="FD327" s="845"/>
      <c r="FE327" s="845"/>
      <c r="FF327" s="845"/>
      <c r="FG327" s="845"/>
      <c r="FH327" s="845"/>
      <c r="FI327" s="845"/>
      <c r="FJ327" s="845"/>
      <c r="FK327" s="845"/>
      <c r="FL327" s="845"/>
      <c r="FM327" s="845"/>
      <c r="FN327" s="845"/>
      <c r="FO327" s="845"/>
      <c r="FP327" s="845"/>
      <c r="FQ327" s="845"/>
      <c r="FR327" s="845"/>
      <c r="FS327" s="845"/>
      <c r="FT327" s="845"/>
      <c r="FU327" s="845"/>
      <c r="FV327" s="845"/>
      <c r="FW327" s="845"/>
      <c r="FX327" s="845"/>
    </row>
    <row r="328" spans="1:180" s="845" customFormat="1" ht="30" customHeight="1" x14ac:dyDescent="0.2">
      <c r="A328" s="662">
        <v>327</v>
      </c>
      <c r="B328" s="859" t="s">
        <v>1337</v>
      </c>
      <c r="C328" s="859" t="s">
        <v>1335</v>
      </c>
      <c r="D328" s="859" t="s">
        <v>1338</v>
      </c>
      <c r="E328" s="859" t="s">
        <v>907</v>
      </c>
      <c r="F328" s="859" t="s">
        <v>1339</v>
      </c>
      <c r="G328" s="878" t="s">
        <v>27</v>
      </c>
      <c r="H328" s="916">
        <v>18200</v>
      </c>
      <c r="I328" s="858"/>
      <c r="J328" s="858"/>
      <c r="K328" s="858"/>
      <c r="L328" s="858"/>
      <c r="M328" s="858"/>
      <c r="N328" s="858"/>
      <c r="O328" s="858"/>
      <c r="P328" s="896">
        <v>2.11</v>
      </c>
      <c r="Q328" s="586" t="s">
        <v>22</v>
      </c>
      <c r="R328" s="878">
        <v>5</v>
      </c>
    </row>
    <row r="329" spans="1:180" s="845" customFormat="1" ht="30" customHeight="1" x14ac:dyDescent="0.2">
      <c r="A329" s="662">
        <v>328</v>
      </c>
      <c r="B329" s="859" t="s">
        <v>1337</v>
      </c>
      <c r="C329" s="859" t="s">
        <v>1335</v>
      </c>
      <c r="D329" s="859" t="s">
        <v>1340</v>
      </c>
      <c r="E329" s="859" t="s">
        <v>907</v>
      </c>
      <c r="F329" s="859" t="s">
        <v>1274</v>
      </c>
      <c r="G329" s="878" t="s">
        <v>27</v>
      </c>
      <c r="H329" s="916">
        <v>132216</v>
      </c>
      <c r="I329" s="858"/>
      <c r="J329" s="858"/>
      <c r="K329" s="858"/>
      <c r="L329" s="858"/>
      <c r="M329" s="858"/>
      <c r="N329" s="858"/>
      <c r="O329" s="858"/>
      <c r="P329" s="896">
        <v>2.11</v>
      </c>
      <c r="Q329" s="586" t="s">
        <v>22</v>
      </c>
      <c r="R329" s="878">
        <v>5</v>
      </c>
    </row>
    <row r="330" spans="1:180" s="593" customFormat="1" ht="30" customHeight="1" x14ac:dyDescent="0.2">
      <c r="A330" s="662">
        <v>329</v>
      </c>
      <c r="B330" s="859" t="s">
        <v>1337</v>
      </c>
      <c r="C330" s="859" t="s">
        <v>1341</v>
      </c>
      <c r="D330" s="859" t="s">
        <v>1342</v>
      </c>
      <c r="E330" s="859" t="s">
        <v>1343</v>
      </c>
      <c r="F330" s="859" t="s">
        <v>1274</v>
      </c>
      <c r="G330" s="878" t="s">
        <v>27</v>
      </c>
      <c r="H330" s="916">
        <v>14321.88</v>
      </c>
      <c r="I330" s="858"/>
      <c r="J330" s="858"/>
      <c r="K330" s="858"/>
      <c r="L330" s="858"/>
      <c r="M330" s="858"/>
      <c r="N330" s="858"/>
      <c r="O330" s="858"/>
      <c r="P330" s="896">
        <v>2.11</v>
      </c>
      <c r="Q330" s="586" t="s">
        <v>22</v>
      </c>
      <c r="R330" s="878">
        <v>7</v>
      </c>
      <c r="S330" s="845"/>
      <c r="T330" s="845"/>
      <c r="U330" s="845"/>
      <c r="V330" s="845"/>
      <c r="W330" s="845"/>
      <c r="X330" s="845"/>
      <c r="Y330" s="845"/>
      <c r="Z330" s="845"/>
      <c r="AA330" s="845"/>
      <c r="AB330" s="845"/>
      <c r="AC330" s="845"/>
      <c r="AD330" s="845"/>
      <c r="AE330" s="845"/>
      <c r="AF330" s="845"/>
      <c r="AG330" s="845"/>
      <c r="AH330" s="845"/>
      <c r="AI330" s="845"/>
      <c r="AJ330" s="845"/>
      <c r="AK330" s="845"/>
      <c r="AL330" s="845"/>
      <c r="AM330" s="845"/>
      <c r="AN330" s="845"/>
      <c r="AO330" s="845"/>
      <c r="AP330" s="845"/>
      <c r="AQ330" s="845"/>
      <c r="AR330" s="845"/>
      <c r="AS330" s="845"/>
      <c r="AT330" s="845"/>
      <c r="AU330" s="845"/>
      <c r="AV330" s="845"/>
      <c r="AW330" s="845"/>
      <c r="AX330" s="845"/>
      <c r="AY330" s="845"/>
      <c r="AZ330" s="845"/>
      <c r="BA330" s="845"/>
      <c r="BB330" s="845"/>
      <c r="BC330" s="845"/>
      <c r="BD330" s="845"/>
      <c r="BE330" s="845"/>
      <c r="BF330" s="845"/>
      <c r="BG330" s="845"/>
      <c r="BH330" s="845"/>
      <c r="BI330" s="845"/>
      <c r="BJ330" s="845"/>
      <c r="BK330" s="845"/>
      <c r="BL330" s="845"/>
      <c r="BM330" s="845"/>
      <c r="BN330" s="845"/>
      <c r="BO330" s="845"/>
      <c r="BP330" s="845"/>
      <c r="BQ330" s="845"/>
      <c r="BR330" s="845"/>
      <c r="BS330" s="845"/>
      <c r="BT330" s="845"/>
      <c r="BU330" s="845"/>
      <c r="BV330" s="845"/>
      <c r="BW330" s="845"/>
      <c r="BX330" s="845"/>
      <c r="BY330" s="845"/>
      <c r="BZ330" s="845"/>
      <c r="CA330" s="845"/>
      <c r="CB330" s="845"/>
      <c r="CC330" s="845"/>
      <c r="CD330" s="845"/>
      <c r="CE330" s="845"/>
      <c r="CF330" s="845"/>
      <c r="CG330" s="845"/>
      <c r="CH330" s="845"/>
      <c r="CI330" s="845"/>
      <c r="CJ330" s="845"/>
      <c r="CK330" s="845"/>
      <c r="CL330" s="845"/>
      <c r="CM330" s="845"/>
      <c r="CN330" s="845"/>
      <c r="CO330" s="845"/>
      <c r="CP330" s="845"/>
      <c r="CQ330" s="845"/>
      <c r="CR330" s="845"/>
      <c r="CS330" s="845"/>
      <c r="CT330" s="845"/>
      <c r="CU330" s="845"/>
      <c r="CV330" s="845"/>
      <c r="CW330" s="845"/>
      <c r="CX330" s="845"/>
      <c r="CY330" s="845"/>
      <c r="CZ330" s="845"/>
      <c r="DA330" s="845"/>
      <c r="DB330" s="845"/>
      <c r="DC330" s="845"/>
      <c r="DD330" s="845"/>
      <c r="DE330" s="845"/>
      <c r="DF330" s="845"/>
      <c r="DG330" s="845"/>
      <c r="DH330" s="845"/>
      <c r="DI330" s="845"/>
      <c r="DJ330" s="845"/>
      <c r="DK330" s="845"/>
      <c r="DL330" s="845"/>
      <c r="DM330" s="845"/>
      <c r="DN330" s="845"/>
      <c r="DO330" s="845"/>
      <c r="DP330" s="845"/>
      <c r="DQ330" s="845"/>
      <c r="DR330" s="845"/>
      <c r="DS330" s="845"/>
      <c r="DT330" s="845"/>
      <c r="DU330" s="845"/>
      <c r="DV330" s="845"/>
      <c r="DW330" s="845"/>
      <c r="DX330" s="845"/>
      <c r="DY330" s="845"/>
      <c r="DZ330" s="845"/>
      <c r="EA330" s="845"/>
      <c r="EB330" s="845"/>
      <c r="EC330" s="845"/>
      <c r="ED330" s="845"/>
      <c r="EE330" s="845"/>
      <c r="EF330" s="845"/>
      <c r="EG330" s="845"/>
      <c r="EH330" s="845"/>
      <c r="EI330" s="845"/>
      <c r="EJ330" s="845"/>
      <c r="EK330" s="845"/>
      <c r="EL330" s="845"/>
      <c r="EM330" s="845"/>
      <c r="EN330" s="845"/>
      <c r="EO330" s="845"/>
      <c r="EP330" s="845"/>
      <c r="EQ330" s="845"/>
      <c r="ER330" s="845"/>
      <c r="ES330" s="845"/>
      <c r="ET330" s="845"/>
      <c r="EU330" s="845"/>
      <c r="EV330" s="845"/>
      <c r="EW330" s="845"/>
      <c r="EX330" s="845"/>
      <c r="EY330" s="845"/>
      <c r="EZ330" s="845"/>
      <c r="FA330" s="845"/>
      <c r="FB330" s="845"/>
      <c r="FC330" s="845"/>
      <c r="FD330" s="845"/>
      <c r="FE330" s="845"/>
      <c r="FF330" s="845"/>
      <c r="FG330" s="845"/>
      <c r="FH330" s="845"/>
      <c r="FI330" s="845"/>
      <c r="FJ330" s="845"/>
      <c r="FK330" s="845"/>
      <c r="FL330" s="845"/>
      <c r="FM330" s="845"/>
      <c r="FN330" s="845"/>
      <c r="FO330" s="845"/>
      <c r="FP330" s="845"/>
      <c r="FQ330" s="845"/>
      <c r="FR330" s="845"/>
      <c r="FS330" s="845"/>
      <c r="FT330" s="845"/>
      <c r="FU330" s="845"/>
      <c r="FV330" s="845"/>
      <c r="FW330" s="845"/>
      <c r="FX330" s="845"/>
    </row>
    <row r="331" spans="1:180" s="593" customFormat="1" ht="30" customHeight="1" x14ac:dyDescent="0.2">
      <c r="A331" s="662">
        <v>330</v>
      </c>
      <c r="B331" s="859" t="s">
        <v>1344</v>
      </c>
      <c r="C331" s="859" t="s">
        <v>1345</v>
      </c>
      <c r="D331" s="859" t="s">
        <v>1346</v>
      </c>
      <c r="E331" s="859" t="s">
        <v>914</v>
      </c>
      <c r="F331" s="859" t="s">
        <v>965</v>
      </c>
      <c r="G331" s="878" t="s">
        <v>15</v>
      </c>
      <c r="H331" s="916">
        <v>3580</v>
      </c>
      <c r="I331" s="858"/>
      <c r="J331" s="858"/>
      <c r="K331" s="858"/>
      <c r="L331" s="858"/>
      <c r="M331" s="858"/>
      <c r="N331" s="858"/>
      <c r="O331" s="858"/>
      <c r="P331" s="875">
        <v>4.2</v>
      </c>
      <c r="Q331" s="586" t="s">
        <v>22</v>
      </c>
      <c r="R331" s="878">
        <v>7</v>
      </c>
      <c r="S331" s="845"/>
      <c r="T331" s="845"/>
      <c r="U331" s="845"/>
      <c r="V331" s="845"/>
      <c r="W331" s="845"/>
      <c r="X331" s="845"/>
      <c r="Y331" s="845"/>
      <c r="Z331" s="845"/>
      <c r="AA331" s="845"/>
      <c r="AB331" s="845"/>
      <c r="AC331" s="845"/>
      <c r="AD331" s="845"/>
      <c r="AE331" s="845"/>
      <c r="AF331" s="845"/>
      <c r="AG331" s="845"/>
      <c r="AH331" s="845"/>
      <c r="AI331" s="845"/>
      <c r="AJ331" s="845"/>
      <c r="AK331" s="845"/>
      <c r="AL331" s="845"/>
      <c r="AM331" s="845"/>
      <c r="AN331" s="845"/>
      <c r="AO331" s="845"/>
      <c r="AP331" s="845"/>
      <c r="AQ331" s="845"/>
      <c r="AR331" s="845"/>
      <c r="AS331" s="845"/>
      <c r="AT331" s="845"/>
      <c r="AU331" s="845"/>
      <c r="AV331" s="845"/>
      <c r="AW331" s="845"/>
      <c r="AX331" s="845"/>
      <c r="AY331" s="845"/>
      <c r="AZ331" s="845"/>
      <c r="BA331" s="845"/>
      <c r="BB331" s="845"/>
      <c r="BC331" s="845"/>
      <c r="BD331" s="845"/>
      <c r="BE331" s="845"/>
      <c r="BF331" s="845"/>
      <c r="BG331" s="845"/>
      <c r="BH331" s="845"/>
      <c r="BI331" s="845"/>
      <c r="BJ331" s="845"/>
      <c r="BK331" s="845"/>
      <c r="BL331" s="845"/>
      <c r="BM331" s="845"/>
      <c r="BN331" s="845"/>
      <c r="BO331" s="845"/>
      <c r="BP331" s="845"/>
      <c r="BQ331" s="845"/>
      <c r="BR331" s="845"/>
      <c r="BS331" s="845"/>
      <c r="BT331" s="845"/>
      <c r="BU331" s="845"/>
      <c r="BV331" s="845"/>
      <c r="BW331" s="845"/>
      <c r="BX331" s="845"/>
      <c r="BY331" s="845"/>
      <c r="BZ331" s="845"/>
      <c r="CA331" s="845"/>
      <c r="CB331" s="845"/>
      <c r="CC331" s="845"/>
      <c r="CD331" s="845"/>
      <c r="CE331" s="845"/>
      <c r="CF331" s="845"/>
      <c r="CG331" s="845"/>
      <c r="CH331" s="845"/>
      <c r="CI331" s="845"/>
      <c r="CJ331" s="845"/>
      <c r="CK331" s="845"/>
      <c r="CL331" s="845"/>
      <c r="CM331" s="845"/>
      <c r="CN331" s="845"/>
      <c r="CO331" s="845"/>
      <c r="CP331" s="845"/>
      <c r="CQ331" s="845"/>
      <c r="CR331" s="845"/>
      <c r="CS331" s="845"/>
      <c r="CT331" s="845"/>
      <c r="CU331" s="845"/>
      <c r="CV331" s="845"/>
      <c r="CW331" s="845"/>
      <c r="CX331" s="845"/>
      <c r="CY331" s="845"/>
      <c r="CZ331" s="845"/>
      <c r="DA331" s="845"/>
      <c r="DB331" s="845"/>
      <c r="DC331" s="845"/>
      <c r="DD331" s="845"/>
      <c r="DE331" s="845"/>
      <c r="DF331" s="845"/>
      <c r="DG331" s="845"/>
      <c r="DH331" s="845"/>
      <c r="DI331" s="845"/>
      <c r="DJ331" s="845"/>
      <c r="DK331" s="845"/>
      <c r="DL331" s="845"/>
      <c r="DM331" s="845"/>
      <c r="DN331" s="845"/>
      <c r="DO331" s="845"/>
      <c r="DP331" s="845"/>
      <c r="DQ331" s="845"/>
      <c r="DR331" s="845"/>
      <c r="DS331" s="845"/>
      <c r="DT331" s="845"/>
      <c r="DU331" s="845"/>
      <c r="DV331" s="845"/>
      <c r="DW331" s="845"/>
      <c r="DX331" s="845"/>
      <c r="DY331" s="845"/>
      <c r="DZ331" s="845"/>
      <c r="EA331" s="845"/>
      <c r="EB331" s="845"/>
      <c r="EC331" s="845"/>
      <c r="ED331" s="845"/>
      <c r="EE331" s="845"/>
      <c r="EF331" s="845"/>
      <c r="EG331" s="845"/>
      <c r="EH331" s="845"/>
      <c r="EI331" s="845"/>
      <c r="EJ331" s="845"/>
      <c r="EK331" s="845"/>
      <c r="EL331" s="845"/>
      <c r="EM331" s="845"/>
      <c r="EN331" s="845"/>
      <c r="EO331" s="845"/>
      <c r="EP331" s="845"/>
      <c r="EQ331" s="845"/>
      <c r="ER331" s="845"/>
      <c r="ES331" s="845"/>
      <c r="ET331" s="845"/>
      <c r="EU331" s="845"/>
      <c r="EV331" s="845"/>
      <c r="EW331" s="845"/>
      <c r="EX331" s="845"/>
      <c r="EY331" s="845"/>
      <c r="EZ331" s="845"/>
      <c r="FA331" s="845"/>
      <c r="FB331" s="845"/>
      <c r="FC331" s="845"/>
      <c r="FD331" s="845"/>
      <c r="FE331" s="845"/>
      <c r="FF331" s="845"/>
      <c r="FG331" s="845"/>
      <c r="FH331" s="845"/>
      <c r="FI331" s="845"/>
      <c r="FJ331" s="845"/>
      <c r="FK331" s="845"/>
      <c r="FL331" s="845"/>
      <c r="FM331" s="845"/>
      <c r="FN331" s="845"/>
      <c r="FO331" s="845"/>
      <c r="FP331" s="845"/>
      <c r="FQ331" s="845"/>
      <c r="FR331" s="845"/>
      <c r="FS331" s="845"/>
      <c r="FT331" s="845"/>
      <c r="FU331" s="845"/>
      <c r="FV331" s="845"/>
      <c r="FW331" s="845"/>
      <c r="FX331" s="845"/>
    </row>
    <row r="332" spans="1:180" s="845" customFormat="1" ht="30" customHeight="1" x14ac:dyDescent="0.2">
      <c r="A332" s="662">
        <v>331</v>
      </c>
      <c r="B332" s="859" t="s">
        <v>1344</v>
      </c>
      <c r="C332" s="859" t="s">
        <v>1347</v>
      </c>
      <c r="D332" s="859" t="s">
        <v>1346</v>
      </c>
      <c r="E332" s="859" t="s">
        <v>14</v>
      </c>
      <c r="F332" s="859" t="s">
        <v>1274</v>
      </c>
      <c r="G332" s="878" t="s">
        <v>27</v>
      </c>
      <c r="H332" s="916">
        <v>175643.28</v>
      </c>
      <c r="I332" s="858"/>
      <c r="J332" s="858"/>
      <c r="K332" s="858"/>
      <c r="L332" s="858"/>
      <c r="M332" s="858"/>
      <c r="N332" s="858"/>
      <c r="O332" s="858"/>
      <c r="P332" s="875">
        <v>4.2</v>
      </c>
      <c r="Q332" s="586" t="s">
        <v>22</v>
      </c>
      <c r="R332" s="878">
        <v>25</v>
      </c>
    </row>
    <row r="333" spans="1:180" s="593" customFormat="1" ht="30" customHeight="1" x14ac:dyDescent="0.2">
      <c r="A333" s="662">
        <v>332</v>
      </c>
      <c r="B333" s="859" t="s">
        <v>1344</v>
      </c>
      <c r="C333" s="859" t="s">
        <v>1341</v>
      </c>
      <c r="D333" s="859" t="s">
        <v>1284</v>
      </c>
      <c r="E333" s="859" t="s">
        <v>914</v>
      </c>
      <c r="F333" s="859" t="s">
        <v>1348</v>
      </c>
      <c r="G333" s="878" t="s">
        <v>27</v>
      </c>
      <c r="H333" s="916">
        <v>12187.58</v>
      </c>
      <c r="I333" s="858"/>
      <c r="J333" s="858"/>
      <c r="K333" s="858"/>
      <c r="L333" s="858"/>
      <c r="M333" s="858"/>
      <c r="N333" s="858"/>
      <c r="O333" s="858"/>
      <c r="P333" s="875">
        <v>4.2</v>
      </c>
      <c r="Q333" s="586" t="s">
        <v>22</v>
      </c>
      <c r="R333" s="878">
        <v>7</v>
      </c>
      <c r="S333" s="845"/>
      <c r="T333" s="845"/>
      <c r="U333" s="845"/>
      <c r="V333" s="845"/>
      <c r="W333" s="845"/>
      <c r="X333" s="845"/>
      <c r="Y333" s="845"/>
      <c r="Z333" s="845"/>
      <c r="AA333" s="845"/>
      <c r="AB333" s="845"/>
      <c r="AC333" s="845"/>
      <c r="AD333" s="845"/>
      <c r="AE333" s="845"/>
      <c r="AF333" s="845"/>
      <c r="AG333" s="845"/>
      <c r="AH333" s="845"/>
      <c r="AI333" s="845"/>
      <c r="AJ333" s="845"/>
      <c r="AK333" s="845"/>
      <c r="AL333" s="845"/>
      <c r="AM333" s="845"/>
      <c r="AN333" s="845"/>
      <c r="AO333" s="845"/>
      <c r="AP333" s="845"/>
      <c r="AQ333" s="845"/>
      <c r="AR333" s="845"/>
      <c r="AS333" s="845"/>
      <c r="AT333" s="845"/>
      <c r="AU333" s="845"/>
      <c r="AV333" s="845"/>
      <c r="AW333" s="845"/>
      <c r="AX333" s="845"/>
      <c r="AY333" s="845"/>
      <c r="AZ333" s="845"/>
      <c r="BA333" s="845"/>
      <c r="BB333" s="845"/>
      <c r="BC333" s="845"/>
      <c r="BD333" s="845"/>
      <c r="BE333" s="845"/>
      <c r="BF333" s="845"/>
      <c r="BG333" s="845"/>
      <c r="BH333" s="845"/>
      <c r="BI333" s="845"/>
      <c r="BJ333" s="845"/>
      <c r="BK333" s="845"/>
      <c r="BL333" s="845"/>
      <c r="BM333" s="845"/>
      <c r="BN333" s="845"/>
      <c r="BO333" s="845"/>
      <c r="BP333" s="845"/>
      <c r="BQ333" s="845"/>
      <c r="BR333" s="845"/>
      <c r="BS333" s="845"/>
      <c r="BT333" s="845"/>
      <c r="BU333" s="845"/>
      <c r="BV333" s="845"/>
      <c r="BW333" s="845"/>
      <c r="BX333" s="845"/>
      <c r="BY333" s="845"/>
      <c r="BZ333" s="845"/>
      <c r="CA333" s="845"/>
      <c r="CB333" s="845"/>
      <c r="CC333" s="845"/>
      <c r="CD333" s="845"/>
      <c r="CE333" s="845"/>
      <c r="CF333" s="845"/>
      <c r="CG333" s="845"/>
      <c r="CH333" s="845"/>
      <c r="CI333" s="845"/>
      <c r="CJ333" s="845"/>
      <c r="CK333" s="845"/>
      <c r="CL333" s="845"/>
      <c r="CM333" s="845"/>
      <c r="CN333" s="845"/>
      <c r="CO333" s="845"/>
      <c r="CP333" s="845"/>
      <c r="CQ333" s="845"/>
      <c r="CR333" s="845"/>
      <c r="CS333" s="845"/>
      <c r="CT333" s="845"/>
      <c r="CU333" s="845"/>
      <c r="CV333" s="845"/>
      <c r="CW333" s="845"/>
      <c r="CX333" s="845"/>
      <c r="CY333" s="845"/>
      <c r="CZ333" s="845"/>
      <c r="DA333" s="845"/>
      <c r="DB333" s="845"/>
      <c r="DC333" s="845"/>
      <c r="DD333" s="845"/>
      <c r="DE333" s="845"/>
      <c r="DF333" s="845"/>
      <c r="DG333" s="845"/>
      <c r="DH333" s="845"/>
      <c r="DI333" s="845"/>
      <c r="DJ333" s="845"/>
      <c r="DK333" s="845"/>
      <c r="DL333" s="845"/>
      <c r="DM333" s="845"/>
      <c r="DN333" s="845"/>
      <c r="DO333" s="845"/>
      <c r="DP333" s="845"/>
      <c r="DQ333" s="845"/>
      <c r="DR333" s="845"/>
      <c r="DS333" s="845"/>
      <c r="DT333" s="845"/>
      <c r="DU333" s="845"/>
      <c r="DV333" s="845"/>
      <c r="DW333" s="845"/>
      <c r="DX333" s="845"/>
      <c r="DY333" s="845"/>
      <c r="DZ333" s="845"/>
      <c r="EA333" s="845"/>
      <c r="EB333" s="845"/>
      <c r="EC333" s="845"/>
      <c r="ED333" s="845"/>
      <c r="EE333" s="845"/>
      <c r="EF333" s="845"/>
      <c r="EG333" s="845"/>
      <c r="EH333" s="845"/>
      <c r="EI333" s="845"/>
      <c r="EJ333" s="845"/>
      <c r="EK333" s="845"/>
      <c r="EL333" s="845"/>
      <c r="EM333" s="845"/>
      <c r="EN333" s="845"/>
      <c r="EO333" s="845"/>
      <c r="EP333" s="845"/>
      <c r="EQ333" s="845"/>
      <c r="ER333" s="845"/>
      <c r="ES333" s="845"/>
      <c r="ET333" s="845"/>
      <c r="EU333" s="845"/>
      <c r="EV333" s="845"/>
      <c r="EW333" s="845"/>
      <c r="EX333" s="845"/>
      <c r="EY333" s="845"/>
      <c r="EZ333" s="845"/>
      <c r="FA333" s="845"/>
      <c r="FB333" s="845"/>
      <c r="FC333" s="845"/>
      <c r="FD333" s="845"/>
      <c r="FE333" s="845"/>
      <c r="FF333" s="845"/>
      <c r="FG333" s="845"/>
      <c r="FH333" s="845"/>
      <c r="FI333" s="845"/>
      <c r="FJ333" s="845"/>
      <c r="FK333" s="845"/>
      <c r="FL333" s="845"/>
      <c r="FM333" s="845"/>
      <c r="FN333" s="845"/>
      <c r="FO333" s="845"/>
      <c r="FP333" s="845"/>
      <c r="FQ333" s="845"/>
      <c r="FR333" s="845"/>
      <c r="FS333" s="845"/>
      <c r="FT333" s="845"/>
      <c r="FU333" s="845"/>
      <c r="FV333" s="845"/>
      <c r="FW333" s="845"/>
      <c r="FX333" s="845"/>
    </row>
    <row r="334" spans="1:180" s="593" customFormat="1" ht="30" customHeight="1" x14ac:dyDescent="0.2">
      <c r="A334" s="662">
        <v>333</v>
      </c>
      <c r="B334" s="859" t="s">
        <v>1349</v>
      </c>
      <c r="C334" s="859" t="s">
        <v>1330</v>
      </c>
      <c r="D334" s="859" t="s">
        <v>1350</v>
      </c>
      <c r="E334" s="859" t="s">
        <v>14</v>
      </c>
      <c r="F334" s="859" t="s">
        <v>1351</v>
      </c>
      <c r="G334" s="878" t="s">
        <v>15</v>
      </c>
      <c r="H334" s="916">
        <v>32100</v>
      </c>
      <c r="I334" s="858"/>
      <c r="J334" s="858"/>
      <c r="K334" s="858"/>
      <c r="L334" s="858"/>
      <c r="M334" s="858"/>
      <c r="N334" s="858"/>
      <c r="O334" s="858"/>
      <c r="P334" s="896">
        <v>2.11</v>
      </c>
      <c r="Q334" s="586" t="s">
        <v>22</v>
      </c>
      <c r="R334" s="878">
        <v>25</v>
      </c>
      <c r="S334" s="845"/>
      <c r="T334" s="845"/>
      <c r="U334" s="845"/>
      <c r="V334" s="845"/>
      <c r="W334" s="845"/>
      <c r="X334" s="845"/>
      <c r="Y334" s="845"/>
      <c r="Z334" s="845"/>
      <c r="AA334" s="845"/>
      <c r="AB334" s="845"/>
      <c r="AC334" s="845"/>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5"/>
      <c r="AY334" s="845"/>
      <c r="AZ334" s="845"/>
      <c r="BA334" s="845"/>
      <c r="BB334" s="845"/>
      <c r="BC334" s="845"/>
      <c r="BD334" s="845"/>
      <c r="BE334" s="845"/>
      <c r="BF334" s="845"/>
      <c r="BG334" s="845"/>
      <c r="BH334" s="845"/>
      <c r="BI334" s="845"/>
      <c r="BJ334" s="845"/>
      <c r="BK334" s="845"/>
      <c r="BL334" s="845"/>
      <c r="BM334" s="845"/>
      <c r="BN334" s="845"/>
      <c r="BO334" s="845"/>
      <c r="BP334" s="845"/>
      <c r="BQ334" s="845"/>
      <c r="BR334" s="845"/>
      <c r="BS334" s="845"/>
      <c r="BT334" s="845"/>
      <c r="BU334" s="845"/>
      <c r="BV334" s="845"/>
      <c r="BW334" s="845"/>
      <c r="BX334" s="845"/>
      <c r="BY334" s="845"/>
      <c r="BZ334" s="845"/>
      <c r="CA334" s="845"/>
      <c r="CB334" s="845"/>
      <c r="CC334" s="845"/>
      <c r="CD334" s="845"/>
      <c r="CE334" s="845"/>
      <c r="CF334" s="845"/>
      <c r="CG334" s="845"/>
      <c r="CH334" s="845"/>
      <c r="CI334" s="845"/>
      <c r="CJ334" s="845"/>
      <c r="CK334" s="845"/>
      <c r="CL334" s="845"/>
      <c r="CM334" s="845"/>
      <c r="CN334" s="845"/>
      <c r="CO334" s="845"/>
      <c r="CP334" s="845"/>
      <c r="CQ334" s="845"/>
      <c r="CR334" s="845"/>
      <c r="CS334" s="845"/>
      <c r="CT334" s="845"/>
      <c r="CU334" s="845"/>
      <c r="CV334" s="845"/>
      <c r="CW334" s="845"/>
      <c r="CX334" s="845"/>
      <c r="CY334" s="845"/>
      <c r="CZ334" s="845"/>
      <c r="DA334" s="845"/>
      <c r="DB334" s="845"/>
      <c r="DC334" s="845"/>
      <c r="DD334" s="845"/>
      <c r="DE334" s="845"/>
      <c r="DF334" s="845"/>
      <c r="DG334" s="845"/>
      <c r="DH334" s="845"/>
      <c r="DI334" s="845"/>
      <c r="DJ334" s="845"/>
      <c r="DK334" s="845"/>
      <c r="DL334" s="845"/>
      <c r="DM334" s="845"/>
      <c r="DN334" s="845"/>
      <c r="DO334" s="845"/>
      <c r="DP334" s="845"/>
      <c r="DQ334" s="845"/>
      <c r="DR334" s="845"/>
      <c r="DS334" s="845"/>
      <c r="DT334" s="845"/>
      <c r="DU334" s="845"/>
      <c r="DV334" s="845"/>
      <c r="DW334" s="845"/>
      <c r="DX334" s="845"/>
      <c r="DY334" s="845"/>
      <c r="DZ334" s="845"/>
      <c r="EA334" s="845"/>
      <c r="EB334" s="845"/>
      <c r="EC334" s="845"/>
      <c r="ED334" s="845"/>
      <c r="EE334" s="845"/>
      <c r="EF334" s="845"/>
      <c r="EG334" s="845"/>
      <c r="EH334" s="845"/>
      <c r="EI334" s="845"/>
      <c r="EJ334" s="845"/>
      <c r="EK334" s="845"/>
      <c r="EL334" s="845"/>
      <c r="EM334" s="845"/>
      <c r="EN334" s="845"/>
      <c r="EO334" s="845"/>
      <c r="EP334" s="845"/>
      <c r="EQ334" s="845"/>
      <c r="ER334" s="845"/>
      <c r="ES334" s="845"/>
      <c r="ET334" s="845"/>
      <c r="EU334" s="845"/>
      <c r="EV334" s="845"/>
      <c r="EW334" s="845"/>
      <c r="EX334" s="845"/>
      <c r="EY334" s="845"/>
      <c r="EZ334" s="845"/>
      <c r="FA334" s="845"/>
      <c r="FB334" s="845"/>
      <c r="FC334" s="845"/>
      <c r="FD334" s="845"/>
      <c r="FE334" s="845"/>
      <c r="FF334" s="845"/>
      <c r="FG334" s="845"/>
      <c r="FH334" s="845"/>
      <c r="FI334" s="845"/>
      <c r="FJ334" s="845"/>
      <c r="FK334" s="845"/>
      <c r="FL334" s="845"/>
      <c r="FM334" s="845"/>
      <c r="FN334" s="845"/>
      <c r="FO334" s="845"/>
      <c r="FP334" s="845"/>
      <c r="FQ334" s="845"/>
      <c r="FR334" s="845"/>
      <c r="FS334" s="845"/>
      <c r="FT334" s="845"/>
      <c r="FU334" s="845"/>
      <c r="FV334" s="845"/>
      <c r="FW334" s="845"/>
      <c r="FX334" s="845"/>
    </row>
    <row r="335" spans="1:180" s="593" customFormat="1" ht="30" customHeight="1" x14ac:dyDescent="0.2">
      <c r="A335" s="662">
        <v>334</v>
      </c>
      <c r="B335" s="859" t="s">
        <v>1349</v>
      </c>
      <c r="C335" s="859" t="s">
        <v>1352</v>
      </c>
      <c r="D335" s="859" t="s">
        <v>1350</v>
      </c>
      <c r="E335" s="859" t="s">
        <v>14</v>
      </c>
      <c r="F335" s="859" t="s">
        <v>1351</v>
      </c>
      <c r="G335" s="878" t="s">
        <v>31</v>
      </c>
      <c r="H335" s="916">
        <v>5900</v>
      </c>
      <c r="I335" s="858"/>
      <c r="J335" s="858"/>
      <c r="K335" s="858"/>
      <c r="L335" s="858"/>
      <c r="M335" s="858"/>
      <c r="N335" s="858"/>
      <c r="O335" s="858"/>
      <c r="P335" s="896">
        <v>2.11</v>
      </c>
      <c r="Q335" s="858" t="s">
        <v>22</v>
      </c>
      <c r="R335" s="878">
        <v>25</v>
      </c>
      <c r="S335" s="845"/>
      <c r="T335" s="845"/>
      <c r="U335" s="845"/>
      <c r="V335" s="845"/>
      <c r="W335" s="845"/>
      <c r="X335" s="845"/>
      <c r="Y335" s="845"/>
      <c r="Z335" s="845"/>
      <c r="AA335" s="845"/>
      <c r="AB335" s="845"/>
      <c r="AC335" s="845"/>
      <c r="AD335" s="845"/>
      <c r="AE335" s="845"/>
      <c r="AF335" s="845"/>
      <c r="AG335" s="845"/>
      <c r="AH335" s="845"/>
      <c r="AI335" s="845"/>
      <c r="AJ335" s="845"/>
      <c r="AK335" s="845"/>
      <c r="AL335" s="845"/>
      <c r="AM335" s="845"/>
      <c r="AN335" s="845"/>
      <c r="AO335" s="845"/>
      <c r="AP335" s="845"/>
      <c r="AQ335" s="845"/>
      <c r="AR335" s="845"/>
      <c r="AS335" s="845"/>
      <c r="AT335" s="845"/>
      <c r="AU335" s="845"/>
      <c r="AV335" s="845"/>
      <c r="AW335" s="845"/>
      <c r="AX335" s="845"/>
      <c r="AY335" s="845"/>
      <c r="AZ335" s="845"/>
      <c r="BA335" s="845"/>
      <c r="BB335" s="845"/>
      <c r="BC335" s="845"/>
      <c r="BD335" s="845"/>
      <c r="BE335" s="845"/>
      <c r="BF335" s="845"/>
      <c r="BG335" s="845"/>
      <c r="BH335" s="845"/>
      <c r="BI335" s="845"/>
      <c r="BJ335" s="845"/>
      <c r="BK335" s="845"/>
      <c r="BL335" s="845"/>
      <c r="BM335" s="845"/>
      <c r="BN335" s="845"/>
      <c r="BO335" s="845"/>
      <c r="BP335" s="845"/>
      <c r="BQ335" s="845"/>
      <c r="BR335" s="845"/>
      <c r="BS335" s="845"/>
      <c r="BT335" s="845"/>
      <c r="BU335" s="845"/>
      <c r="BV335" s="845"/>
      <c r="BW335" s="845"/>
      <c r="BX335" s="845"/>
      <c r="BY335" s="845"/>
      <c r="BZ335" s="845"/>
      <c r="CA335" s="845"/>
      <c r="CB335" s="845"/>
      <c r="CC335" s="845"/>
      <c r="CD335" s="845"/>
      <c r="CE335" s="845"/>
      <c r="CF335" s="845"/>
      <c r="CG335" s="845"/>
      <c r="CH335" s="845"/>
      <c r="CI335" s="845"/>
      <c r="CJ335" s="845"/>
      <c r="CK335" s="845"/>
      <c r="CL335" s="845"/>
      <c r="CM335" s="845"/>
      <c r="CN335" s="845"/>
      <c r="CO335" s="845"/>
      <c r="CP335" s="845"/>
      <c r="CQ335" s="845"/>
      <c r="CR335" s="845"/>
      <c r="CS335" s="845"/>
      <c r="CT335" s="845"/>
      <c r="CU335" s="845"/>
      <c r="CV335" s="845"/>
      <c r="CW335" s="845"/>
      <c r="CX335" s="845"/>
      <c r="CY335" s="845"/>
      <c r="CZ335" s="845"/>
      <c r="DA335" s="845"/>
      <c r="DB335" s="845"/>
      <c r="DC335" s="845"/>
      <c r="DD335" s="845"/>
      <c r="DE335" s="845"/>
      <c r="DF335" s="845"/>
      <c r="DG335" s="845"/>
      <c r="DH335" s="845"/>
      <c r="DI335" s="845"/>
      <c r="DJ335" s="845"/>
      <c r="DK335" s="845"/>
      <c r="DL335" s="845"/>
      <c r="DM335" s="845"/>
      <c r="DN335" s="845"/>
      <c r="DO335" s="845"/>
      <c r="DP335" s="845"/>
      <c r="DQ335" s="845"/>
      <c r="DR335" s="845"/>
      <c r="DS335" s="845"/>
      <c r="DT335" s="845"/>
      <c r="DU335" s="845"/>
      <c r="DV335" s="845"/>
      <c r="DW335" s="845"/>
      <c r="DX335" s="845"/>
      <c r="DY335" s="845"/>
      <c r="DZ335" s="845"/>
      <c r="EA335" s="845"/>
      <c r="EB335" s="845"/>
      <c r="EC335" s="845"/>
      <c r="ED335" s="845"/>
      <c r="EE335" s="845"/>
      <c r="EF335" s="845"/>
      <c r="EG335" s="845"/>
      <c r="EH335" s="845"/>
      <c r="EI335" s="845"/>
      <c r="EJ335" s="845"/>
      <c r="EK335" s="845"/>
      <c r="EL335" s="845"/>
      <c r="EM335" s="845"/>
      <c r="EN335" s="845"/>
      <c r="EO335" s="845"/>
      <c r="EP335" s="845"/>
      <c r="EQ335" s="845"/>
      <c r="ER335" s="845"/>
      <c r="ES335" s="845"/>
      <c r="ET335" s="845"/>
      <c r="EU335" s="845"/>
      <c r="EV335" s="845"/>
      <c r="EW335" s="845"/>
      <c r="EX335" s="845"/>
      <c r="EY335" s="845"/>
      <c r="EZ335" s="845"/>
      <c r="FA335" s="845"/>
      <c r="FB335" s="845"/>
      <c r="FC335" s="845"/>
      <c r="FD335" s="845"/>
      <c r="FE335" s="845"/>
      <c r="FF335" s="845"/>
      <c r="FG335" s="845"/>
      <c r="FH335" s="845"/>
      <c r="FI335" s="845"/>
      <c r="FJ335" s="845"/>
      <c r="FK335" s="845"/>
      <c r="FL335" s="845"/>
      <c r="FM335" s="845"/>
      <c r="FN335" s="845"/>
      <c r="FO335" s="845"/>
      <c r="FP335" s="845"/>
      <c r="FQ335" s="845"/>
      <c r="FR335" s="845"/>
      <c r="FS335" s="845"/>
      <c r="FT335" s="845"/>
      <c r="FU335" s="845"/>
      <c r="FV335" s="845"/>
      <c r="FW335" s="845"/>
      <c r="FX335" s="845"/>
    </row>
    <row r="336" spans="1:180" s="593" customFormat="1" ht="30" customHeight="1" x14ac:dyDescent="0.2">
      <c r="A336" s="662">
        <v>335</v>
      </c>
      <c r="B336" s="859" t="s">
        <v>1353</v>
      </c>
      <c r="C336" s="859" t="s">
        <v>1330</v>
      </c>
      <c r="D336" s="859" t="s">
        <v>1354</v>
      </c>
      <c r="E336" s="859" t="s">
        <v>14</v>
      </c>
      <c r="F336" s="859" t="s">
        <v>1355</v>
      </c>
      <c r="G336" s="878" t="s">
        <v>15</v>
      </c>
      <c r="H336" s="916">
        <v>20000</v>
      </c>
      <c r="I336" s="858"/>
      <c r="J336" s="858"/>
      <c r="K336" s="858"/>
      <c r="L336" s="858"/>
      <c r="M336" s="858"/>
      <c r="N336" s="858"/>
      <c r="O336" s="858"/>
      <c r="P336" s="900">
        <v>2.12</v>
      </c>
      <c r="Q336" s="586" t="s">
        <v>22</v>
      </c>
      <c r="R336" s="878">
        <v>25</v>
      </c>
      <c r="S336" s="845"/>
      <c r="T336" s="845"/>
      <c r="U336" s="845"/>
      <c r="V336" s="845"/>
      <c r="W336" s="845"/>
      <c r="X336" s="845"/>
      <c r="Y336" s="845"/>
      <c r="Z336" s="845"/>
      <c r="AA336" s="845"/>
      <c r="AB336" s="845"/>
      <c r="AC336" s="845"/>
      <c r="AD336" s="845"/>
      <c r="AE336" s="845"/>
      <c r="AF336" s="845"/>
      <c r="AG336" s="845"/>
      <c r="AH336" s="845"/>
      <c r="AI336" s="845"/>
      <c r="AJ336" s="845"/>
      <c r="AK336" s="845"/>
      <c r="AL336" s="845"/>
      <c r="AM336" s="845"/>
      <c r="AN336" s="845"/>
      <c r="AO336" s="845"/>
      <c r="AP336" s="845"/>
      <c r="AQ336" s="845"/>
      <c r="AR336" s="845"/>
      <c r="AS336" s="845"/>
      <c r="AT336" s="845"/>
      <c r="AU336" s="845"/>
      <c r="AV336" s="845"/>
      <c r="AW336" s="845"/>
      <c r="AX336" s="845"/>
      <c r="AY336" s="845"/>
      <c r="AZ336" s="845"/>
      <c r="BA336" s="845"/>
      <c r="BB336" s="845"/>
      <c r="BC336" s="845"/>
      <c r="BD336" s="845"/>
      <c r="BE336" s="845"/>
      <c r="BF336" s="845"/>
      <c r="BG336" s="845"/>
      <c r="BH336" s="845"/>
      <c r="BI336" s="845"/>
      <c r="BJ336" s="845"/>
      <c r="BK336" s="845"/>
      <c r="BL336" s="845"/>
      <c r="BM336" s="845"/>
      <c r="BN336" s="845"/>
      <c r="BO336" s="845"/>
      <c r="BP336" s="845"/>
      <c r="BQ336" s="845"/>
      <c r="BR336" s="845"/>
      <c r="BS336" s="845"/>
      <c r="BT336" s="845"/>
      <c r="BU336" s="845"/>
      <c r="BV336" s="845"/>
      <c r="BW336" s="845"/>
      <c r="BX336" s="845"/>
      <c r="BY336" s="845"/>
      <c r="BZ336" s="845"/>
      <c r="CA336" s="845"/>
      <c r="CB336" s="845"/>
      <c r="CC336" s="845"/>
      <c r="CD336" s="845"/>
      <c r="CE336" s="845"/>
      <c r="CF336" s="845"/>
      <c r="CG336" s="845"/>
      <c r="CH336" s="845"/>
      <c r="CI336" s="845"/>
      <c r="CJ336" s="845"/>
      <c r="CK336" s="845"/>
      <c r="CL336" s="845"/>
      <c r="CM336" s="845"/>
      <c r="CN336" s="845"/>
      <c r="CO336" s="845"/>
      <c r="CP336" s="845"/>
      <c r="CQ336" s="845"/>
      <c r="CR336" s="845"/>
      <c r="CS336" s="845"/>
      <c r="CT336" s="845"/>
      <c r="CU336" s="845"/>
      <c r="CV336" s="845"/>
      <c r="CW336" s="845"/>
      <c r="CX336" s="845"/>
      <c r="CY336" s="845"/>
      <c r="CZ336" s="845"/>
      <c r="DA336" s="845"/>
      <c r="DB336" s="845"/>
      <c r="DC336" s="845"/>
      <c r="DD336" s="845"/>
      <c r="DE336" s="845"/>
      <c r="DF336" s="845"/>
      <c r="DG336" s="845"/>
      <c r="DH336" s="845"/>
      <c r="DI336" s="845"/>
      <c r="DJ336" s="845"/>
      <c r="DK336" s="845"/>
      <c r="DL336" s="845"/>
      <c r="DM336" s="845"/>
      <c r="DN336" s="845"/>
      <c r="DO336" s="845"/>
      <c r="DP336" s="845"/>
      <c r="DQ336" s="845"/>
      <c r="DR336" s="845"/>
      <c r="DS336" s="845"/>
      <c r="DT336" s="845"/>
      <c r="DU336" s="845"/>
      <c r="DV336" s="845"/>
      <c r="DW336" s="845"/>
      <c r="DX336" s="845"/>
      <c r="DY336" s="845"/>
      <c r="DZ336" s="845"/>
      <c r="EA336" s="845"/>
      <c r="EB336" s="845"/>
      <c r="EC336" s="845"/>
      <c r="ED336" s="845"/>
      <c r="EE336" s="845"/>
      <c r="EF336" s="845"/>
      <c r="EG336" s="845"/>
      <c r="EH336" s="845"/>
      <c r="EI336" s="845"/>
      <c r="EJ336" s="845"/>
      <c r="EK336" s="845"/>
      <c r="EL336" s="845"/>
      <c r="EM336" s="845"/>
      <c r="EN336" s="845"/>
      <c r="EO336" s="845"/>
      <c r="EP336" s="845"/>
      <c r="EQ336" s="845"/>
      <c r="ER336" s="845"/>
      <c r="ES336" s="845"/>
      <c r="ET336" s="845"/>
      <c r="EU336" s="845"/>
      <c r="EV336" s="845"/>
      <c r="EW336" s="845"/>
      <c r="EX336" s="845"/>
      <c r="EY336" s="845"/>
      <c r="EZ336" s="845"/>
      <c r="FA336" s="845"/>
      <c r="FB336" s="845"/>
      <c r="FC336" s="845"/>
      <c r="FD336" s="845"/>
      <c r="FE336" s="845"/>
      <c r="FF336" s="845"/>
      <c r="FG336" s="845"/>
      <c r="FH336" s="845"/>
      <c r="FI336" s="845"/>
      <c r="FJ336" s="845"/>
      <c r="FK336" s="845"/>
      <c r="FL336" s="845"/>
      <c r="FM336" s="845"/>
      <c r="FN336" s="845"/>
      <c r="FO336" s="845"/>
      <c r="FP336" s="845"/>
      <c r="FQ336" s="845"/>
      <c r="FR336" s="845"/>
      <c r="FS336" s="845"/>
      <c r="FT336" s="845"/>
      <c r="FU336" s="845"/>
      <c r="FV336" s="845"/>
      <c r="FW336" s="845"/>
      <c r="FX336" s="845"/>
    </row>
    <row r="337" spans="1:180" s="593" customFormat="1" ht="30" customHeight="1" x14ac:dyDescent="0.2">
      <c r="A337" s="662">
        <v>336</v>
      </c>
      <c r="B337" s="859" t="s">
        <v>1353</v>
      </c>
      <c r="C337" s="859" t="s">
        <v>1330</v>
      </c>
      <c r="D337" s="859" t="s">
        <v>1356</v>
      </c>
      <c r="E337" s="859" t="s">
        <v>14</v>
      </c>
      <c r="F337" s="859" t="s">
        <v>1357</v>
      </c>
      <c r="G337" s="878" t="s">
        <v>15</v>
      </c>
      <c r="H337" s="916">
        <v>112095.86</v>
      </c>
      <c r="I337" s="858"/>
      <c r="J337" s="858"/>
      <c r="K337" s="858"/>
      <c r="L337" s="858"/>
      <c r="M337" s="858"/>
      <c r="N337" s="858"/>
      <c r="O337" s="858"/>
      <c r="P337" s="900">
        <v>1.3</v>
      </c>
      <c r="Q337" s="586" t="s">
        <v>22</v>
      </c>
      <c r="R337" s="878">
        <v>25</v>
      </c>
      <c r="S337" s="845"/>
      <c r="T337" s="845"/>
      <c r="U337" s="845"/>
      <c r="V337" s="845"/>
      <c r="W337" s="845"/>
      <c r="X337" s="845"/>
      <c r="Y337" s="845"/>
      <c r="Z337" s="845"/>
      <c r="AA337" s="845"/>
      <c r="AB337" s="845"/>
      <c r="AC337" s="845"/>
      <c r="AD337" s="845"/>
      <c r="AE337" s="845"/>
      <c r="AF337" s="845"/>
      <c r="AG337" s="845"/>
      <c r="AH337" s="845"/>
      <c r="AI337" s="845"/>
      <c r="AJ337" s="845"/>
      <c r="AK337" s="845"/>
      <c r="AL337" s="845"/>
      <c r="AM337" s="845"/>
      <c r="AN337" s="845"/>
      <c r="AO337" s="845"/>
      <c r="AP337" s="845"/>
      <c r="AQ337" s="845"/>
      <c r="AR337" s="845"/>
      <c r="AS337" s="845"/>
      <c r="AT337" s="845"/>
      <c r="AU337" s="845"/>
      <c r="AV337" s="845"/>
      <c r="AW337" s="845"/>
      <c r="AX337" s="845"/>
      <c r="AY337" s="845"/>
      <c r="AZ337" s="845"/>
      <c r="BA337" s="845"/>
      <c r="BB337" s="845"/>
      <c r="BC337" s="845"/>
      <c r="BD337" s="845"/>
      <c r="BE337" s="845"/>
      <c r="BF337" s="845"/>
      <c r="BG337" s="845"/>
      <c r="BH337" s="845"/>
      <c r="BI337" s="845"/>
      <c r="BJ337" s="845"/>
      <c r="BK337" s="845"/>
      <c r="BL337" s="845"/>
      <c r="BM337" s="845"/>
      <c r="BN337" s="845"/>
      <c r="BO337" s="845"/>
      <c r="BP337" s="845"/>
      <c r="BQ337" s="845"/>
      <c r="BR337" s="845"/>
      <c r="BS337" s="845"/>
      <c r="BT337" s="845"/>
      <c r="BU337" s="845"/>
      <c r="BV337" s="845"/>
      <c r="BW337" s="845"/>
      <c r="BX337" s="845"/>
      <c r="BY337" s="845"/>
      <c r="BZ337" s="845"/>
      <c r="CA337" s="845"/>
      <c r="CB337" s="845"/>
      <c r="CC337" s="845"/>
      <c r="CD337" s="845"/>
      <c r="CE337" s="845"/>
      <c r="CF337" s="845"/>
      <c r="CG337" s="845"/>
      <c r="CH337" s="845"/>
      <c r="CI337" s="845"/>
      <c r="CJ337" s="845"/>
      <c r="CK337" s="845"/>
      <c r="CL337" s="845"/>
      <c r="CM337" s="845"/>
      <c r="CN337" s="845"/>
      <c r="CO337" s="845"/>
      <c r="CP337" s="845"/>
      <c r="CQ337" s="845"/>
      <c r="CR337" s="845"/>
      <c r="CS337" s="845"/>
      <c r="CT337" s="845"/>
      <c r="CU337" s="845"/>
      <c r="CV337" s="845"/>
      <c r="CW337" s="845"/>
      <c r="CX337" s="845"/>
      <c r="CY337" s="845"/>
      <c r="CZ337" s="845"/>
      <c r="DA337" s="845"/>
      <c r="DB337" s="845"/>
      <c r="DC337" s="845"/>
      <c r="DD337" s="845"/>
      <c r="DE337" s="845"/>
      <c r="DF337" s="845"/>
      <c r="DG337" s="845"/>
      <c r="DH337" s="845"/>
      <c r="DI337" s="845"/>
      <c r="DJ337" s="845"/>
      <c r="DK337" s="845"/>
      <c r="DL337" s="845"/>
      <c r="DM337" s="845"/>
      <c r="DN337" s="845"/>
      <c r="DO337" s="845"/>
      <c r="DP337" s="845"/>
      <c r="DQ337" s="845"/>
      <c r="DR337" s="845"/>
      <c r="DS337" s="845"/>
      <c r="DT337" s="845"/>
      <c r="DU337" s="845"/>
      <c r="DV337" s="845"/>
      <c r="DW337" s="845"/>
      <c r="DX337" s="845"/>
      <c r="DY337" s="845"/>
      <c r="DZ337" s="845"/>
      <c r="EA337" s="845"/>
      <c r="EB337" s="845"/>
      <c r="EC337" s="845"/>
      <c r="ED337" s="845"/>
      <c r="EE337" s="845"/>
      <c r="EF337" s="845"/>
      <c r="EG337" s="845"/>
      <c r="EH337" s="845"/>
      <c r="EI337" s="845"/>
      <c r="EJ337" s="845"/>
      <c r="EK337" s="845"/>
      <c r="EL337" s="845"/>
      <c r="EM337" s="845"/>
      <c r="EN337" s="845"/>
      <c r="EO337" s="845"/>
      <c r="EP337" s="845"/>
      <c r="EQ337" s="845"/>
      <c r="ER337" s="845"/>
      <c r="ES337" s="845"/>
      <c r="ET337" s="845"/>
      <c r="EU337" s="845"/>
      <c r="EV337" s="845"/>
      <c r="EW337" s="845"/>
      <c r="EX337" s="845"/>
      <c r="EY337" s="845"/>
      <c r="EZ337" s="845"/>
      <c r="FA337" s="845"/>
      <c r="FB337" s="845"/>
      <c r="FC337" s="845"/>
      <c r="FD337" s="845"/>
      <c r="FE337" s="845"/>
      <c r="FF337" s="845"/>
      <c r="FG337" s="845"/>
      <c r="FH337" s="845"/>
      <c r="FI337" s="845"/>
      <c r="FJ337" s="845"/>
      <c r="FK337" s="845"/>
      <c r="FL337" s="845"/>
      <c r="FM337" s="845"/>
      <c r="FN337" s="845"/>
      <c r="FO337" s="845"/>
      <c r="FP337" s="845"/>
      <c r="FQ337" s="845"/>
      <c r="FR337" s="845"/>
      <c r="FS337" s="845"/>
      <c r="FT337" s="845"/>
      <c r="FU337" s="845"/>
      <c r="FV337" s="845"/>
      <c r="FW337" s="845"/>
      <c r="FX337" s="845"/>
    </row>
    <row r="338" spans="1:180" s="593" customFormat="1" ht="30" customHeight="1" x14ac:dyDescent="0.2">
      <c r="A338" s="662">
        <v>337</v>
      </c>
      <c r="B338" s="859" t="s">
        <v>1353</v>
      </c>
      <c r="C338" s="859" t="s">
        <v>1330</v>
      </c>
      <c r="D338" s="859" t="s">
        <v>1358</v>
      </c>
      <c r="E338" s="859" t="s">
        <v>14</v>
      </c>
      <c r="F338" s="859" t="s">
        <v>1359</v>
      </c>
      <c r="G338" s="878" t="s">
        <v>15</v>
      </c>
      <c r="H338" s="916">
        <v>873545.46</v>
      </c>
      <c r="I338" s="858"/>
      <c r="J338" s="858"/>
      <c r="K338" s="858"/>
      <c r="L338" s="858"/>
      <c r="M338" s="858"/>
      <c r="N338" s="858"/>
      <c r="O338" s="858"/>
      <c r="P338" s="900">
        <v>4.5</v>
      </c>
      <c r="Q338" s="586" t="s">
        <v>22</v>
      </c>
      <c r="R338" s="878">
        <v>25</v>
      </c>
      <c r="S338" s="845"/>
      <c r="T338" s="845"/>
      <c r="U338" s="845"/>
      <c r="V338" s="845"/>
      <c r="W338" s="845"/>
      <c r="X338" s="845"/>
      <c r="Y338" s="845"/>
      <c r="Z338" s="845"/>
      <c r="AA338" s="845"/>
      <c r="AB338" s="845"/>
      <c r="AC338" s="845"/>
      <c r="AD338" s="845"/>
      <c r="AE338" s="845"/>
      <c r="AF338" s="845"/>
      <c r="AG338" s="845"/>
      <c r="AH338" s="845"/>
      <c r="AI338" s="845"/>
      <c r="AJ338" s="845"/>
      <c r="AK338" s="845"/>
      <c r="AL338" s="845"/>
      <c r="AM338" s="845"/>
      <c r="AN338" s="845"/>
      <c r="AO338" s="845"/>
      <c r="AP338" s="845"/>
      <c r="AQ338" s="845"/>
      <c r="AR338" s="845"/>
      <c r="AS338" s="845"/>
      <c r="AT338" s="845"/>
      <c r="AU338" s="845"/>
      <c r="AV338" s="845"/>
      <c r="AW338" s="845"/>
      <c r="AX338" s="845"/>
      <c r="AY338" s="845"/>
      <c r="AZ338" s="845"/>
      <c r="BA338" s="845"/>
      <c r="BB338" s="845"/>
      <c r="BC338" s="845"/>
      <c r="BD338" s="845"/>
      <c r="BE338" s="845"/>
      <c r="BF338" s="845"/>
      <c r="BG338" s="845"/>
      <c r="BH338" s="845"/>
      <c r="BI338" s="845"/>
      <c r="BJ338" s="845"/>
      <c r="BK338" s="845"/>
      <c r="BL338" s="845"/>
      <c r="BM338" s="845"/>
      <c r="BN338" s="845"/>
      <c r="BO338" s="845"/>
      <c r="BP338" s="845"/>
      <c r="BQ338" s="845"/>
      <c r="BR338" s="845"/>
      <c r="BS338" s="845"/>
      <c r="BT338" s="845"/>
      <c r="BU338" s="845"/>
      <c r="BV338" s="845"/>
      <c r="BW338" s="845"/>
      <c r="BX338" s="845"/>
      <c r="BY338" s="845"/>
      <c r="BZ338" s="845"/>
      <c r="CA338" s="845"/>
      <c r="CB338" s="845"/>
      <c r="CC338" s="845"/>
      <c r="CD338" s="845"/>
      <c r="CE338" s="845"/>
      <c r="CF338" s="845"/>
      <c r="CG338" s="845"/>
      <c r="CH338" s="845"/>
      <c r="CI338" s="845"/>
      <c r="CJ338" s="845"/>
      <c r="CK338" s="845"/>
      <c r="CL338" s="845"/>
      <c r="CM338" s="845"/>
      <c r="CN338" s="845"/>
      <c r="CO338" s="845"/>
      <c r="CP338" s="845"/>
      <c r="CQ338" s="845"/>
      <c r="CR338" s="845"/>
      <c r="CS338" s="845"/>
      <c r="CT338" s="845"/>
      <c r="CU338" s="845"/>
      <c r="CV338" s="845"/>
      <c r="CW338" s="845"/>
      <c r="CX338" s="845"/>
      <c r="CY338" s="845"/>
      <c r="CZ338" s="845"/>
      <c r="DA338" s="845"/>
      <c r="DB338" s="845"/>
      <c r="DC338" s="845"/>
      <c r="DD338" s="845"/>
      <c r="DE338" s="845"/>
      <c r="DF338" s="845"/>
      <c r="DG338" s="845"/>
      <c r="DH338" s="845"/>
      <c r="DI338" s="845"/>
      <c r="DJ338" s="845"/>
      <c r="DK338" s="845"/>
      <c r="DL338" s="845"/>
      <c r="DM338" s="845"/>
      <c r="DN338" s="845"/>
      <c r="DO338" s="845"/>
      <c r="DP338" s="845"/>
      <c r="DQ338" s="845"/>
      <c r="DR338" s="845"/>
      <c r="DS338" s="845"/>
      <c r="DT338" s="845"/>
      <c r="DU338" s="845"/>
      <c r="DV338" s="845"/>
      <c r="DW338" s="845"/>
      <c r="DX338" s="845"/>
      <c r="DY338" s="845"/>
      <c r="DZ338" s="845"/>
      <c r="EA338" s="845"/>
      <c r="EB338" s="845"/>
      <c r="EC338" s="845"/>
      <c r="ED338" s="845"/>
      <c r="EE338" s="845"/>
      <c r="EF338" s="845"/>
      <c r="EG338" s="845"/>
      <c r="EH338" s="845"/>
      <c r="EI338" s="845"/>
      <c r="EJ338" s="845"/>
      <c r="EK338" s="845"/>
      <c r="EL338" s="845"/>
      <c r="EM338" s="845"/>
      <c r="EN338" s="845"/>
      <c r="EO338" s="845"/>
      <c r="EP338" s="845"/>
      <c r="EQ338" s="845"/>
      <c r="ER338" s="845"/>
      <c r="ES338" s="845"/>
      <c r="ET338" s="845"/>
      <c r="EU338" s="845"/>
      <c r="EV338" s="845"/>
      <c r="EW338" s="845"/>
      <c r="EX338" s="845"/>
      <c r="EY338" s="845"/>
      <c r="EZ338" s="845"/>
      <c r="FA338" s="845"/>
      <c r="FB338" s="845"/>
      <c r="FC338" s="845"/>
      <c r="FD338" s="845"/>
      <c r="FE338" s="845"/>
      <c r="FF338" s="845"/>
      <c r="FG338" s="845"/>
      <c r="FH338" s="845"/>
      <c r="FI338" s="845"/>
      <c r="FJ338" s="845"/>
      <c r="FK338" s="845"/>
      <c r="FL338" s="845"/>
      <c r="FM338" s="845"/>
      <c r="FN338" s="845"/>
      <c r="FO338" s="845"/>
      <c r="FP338" s="845"/>
      <c r="FQ338" s="845"/>
      <c r="FR338" s="845"/>
      <c r="FS338" s="845"/>
      <c r="FT338" s="845"/>
      <c r="FU338" s="845"/>
      <c r="FV338" s="845"/>
      <c r="FW338" s="845"/>
      <c r="FX338" s="845"/>
    </row>
    <row r="339" spans="1:180" s="593" customFormat="1" ht="30" customHeight="1" x14ac:dyDescent="0.2">
      <c r="A339" s="662">
        <v>338</v>
      </c>
      <c r="B339" s="859" t="s">
        <v>1353</v>
      </c>
      <c r="C339" s="859" t="s">
        <v>1352</v>
      </c>
      <c r="D339" s="859" t="s">
        <v>1360</v>
      </c>
      <c r="E339" s="859" t="s">
        <v>14</v>
      </c>
      <c r="F339" s="859" t="s">
        <v>1359</v>
      </c>
      <c r="G339" s="878" t="s">
        <v>31</v>
      </c>
      <c r="H339" s="916">
        <v>1047753.39</v>
      </c>
      <c r="I339" s="858"/>
      <c r="J339" s="858"/>
      <c r="K339" s="858"/>
      <c r="L339" s="858"/>
      <c r="M339" s="858"/>
      <c r="N339" s="858"/>
      <c r="O339" s="858"/>
      <c r="P339" s="900">
        <v>4.5</v>
      </c>
      <c r="Q339" s="586" t="s">
        <v>22</v>
      </c>
      <c r="R339" s="878">
        <v>25</v>
      </c>
      <c r="S339" s="845"/>
      <c r="T339" s="845"/>
      <c r="U339" s="845"/>
      <c r="V339" s="845"/>
      <c r="W339" s="845"/>
      <c r="X339" s="845"/>
      <c r="Y339" s="845"/>
      <c r="Z339" s="845"/>
      <c r="AA339" s="845"/>
      <c r="AB339" s="845"/>
      <c r="AC339" s="845"/>
      <c r="AD339" s="845"/>
      <c r="AE339" s="845"/>
      <c r="AF339" s="845"/>
      <c r="AG339" s="845"/>
      <c r="AH339" s="845"/>
      <c r="AI339" s="845"/>
      <c r="AJ339" s="845"/>
      <c r="AK339" s="845"/>
      <c r="AL339" s="845"/>
      <c r="AM339" s="845"/>
      <c r="AN339" s="845"/>
      <c r="AO339" s="845"/>
      <c r="AP339" s="845"/>
      <c r="AQ339" s="845"/>
      <c r="AR339" s="845"/>
      <c r="AS339" s="845"/>
      <c r="AT339" s="845"/>
      <c r="AU339" s="845"/>
      <c r="AV339" s="845"/>
      <c r="AW339" s="845"/>
      <c r="AX339" s="845"/>
      <c r="AY339" s="845"/>
      <c r="AZ339" s="845"/>
      <c r="BA339" s="845"/>
      <c r="BB339" s="845"/>
      <c r="BC339" s="845"/>
      <c r="BD339" s="845"/>
      <c r="BE339" s="845"/>
      <c r="BF339" s="845"/>
      <c r="BG339" s="845"/>
      <c r="BH339" s="845"/>
      <c r="BI339" s="845"/>
      <c r="BJ339" s="845"/>
      <c r="BK339" s="845"/>
      <c r="BL339" s="845"/>
      <c r="BM339" s="845"/>
      <c r="BN339" s="845"/>
      <c r="BO339" s="845"/>
      <c r="BP339" s="845"/>
      <c r="BQ339" s="845"/>
      <c r="BR339" s="845"/>
      <c r="BS339" s="845"/>
      <c r="BT339" s="845"/>
      <c r="BU339" s="845"/>
      <c r="BV339" s="845"/>
      <c r="BW339" s="845"/>
      <c r="BX339" s="845"/>
      <c r="BY339" s="845"/>
      <c r="BZ339" s="845"/>
      <c r="CA339" s="845"/>
      <c r="CB339" s="845"/>
      <c r="CC339" s="845"/>
      <c r="CD339" s="845"/>
      <c r="CE339" s="845"/>
      <c r="CF339" s="845"/>
      <c r="CG339" s="845"/>
      <c r="CH339" s="845"/>
      <c r="CI339" s="845"/>
      <c r="CJ339" s="845"/>
      <c r="CK339" s="845"/>
      <c r="CL339" s="845"/>
      <c r="CM339" s="845"/>
      <c r="CN339" s="845"/>
      <c r="CO339" s="845"/>
      <c r="CP339" s="845"/>
      <c r="CQ339" s="845"/>
      <c r="CR339" s="845"/>
      <c r="CS339" s="845"/>
      <c r="CT339" s="845"/>
      <c r="CU339" s="845"/>
      <c r="CV339" s="845"/>
      <c r="CW339" s="845"/>
      <c r="CX339" s="845"/>
      <c r="CY339" s="845"/>
      <c r="CZ339" s="845"/>
      <c r="DA339" s="845"/>
      <c r="DB339" s="845"/>
      <c r="DC339" s="845"/>
      <c r="DD339" s="845"/>
      <c r="DE339" s="845"/>
      <c r="DF339" s="845"/>
      <c r="DG339" s="845"/>
      <c r="DH339" s="845"/>
      <c r="DI339" s="845"/>
      <c r="DJ339" s="845"/>
      <c r="DK339" s="845"/>
      <c r="DL339" s="845"/>
      <c r="DM339" s="845"/>
      <c r="DN339" s="845"/>
      <c r="DO339" s="845"/>
      <c r="DP339" s="845"/>
      <c r="DQ339" s="845"/>
      <c r="DR339" s="845"/>
      <c r="DS339" s="845"/>
      <c r="DT339" s="845"/>
      <c r="DU339" s="845"/>
      <c r="DV339" s="845"/>
      <c r="DW339" s="845"/>
      <c r="DX339" s="845"/>
      <c r="DY339" s="845"/>
      <c r="DZ339" s="845"/>
      <c r="EA339" s="845"/>
      <c r="EB339" s="845"/>
      <c r="EC339" s="845"/>
      <c r="ED339" s="845"/>
      <c r="EE339" s="845"/>
      <c r="EF339" s="845"/>
      <c r="EG339" s="845"/>
      <c r="EH339" s="845"/>
      <c r="EI339" s="845"/>
      <c r="EJ339" s="845"/>
      <c r="EK339" s="845"/>
      <c r="EL339" s="845"/>
      <c r="EM339" s="845"/>
      <c r="EN339" s="845"/>
      <c r="EO339" s="845"/>
      <c r="EP339" s="845"/>
      <c r="EQ339" s="845"/>
      <c r="ER339" s="845"/>
      <c r="ES339" s="845"/>
      <c r="ET339" s="845"/>
      <c r="EU339" s="845"/>
      <c r="EV339" s="845"/>
      <c r="EW339" s="845"/>
      <c r="EX339" s="845"/>
      <c r="EY339" s="845"/>
      <c r="EZ339" s="845"/>
      <c r="FA339" s="845"/>
      <c r="FB339" s="845"/>
      <c r="FC339" s="845"/>
      <c r="FD339" s="845"/>
      <c r="FE339" s="845"/>
      <c r="FF339" s="845"/>
      <c r="FG339" s="845"/>
      <c r="FH339" s="845"/>
      <c r="FI339" s="845"/>
      <c r="FJ339" s="845"/>
      <c r="FK339" s="845"/>
      <c r="FL339" s="845"/>
      <c r="FM339" s="845"/>
      <c r="FN339" s="845"/>
      <c r="FO339" s="845"/>
      <c r="FP339" s="845"/>
      <c r="FQ339" s="845"/>
      <c r="FR339" s="845"/>
      <c r="FS339" s="845"/>
      <c r="FT339" s="845"/>
      <c r="FU339" s="845"/>
      <c r="FV339" s="845"/>
      <c r="FW339" s="845"/>
      <c r="FX339" s="845"/>
    </row>
    <row r="340" spans="1:180" s="593" customFormat="1" ht="30" customHeight="1" x14ac:dyDescent="0.2">
      <c r="A340" s="662">
        <v>339</v>
      </c>
      <c r="B340" s="859" t="s">
        <v>1353</v>
      </c>
      <c r="C340" s="859" t="s">
        <v>1352</v>
      </c>
      <c r="D340" s="859" t="s">
        <v>1361</v>
      </c>
      <c r="E340" s="859" t="s">
        <v>14</v>
      </c>
      <c r="F340" s="859" t="s">
        <v>1355</v>
      </c>
      <c r="G340" s="878" t="s">
        <v>31</v>
      </c>
      <c r="H340" s="916">
        <v>18450</v>
      </c>
      <c r="I340" s="858"/>
      <c r="J340" s="858"/>
      <c r="K340" s="858"/>
      <c r="L340" s="858"/>
      <c r="M340" s="858"/>
      <c r="N340" s="858"/>
      <c r="O340" s="858"/>
      <c r="P340" s="900">
        <v>2.12</v>
      </c>
      <c r="Q340" s="586" t="s">
        <v>22</v>
      </c>
      <c r="R340" s="878">
        <v>25</v>
      </c>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5"/>
      <c r="CD340" s="845"/>
      <c r="CE340" s="845"/>
      <c r="CF340" s="845"/>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5"/>
      <c r="FH340" s="845"/>
      <c r="FI340" s="845"/>
      <c r="FJ340" s="845"/>
      <c r="FK340" s="845"/>
      <c r="FL340" s="845"/>
      <c r="FM340" s="845"/>
      <c r="FN340" s="845"/>
      <c r="FO340" s="845"/>
      <c r="FP340" s="845"/>
      <c r="FQ340" s="845"/>
      <c r="FR340" s="845"/>
      <c r="FS340" s="845"/>
      <c r="FT340" s="845"/>
      <c r="FU340" s="845"/>
      <c r="FV340" s="845"/>
      <c r="FW340" s="845"/>
      <c r="FX340" s="845"/>
    </row>
    <row r="341" spans="1:180" s="845" customFormat="1" ht="30" customHeight="1" x14ac:dyDescent="0.2">
      <c r="A341" s="662">
        <v>340</v>
      </c>
      <c r="B341" s="859" t="s">
        <v>1353</v>
      </c>
      <c r="C341" s="859" t="s">
        <v>1352</v>
      </c>
      <c r="D341" s="859" t="s">
        <v>1362</v>
      </c>
      <c r="E341" s="859" t="s">
        <v>14</v>
      </c>
      <c r="F341" s="859" t="s">
        <v>1363</v>
      </c>
      <c r="G341" s="878" t="s">
        <v>31</v>
      </c>
      <c r="H341" s="916">
        <v>10068</v>
      </c>
      <c r="I341" s="858"/>
      <c r="J341" s="858"/>
      <c r="K341" s="858"/>
      <c r="L341" s="858"/>
      <c r="M341" s="858"/>
      <c r="N341" s="858"/>
      <c r="O341" s="858"/>
      <c r="P341" s="900">
        <v>4.5</v>
      </c>
      <c r="Q341" s="586" t="s">
        <v>22</v>
      </c>
      <c r="R341" s="878">
        <v>5</v>
      </c>
    </row>
    <row r="342" spans="1:180" s="845" customFormat="1" ht="30" customHeight="1" x14ac:dyDescent="0.2">
      <c r="A342" s="662">
        <v>341</v>
      </c>
      <c r="B342" s="859" t="s">
        <v>1364</v>
      </c>
      <c r="C342" s="859" t="s">
        <v>1365</v>
      </c>
      <c r="D342" s="859" t="s">
        <v>1284</v>
      </c>
      <c r="E342" s="859" t="s">
        <v>14</v>
      </c>
      <c r="F342" s="859" t="s">
        <v>965</v>
      </c>
      <c r="G342" s="878" t="s">
        <v>41</v>
      </c>
      <c r="H342" s="916">
        <v>6800</v>
      </c>
      <c r="I342" s="858"/>
      <c r="J342" s="858"/>
      <c r="K342" s="858"/>
      <c r="L342" s="858"/>
      <c r="M342" s="858"/>
      <c r="N342" s="858"/>
      <c r="O342" s="858"/>
      <c r="P342" s="900">
        <v>2.2999999999999998</v>
      </c>
      <c r="Q342" s="858" t="s">
        <v>22</v>
      </c>
      <c r="R342" s="878">
        <v>20</v>
      </c>
    </row>
    <row r="343" spans="1:180" s="845" customFormat="1" ht="30" customHeight="1" x14ac:dyDescent="0.2">
      <c r="A343" s="662">
        <v>342</v>
      </c>
      <c r="B343" s="859" t="s">
        <v>1364</v>
      </c>
      <c r="C343" s="859" t="s">
        <v>1366</v>
      </c>
      <c r="D343" s="859" t="s">
        <v>1346</v>
      </c>
      <c r="E343" s="859" t="s">
        <v>907</v>
      </c>
      <c r="F343" s="859" t="s">
        <v>1274</v>
      </c>
      <c r="G343" s="878" t="s">
        <v>41</v>
      </c>
      <c r="H343" s="916">
        <v>7560</v>
      </c>
      <c r="I343" s="858"/>
      <c r="J343" s="858"/>
      <c r="K343" s="858"/>
      <c r="L343" s="858"/>
      <c r="M343" s="858"/>
      <c r="N343" s="858"/>
      <c r="O343" s="858"/>
      <c r="P343" s="900">
        <v>2.2999999999999998</v>
      </c>
      <c r="Q343" s="858" t="s">
        <v>22</v>
      </c>
      <c r="R343" s="878">
        <v>5</v>
      </c>
    </row>
    <row r="344" spans="1:180" s="845" customFormat="1" ht="30" customHeight="1" x14ac:dyDescent="0.2">
      <c r="A344" s="662">
        <v>343</v>
      </c>
      <c r="B344" s="859" t="s">
        <v>1364</v>
      </c>
      <c r="C344" s="859" t="s">
        <v>1367</v>
      </c>
      <c r="D344" s="859" t="s">
        <v>1346</v>
      </c>
      <c r="E344" s="859" t="s">
        <v>42</v>
      </c>
      <c r="F344" s="859" t="s">
        <v>1368</v>
      </c>
      <c r="G344" s="878" t="s">
        <v>41</v>
      </c>
      <c r="H344" s="916">
        <v>1485000</v>
      </c>
      <c r="I344" s="858"/>
      <c r="J344" s="858"/>
      <c r="K344" s="858"/>
      <c r="L344" s="858"/>
      <c r="M344" s="858"/>
      <c r="N344" s="858"/>
      <c r="O344" s="858"/>
      <c r="P344" s="900">
        <v>2.2999999999999998</v>
      </c>
      <c r="Q344" s="858" t="s">
        <v>22</v>
      </c>
      <c r="R344" s="878">
        <v>20</v>
      </c>
    </row>
    <row r="345" spans="1:180" s="593" customFormat="1" ht="30" customHeight="1" x14ac:dyDescent="0.2">
      <c r="A345" s="662">
        <v>344</v>
      </c>
      <c r="B345" s="859" t="s">
        <v>1364</v>
      </c>
      <c r="C345" s="859" t="s">
        <v>1367</v>
      </c>
      <c r="D345" s="859" t="s">
        <v>1284</v>
      </c>
      <c r="E345" s="859" t="s">
        <v>42</v>
      </c>
      <c r="F345" s="859" t="s">
        <v>1369</v>
      </c>
      <c r="G345" s="878" t="s">
        <v>41</v>
      </c>
      <c r="H345" s="916">
        <v>1300000</v>
      </c>
      <c r="I345" s="858"/>
      <c r="J345" s="858"/>
      <c r="K345" s="858"/>
      <c r="L345" s="858"/>
      <c r="M345" s="858"/>
      <c r="N345" s="858"/>
      <c r="O345" s="858"/>
      <c r="P345" s="900">
        <v>2.2999999999999998</v>
      </c>
      <c r="Q345" s="858" t="s">
        <v>22</v>
      </c>
      <c r="R345" s="878">
        <v>20</v>
      </c>
      <c r="S345" s="845"/>
      <c r="T345" s="845"/>
      <c r="U345" s="845"/>
      <c r="V345" s="845"/>
      <c r="W345" s="845"/>
      <c r="X345" s="845"/>
      <c r="Y345" s="845"/>
      <c r="Z345" s="845"/>
      <c r="AA345" s="845"/>
      <c r="AB345" s="845"/>
      <c r="AC345" s="845"/>
      <c r="AD345" s="845"/>
      <c r="AE345" s="845"/>
      <c r="AF345" s="845"/>
      <c r="AG345" s="845"/>
      <c r="AH345" s="845"/>
      <c r="AI345" s="845"/>
      <c r="AJ345" s="845"/>
      <c r="AK345" s="845"/>
      <c r="AL345" s="845"/>
      <c r="AM345" s="845"/>
      <c r="AN345" s="845"/>
      <c r="AO345" s="845"/>
      <c r="AP345" s="845"/>
      <c r="AQ345" s="845"/>
      <c r="AR345" s="845"/>
      <c r="AS345" s="845"/>
      <c r="AT345" s="845"/>
      <c r="AU345" s="845"/>
      <c r="AV345" s="845"/>
      <c r="AW345" s="845"/>
      <c r="AX345" s="845"/>
      <c r="AY345" s="845"/>
      <c r="AZ345" s="845"/>
      <c r="BA345" s="845"/>
      <c r="BB345" s="845"/>
      <c r="BC345" s="845"/>
      <c r="BD345" s="845"/>
      <c r="BE345" s="845"/>
      <c r="BF345" s="845"/>
      <c r="BG345" s="845"/>
      <c r="BH345" s="845"/>
      <c r="BI345" s="845"/>
      <c r="BJ345" s="845"/>
      <c r="BK345" s="845"/>
      <c r="BL345" s="845"/>
      <c r="BM345" s="845"/>
      <c r="BN345" s="845"/>
      <c r="BO345" s="845"/>
      <c r="BP345" s="845"/>
      <c r="BQ345" s="845"/>
      <c r="BR345" s="845"/>
      <c r="BS345" s="845"/>
      <c r="BT345" s="845"/>
      <c r="BU345" s="845"/>
      <c r="BV345" s="845"/>
      <c r="BW345" s="845"/>
      <c r="BX345" s="845"/>
      <c r="BY345" s="845"/>
      <c r="BZ345" s="845"/>
      <c r="CA345" s="845"/>
      <c r="CB345" s="845"/>
      <c r="CC345" s="845"/>
      <c r="CD345" s="845"/>
      <c r="CE345" s="845"/>
      <c r="CF345" s="845"/>
      <c r="CG345" s="845"/>
      <c r="CH345" s="845"/>
      <c r="CI345" s="845"/>
      <c r="CJ345" s="845"/>
      <c r="CK345" s="845"/>
      <c r="CL345" s="845"/>
      <c r="CM345" s="845"/>
      <c r="CN345" s="845"/>
      <c r="CO345" s="845"/>
      <c r="CP345" s="845"/>
      <c r="CQ345" s="845"/>
      <c r="CR345" s="845"/>
      <c r="CS345" s="845"/>
      <c r="CT345" s="845"/>
      <c r="CU345" s="845"/>
      <c r="CV345" s="845"/>
      <c r="CW345" s="845"/>
      <c r="CX345" s="845"/>
      <c r="CY345" s="845"/>
      <c r="CZ345" s="845"/>
      <c r="DA345" s="845"/>
      <c r="DB345" s="845"/>
      <c r="DC345" s="845"/>
      <c r="DD345" s="845"/>
      <c r="DE345" s="845"/>
      <c r="DF345" s="845"/>
      <c r="DG345" s="845"/>
      <c r="DH345" s="845"/>
      <c r="DI345" s="845"/>
      <c r="DJ345" s="845"/>
      <c r="DK345" s="845"/>
      <c r="DL345" s="845"/>
      <c r="DM345" s="845"/>
      <c r="DN345" s="845"/>
      <c r="DO345" s="845"/>
      <c r="DP345" s="845"/>
      <c r="DQ345" s="845"/>
      <c r="DR345" s="845"/>
      <c r="DS345" s="845"/>
      <c r="DT345" s="845"/>
      <c r="DU345" s="845"/>
      <c r="DV345" s="845"/>
      <c r="DW345" s="845"/>
      <c r="DX345" s="845"/>
      <c r="DY345" s="845"/>
      <c r="DZ345" s="845"/>
      <c r="EA345" s="845"/>
      <c r="EB345" s="845"/>
      <c r="EC345" s="845"/>
      <c r="ED345" s="845"/>
      <c r="EE345" s="845"/>
      <c r="EF345" s="845"/>
      <c r="EG345" s="845"/>
      <c r="EH345" s="845"/>
      <c r="EI345" s="845"/>
      <c r="EJ345" s="845"/>
      <c r="EK345" s="845"/>
      <c r="EL345" s="845"/>
      <c r="EM345" s="845"/>
      <c r="EN345" s="845"/>
      <c r="EO345" s="845"/>
      <c r="EP345" s="845"/>
      <c r="EQ345" s="845"/>
      <c r="ER345" s="845"/>
      <c r="ES345" s="845"/>
      <c r="ET345" s="845"/>
      <c r="EU345" s="845"/>
      <c r="EV345" s="845"/>
      <c r="EW345" s="845"/>
      <c r="EX345" s="845"/>
      <c r="EY345" s="845"/>
      <c r="EZ345" s="845"/>
      <c r="FA345" s="845"/>
      <c r="FB345" s="845"/>
      <c r="FC345" s="845"/>
      <c r="FD345" s="845"/>
      <c r="FE345" s="845"/>
      <c r="FF345" s="845"/>
      <c r="FG345" s="845"/>
      <c r="FH345" s="845"/>
      <c r="FI345" s="845"/>
      <c r="FJ345" s="845"/>
      <c r="FK345" s="845"/>
      <c r="FL345" s="845"/>
      <c r="FM345" s="845"/>
      <c r="FN345" s="845"/>
      <c r="FO345" s="845"/>
      <c r="FP345" s="845"/>
      <c r="FQ345" s="845"/>
      <c r="FR345" s="845"/>
      <c r="FS345" s="845"/>
      <c r="FT345" s="845"/>
      <c r="FU345" s="845"/>
      <c r="FV345" s="845"/>
      <c r="FW345" s="845"/>
      <c r="FX345" s="845"/>
    </row>
    <row r="346" spans="1:180" s="593" customFormat="1" ht="30" customHeight="1" x14ac:dyDescent="0.2">
      <c r="A346" s="662">
        <v>345</v>
      </c>
      <c r="B346" s="859" t="s">
        <v>1364</v>
      </c>
      <c r="C346" s="859" t="s">
        <v>1367</v>
      </c>
      <c r="D346" s="859" t="s">
        <v>1331</v>
      </c>
      <c r="E346" s="859" t="s">
        <v>42</v>
      </c>
      <c r="F346" s="859" t="s">
        <v>1370</v>
      </c>
      <c r="G346" s="878" t="s">
        <v>41</v>
      </c>
      <c r="H346" s="916">
        <v>167538.25</v>
      </c>
      <c r="I346" s="858"/>
      <c r="J346" s="858"/>
      <c r="K346" s="858"/>
      <c r="L346" s="858"/>
      <c r="M346" s="858"/>
      <c r="N346" s="858"/>
      <c r="O346" s="858"/>
      <c r="P346" s="900">
        <v>2.2999999999999998</v>
      </c>
      <c r="Q346" s="858" t="s">
        <v>22</v>
      </c>
      <c r="R346" s="878">
        <v>20</v>
      </c>
      <c r="S346" s="845"/>
      <c r="T346" s="845"/>
      <c r="U346" s="845"/>
      <c r="V346" s="845"/>
      <c r="W346" s="845"/>
      <c r="X346" s="845"/>
      <c r="Y346" s="845"/>
      <c r="Z346" s="845"/>
      <c r="AA346" s="845"/>
      <c r="AB346" s="845"/>
      <c r="AC346" s="845"/>
      <c r="AD346" s="845"/>
      <c r="AE346" s="845"/>
      <c r="AF346" s="845"/>
      <c r="AG346" s="845"/>
      <c r="AH346" s="845"/>
      <c r="AI346" s="845"/>
      <c r="AJ346" s="845"/>
      <c r="AK346" s="845"/>
      <c r="AL346" s="845"/>
      <c r="AM346" s="845"/>
      <c r="AN346" s="845"/>
      <c r="AO346" s="845"/>
      <c r="AP346" s="845"/>
      <c r="AQ346" s="845"/>
      <c r="AR346" s="845"/>
      <c r="AS346" s="845"/>
      <c r="AT346" s="845"/>
      <c r="AU346" s="845"/>
      <c r="AV346" s="845"/>
      <c r="AW346" s="845"/>
      <c r="AX346" s="845"/>
      <c r="AY346" s="845"/>
      <c r="AZ346" s="845"/>
      <c r="BA346" s="845"/>
      <c r="BB346" s="845"/>
      <c r="BC346" s="845"/>
      <c r="BD346" s="845"/>
      <c r="BE346" s="845"/>
      <c r="BF346" s="845"/>
      <c r="BG346" s="845"/>
      <c r="BH346" s="845"/>
      <c r="BI346" s="845"/>
      <c r="BJ346" s="845"/>
      <c r="BK346" s="845"/>
      <c r="BL346" s="845"/>
      <c r="BM346" s="845"/>
      <c r="BN346" s="845"/>
      <c r="BO346" s="845"/>
      <c r="BP346" s="845"/>
      <c r="BQ346" s="845"/>
      <c r="BR346" s="845"/>
      <c r="BS346" s="845"/>
      <c r="BT346" s="845"/>
      <c r="BU346" s="845"/>
      <c r="BV346" s="845"/>
      <c r="BW346" s="845"/>
      <c r="BX346" s="845"/>
      <c r="BY346" s="845"/>
      <c r="BZ346" s="845"/>
      <c r="CA346" s="845"/>
      <c r="CB346" s="845"/>
      <c r="CC346" s="845"/>
      <c r="CD346" s="845"/>
      <c r="CE346" s="845"/>
      <c r="CF346" s="845"/>
      <c r="CG346" s="845"/>
      <c r="CH346" s="845"/>
      <c r="CI346" s="845"/>
      <c r="CJ346" s="845"/>
      <c r="CK346" s="845"/>
      <c r="CL346" s="845"/>
      <c r="CM346" s="845"/>
      <c r="CN346" s="845"/>
      <c r="CO346" s="845"/>
      <c r="CP346" s="845"/>
      <c r="CQ346" s="845"/>
      <c r="CR346" s="845"/>
      <c r="CS346" s="845"/>
      <c r="CT346" s="845"/>
      <c r="CU346" s="845"/>
      <c r="CV346" s="845"/>
      <c r="CW346" s="845"/>
      <c r="CX346" s="845"/>
      <c r="CY346" s="845"/>
      <c r="CZ346" s="845"/>
      <c r="DA346" s="845"/>
      <c r="DB346" s="845"/>
      <c r="DC346" s="845"/>
      <c r="DD346" s="845"/>
      <c r="DE346" s="845"/>
      <c r="DF346" s="845"/>
      <c r="DG346" s="845"/>
      <c r="DH346" s="845"/>
      <c r="DI346" s="845"/>
      <c r="DJ346" s="845"/>
      <c r="DK346" s="845"/>
      <c r="DL346" s="845"/>
      <c r="DM346" s="845"/>
      <c r="DN346" s="845"/>
      <c r="DO346" s="845"/>
      <c r="DP346" s="845"/>
      <c r="DQ346" s="845"/>
      <c r="DR346" s="845"/>
      <c r="DS346" s="845"/>
      <c r="DT346" s="845"/>
      <c r="DU346" s="845"/>
      <c r="DV346" s="845"/>
      <c r="DW346" s="845"/>
      <c r="DX346" s="845"/>
      <c r="DY346" s="845"/>
      <c r="DZ346" s="845"/>
      <c r="EA346" s="845"/>
      <c r="EB346" s="845"/>
      <c r="EC346" s="845"/>
      <c r="ED346" s="845"/>
      <c r="EE346" s="845"/>
      <c r="EF346" s="845"/>
      <c r="EG346" s="845"/>
      <c r="EH346" s="845"/>
      <c r="EI346" s="845"/>
      <c r="EJ346" s="845"/>
      <c r="EK346" s="845"/>
      <c r="EL346" s="845"/>
      <c r="EM346" s="845"/>
      <c r="EN346" s="845"/>
      <c r="EO346" s="845"/>
      <c r="EP346" s="845"/>
      <c r="EQ346" s="845"/>
      <c r="ER346" s="845"/>
      <c r="ES346" s="845"/>
      <c r="ET346" s="845"/>
      <c r="EU346" s="845"/>
      <c r="EV346" s="845"/>
      <c r="EW346" s="845"/>
      <c r="EX346" s="845"/>
      <c r="EY346" s="845"/>
      <c r="EZ346" s="845"/>
      <c r="FA346" s="845"/>
      <c r="FB346" s="845"/>
      <c r="FC346" s="845"/>
      <c r="FD346" s="845"/>
      <c r="FE346" s="845"/>
      <c r="FF346" s="845"/>
      <c r="FG346" s="845"/>
      <c r="FH346" s="845"/>
      <c r="FI346" s="845"/>
      <c r="FJ346" s="845"/>
      <c r="FK346" s="845"/>
      <c r="FL346" s="845"/>
      <c r="FM346" s="845"/>
      <c r="FN346" s="845"/>
      <c r="FO346" s="845"/>
      <c r="FP346" s="845"/>
      <c r="FQ346" s="845"/>
      <c r="FR346" s="845"/>
      <c r="FS346" s="845"/>
      <c r="FT346" s="845"/>
      <c r="FU346" s="845"/>
      <c r="FV346" s="845"/>
      <c r="FW346" s="845"/>
      <c r="FX346" s="845"/>
    </row>
    <row r="347" spans="1:180" s="593" customFormat="1" ht="30" customHeight="1" x14ac:dyDescent="0.2">
      <c r="A347" s="662">
        <v>346</v>
      </c>
      <c r="B347" s="859" t="s">
        <v>1364</v>
      </c>
      <c r="C347" s="859" t="s">
        <v>1371</v>
      </c>
      <c r="D347" s="859" t="s">
        <v>1372</v>
      </c>
      <c r="E347" s="859" t="s">
        <v>42</v>
      </c>
      <c r="F347" s="859" t="s">
        <v>1373</v>
      </c>
      <c r="G347" s="878" t="s">
        <v>15</v>
      </c>
      <c r="H347" s="916">
        <v>12399.58</v>
      </c>
      <c r="I347" s="858"/>
      <c r="J347" s="858"/>
      <c r="K347" s="858"/>
      <c r="L347" s="858"/>
      <c r="M347" s="858"/>
      <c r="N347" s="858"/>
      <c r="O347" s="858"/>
      <c r="P347" s="900">
        <v>2.2999999999999998</v>
      </c>
      <c r="Q347" s="586" t="s">
        <v>45</v>
      </c>
      <c r="R347" s="878">
        <v>20</v>
      </c>
      <c r="S347" s="845"/>
      <c r="T347" s="845"/>
      <c r="U347" s="845"/>
      <c r="V347" s="845"/>
      <c r="W347" s="845"/>
      <c r="X347" s="845"/>
      <c r="Y347" s="845"/>
      <c r="Z347" s="845"/>
      <c r="AA347" s="845"/>
      <c r="AB347" s="845"/>
      <c r="AC347" s="845"/>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5"/>
      <c r="AY347" s="845"/>
      <c r="AZ347" s="845"/>
      <c r="BA347" s="845"/>
      <c r="BB347" s="845"/>
      <c r="BC347" s="845"/>
      <c r="BD347" s="845"/>
      <c r="BE347" s="845"/>
      <c r="BF347" s="845"/>
      <c r="BG347" s="845"/>
      <c r="BH347" s="845"/>
      <c r="BI347" s="845"/>
      <c r="BJ347" s="845"/>
      <c r="BK347" s="845"/>
      <c r="BL347" s="845"/>
      <c r="BM347" s="845"/>
      <c r="BN347" s="845"/>
      <c r="BO347" s="845"/>
      <c r="BP347" s="845"/>
      <c r="BQ347" s="845"/>
      <c r="BR347" s="845"/>
      <c r="BS347" s="845"/>
      <c r="BT347" s="845"/>
      <c r="BU347" s="845"/>
      <c r="BV347" s="845"/>
      <c r="BW347" s="845"/>
      <c r="BX347" s="845"/>
      <c r="BY347" s="845"/>
      <c r="BZ347" s="845"/>
      <c r="CA347" s="845"/>
      <c r="CB347" s="845"/>
      <c r="CC347" s="845"/>
      <c r="CD347" s="845"/>
      <c r="CE347" s="845"/>
      <c r="CF347" s="845"/>
      <c r="CG347" s="845"/>
      <c r="CH347" s="845"/>
      <c r="CI347" s="845"/>
      <c r="CJ347" s="845"/>
      <c r="CK347" s="845"/>
      <c r="CL347" s="845"/>
      <c r="CM347" s="845"/>
      <c r="CN347" s="845"/>
      <c r="CO347" s="845"/>
      <c r="CP347" s="845"/>
      <c r="CQ347" s="845"/>
      <c r="CR347" s="845"/>
      <c r="CS347" s="845"/>
      <c r="CT347" s="845"/>
      <c r="CU347" s="845"/>
      <c r="CV347" s="845"/>
      <c r="CW347" s="845"/>
      <c r="CX347" s="845"/>
      <c r="CY347" s="845"/>
      <c r="CZ347" s="845"/>
      <c r="DA347" s="845"/>
      <c r="DB347" s="845"/>
      <c r="DC347" s="845"/>
      <c r="DD347" s="845"/>
      <c r="DE347" s="845"/>
      <c r="DF347" s="845"/>
      <c r="DG347" s="845"/>
      <c r="DH347" s="845"/>
      <c r="DI347" s="845"/>
      <c r="DJ347" s="845"/>
      <c r="DK347" s="845"/>
      <c r="DL347" s="845"/>
      <c r="DM347" s="845"/>
      <c r="DN347" s="845"/>
      <c r="DO347" s="845"/>
      <c r="DP347" s="845"/>
      <c r="DQ347" s="845"/>
      <c r="DR347" s="845"/>
      <c r="DS347" s="845"/>
      <c r="DT347" s="845"/>
      <c r="DU347" s="845"/>
      <c r="DV347" s="845"/>
      <c r="DW347" s="845"/>
      <c r="DX347" s="845"/>
      <c r="DY347" s="845"/>
      <c r="DZ347" s="845"/>
      <c r="EA347" s="845"/>
      <c r="EB347" s="845"/>
      <c r="EC347" s="845"/>
      <c r="ED347" s="845"/>
      <c r="EE347" s="845"/>
      <c r="EF347" s="845"/>
      <c r="EG347" s="845"/>
      <c r="EH347" s="845"/>
      <c r="EI347" s="845"/>
      <c r="EJ347" s="845"/>
      <c r="EK347" s="845"/>
      <c r="EL347" s="845"/>
      <c r="EM347" s="845"/>
      <c r="EN347" s="845"/>
      <c r="EO347" s="845"/>
      <c r="EP347" s="845"/>
      <c r="EQ347" s="845"/>
      <c r="ER347" s="845"/>
      <c r="ES347" s="845"/>
      <c r="ET347" s="845"/>
      <c r="EU347" s="845"/>
      <c r="EV347" s="845"/>
      <c r="EW347" s="845"/>
      <c r="EX347" s="845"/>
      <c r="EY347" s="845"/>
      <c r="EZ347" s="845"/>
      <c r="FA347" s="845"/>
      <c r="FB347" s="845"/>
      <c r="FC347" s="845"/>
      <c r="FD347" s="845"/>
      <c r="FE347" s="845"/>
      <c r="FF347" s="845"/>
      <c r="FG347" s="845"/>
      <c r="FH347" s="845"/>
      <c r="FI347" s="845"/>
      <c r="FJ347" s="845"/>
      <c r="FK347" s="845"/>
      <c r="FL347" s="845"/>
      <c r="FM347" s="845"/>
      <c r="FN347" s="845"/>
      <c r="FO347" s="845"/>
      <c r="FP347" s="845"/>
      <c r="FQ347" s="845"/>
      <c r="FR347" s="845"/>
      <c r="FS347" s="845"/>
      <c r="FT347" s="845"/>
      <c r="FU347" s="845"/>
      <c r="FV347" s="845"/>
      <c r="FW347" s="845"/>
      <c r="FX347" s="845"/>
    </row>
    <row r="348" spans="1:180" s="593" customFormat="1" ht="30" customHeight="1" x14ac:dyDescent="0.2">
      <c r="A348" s="662">
        <v>347</v>
      </c>
      <c r="B348" s="859" t="s">
        <v>1364</v>
      </c>
      <c r="C348" s="859" t="s">
        <v>1371</v>
      </c>
      <c r="D348" s="859" t="s">
        <v>1374</v>
      </c>
      <c r="E348" s="859" t="s">
        <v>42</v>
      </c>
      <c r="F348" s="859" t="s">
        <v>1375</v>
      </c>
      <c r="G348" s="878" t="s">
        <v>15</v>
      </c>
      <c r="H348" s="916">
        <v>16400</v>
      </c>
      <c r="I348" s="858"/>
      <c r="J348" s="858"/>
      <c r="K348" s="858"/>
      <c r="L348" s="858"/>
      <c r="M348" s="858"/>
      <c r="N348" s="858"/>
      <c r="O348" s="858"/>
      <c r="P348" s="900">
        <v>2.2999999999999998</v>
      </c>
      <c r="Q348" s="586" t="s">
        <v>45</v>
      </c>
      <c r="R348" s="878">
        <v>20</v>
      </c>
      <c r="S348" s="845"/>
      <c r="T348" s="845"/>
      <c r="U348" s="845"/>
      <c r="V348" s="845"/>
      <c r="W348" s="845"/>
      <c r="X348" s="845"/>
      <c r="Y348" s="845"/>
      <c r="Z348" s="845"/>
      <c r="AA348" s="845"/>
      <c r="AB348" s="845"/>
      <c r="AC348" s="845"/>
      <c r="AD348" s="845"/>
      <c r="AE348" s="845"/>
      <c r="AF348" s="845"/>
      <c r="AG348" s="845"/>
      <c r="AH348" s="845"/>
      <c r="AI348" s="845"/>
      <c r="AJ348" s="845"/>
      <c r="AK348" s="845"/>
      <c r="AL348" s="845"/>
      <c r="AM348" s="845"/>
      <c r="AN348" s="845"/>
      <c r="AO348" s="845"/>
      <c r="AP348" s="845"/>
      <c r="AQ348" s="845"/>
      <c r="AR348" s="845"/>
      <c r="AS348" s="845"/>
      <c r="AT348" s="845"/>
      <c r="AU348" s="845"/>
      <c r="AV348" s="845"/>
      <c r="AW348" s="845"/>
      <c r="AX348" s="845"/>
      <c r="AY348" s="845"/>
      <c r="AZ348" s="845"/>
      <c r="BA348" s="845"/>
      <c r="BB348" s="845"/>
      <c r="BC348" s="845"/>
      <c r="BD348" s="845"/>
      <c r="BE348" s="845"/>
      <c r="BF348" s="845"/>
      <c r="BG348" s="845"/>
      <c r="BH348" s="845"/>
      <c r="BI348" s="845"/>
      <c r="BJ348" s="845"/>
      <c r="BK348" s="845"/>
      <c r="BL348" s="845"/>
      <c r="BM348" s="845"/>
      <c r="BN348" s="845"/>
      <c r="BO348" s="845"/>
      <c r="BP348" s="845"/>
      <c r="BQ348" s="845"/>
      <c r="BR348" s="845"/>
      <c r="BS348" s="845"/>
      <c r="BT348" s="845"/>
      <c r="BU348" s="845"/>
      <c r="BV348" s="845"/>
      <c r="BW348" s="845"/>
      <c r="BX348" s="845"/>
      <c r="BY348" s="845"/>
      <c r="BZ348" s="845"/>
      <c r="CA348" s="845"/>
      <c r="CB348" s="845"/>
      <c r="CC348" s="845"/>
      <c r="CD348" s="845"/>
      <c r="CE348" s="845"/>
      <c r="CF348" s="845"/>
      <c r="CG348" s="845"/>
      <c r="CH348" s="845"/>
      <c r="CI348" s="845"/>
      <c r="CJ348" s="845"/>
      <c r="CK348" s="845"/>
      <c r="CL348" s="845"/>
      <c r="CM348" s="845"/>
      <c r="CN348" s="845"/>
      <c r="CO348" s="845"/>
      <c r="CP348" s="845"/>
      <c r="CQ348" s="845"/>
      <c r="CR348" s="845"/>
      <c r="CS348" s="845"/>
      <c r="CT348" s="845"/>
      <c r="CU348" s="845"/>
      <c r="CV348" s="845"/>
      <c r="CW348" s="845"/>
      <c r="CX348" s="845"/>
      <c r="CY348" s="845"/>
      <c r="CZ348" s="845"/>
      <c r="DA348" s="845"/>
      <c r="DB348" s="845"/>
      <c r="DC348" s="845"/>
      <c r="DD348" s="845"/>
      <c r="DE348" s="845"/>
      <c r="DF348" s="845"/>
      <c r="DG348" s="845"/>
      <c r="DH348" s="845"/>
      <c r="DI348" s="845"/>
      <c r="DJ348" s="845"/>
      <c r="DK348" s="845"/>
      <c r="DL348" s="845"/>
      <c r="DM348" s="845"/>
      <c r="DN348" s="845"/>
      <c r="DO348" s="845"/>
      <c r="DP348" s="845"/>
      <c r="DQ348" s="845"/>
      <c r="DR348" s="845"/>
      <c r="DS348" s="845"/>
      <c r="DT348" s="845"/>
      <c r="DU348" s="845"/>
      <c r="DV348" s="845"/>
      <c r="DW348" s="845"/>
      <c r="DX348" s="845"/>
      <c r="DY348" s="845"/>
      <c r="DZ348" s="845"/>
      <c r="EA348" s="845"/>
      <c r="EB348" s="845"/>
      <c r="EC348" s="845"/>
      <c r="ED348" s="845"/>
      <c r="EE348" s="845"/>
      <c r="EF348" s="845"/>
      <c r="EG348" s="845"/>
      <c r="EH348" s="845"/>
      <c r="EI348" s="845"/>
      <c r="EJ348" s="845"/>
      <c r="EK348" s="845"/>
      <c r="EL348" s="845"/>
      <c r="EM348" s="845"/>
      <c r="EN348" s="845"/>
      <c r="EO348" s="845"/>
      <c r="EP348" s="845"/>
      <c r="EQ348" s="845"/>
      <c r="ER348" s="845"/>
      <c r="ES348" s="845"/>
      <c r="ET348" s="845"/>
      <c r="EU348" s="845"/>
      <c r="EV348" s="845"/>
      <c r="EW348" s="845"/>
      <c r="EX348" s="845"/>
      <c r="EY348" s="845"/>
      <c r="EZ348" s="845"/>
      <c r="FA348" s="845"/>
      <c r="FB348" s="845"/>
      <c r="FC348" s="845"/>
      <c r="FD348" s="845"/>
      <c r="FE348" s="845"/>
      <c r="FF348" s="845"/>
      <c r="FG348" s="845"/>
      <c r="FH348" s="845"/>
      <c r="FI348" s="845"/>
      <c r="FJ348" s="845"/>
      <c r="FK348" s="845"/>
      <c r="FL348" s="845"/>
      <c r="FM348" s="845"/>
      <c r="FN348" s="845"/>
      <c r="FO348" s="845"/>
      <c r="FP348" s="845"/>
      <c r="FQ348" s="845"/>
      <c r="FR348" s="845"/>
      <c r="FS348" s="845"/>
      <c r="FT348" s="845"/>
      <c r="FU348" s="845"/>
      <c r="FV348" s="845"/>
      <c r="FW348" s="845"/>
      <c r="FX348" s="845"/>
    </row>
    <row r="349" spans="1:180" ht="30" customHeight="1" x14ac:dyDescent="0.2">
      <c r="A349" s="662">
        <v>348</v>
      </c>
      <c r="B349" s="859" t="s">
        <v>1364</v>
      </c>
      <c r="C349" s="859" t="s">
        <v>1376</v>
      </c>
      <c r="D349" s="859" t="s">
        <v>1346</v>
      </c>
      <c r="E349" s="859" t="s">
        <v>1377</v>
      </c>
      <c r="F349" s="859" t="s">
        <v>1378</v>
      </c>
      <c r="G349" s="878" t="s">
        <v>31</v>
      </c>
      <c r="H349" s="916">
        <v>17033.48</v>
      </c>
      <c r="I349" s="858"/>
      <c r="J349" s="858"/>
      <c r="K349" s="858"/>
      <c r="L349" s="858"/>
      <c r="M349" s="858"/>
      <c r="N349" s="858"/>
      <c r="O349" s="858"/>
      <c r="P349" s="900">
        <v>2.2999999999999998</v>
      </c>
      <c r="Q349" s="586" t="s">
        <v>45</v>
      </c>
      <c r="R349" s="878">
        <v>20</v>
      </c>
      <c r="S349" s="845"/>
      <c r="T349" s="845"/>
      <c r="U349" s="845"/>
      <c r="V349" s="845"/>
      <c r="W349" s="845"/>
      <c r="X349" s="845"/>
      <c r="Y349" s="845"/>
      <c r="Z349" s="845"/>
      <c r="AA349" s="845"/>
      <c r="AB349" s="845"/>
      <c r="AC349" s="845"/>
      <c r="AD349" s="845"/>
      <c r="AE349" s="845"/>
      <c r="AF349" s="845"/>
      <c r="AG349" s="845"/>
      <c r="AH349" s="845"/>
      <c r="AI349" s="845"/>
      <c r="AJ349" s="845"/>
      <c r="AK349" s="845"/>
      <c r="AL349" s="845"/>
      <c r="AM349" s="845"/>
      <c r="AN349" s="845"/>
      <c r="AO349" s="845"/>
      <c r="AP349" s="845"/>
      <c r="AQ349" s="845"/>
      <c r="AR349" s="845"/>
      <c r="AS349" s="845"/>
      <c r="AT349" s="845"/>
      <c r="AU349" s="845"/>
      <c r="AV349" s="845"/>
      <c r="AW349" s="845"/>
      <c r="AX349" s="845"/>
      <c r="AY349" s="845"/>
      <c r="AZ349" s="845"/>
      <c r="BA349" s="845"/>
      <c r="BB349" s="845"/>
      <c r="BC349" s="845"/>
      <c r="BD349" s="845"/>
      <c r="BE349" s="845"/>
      <c r="BF349" s="845"/>
      <c r="BG349" s="845"/>
      <c r="BH349" s="845"/>
      <c r="BI349" s="845"/>
      <c r="BJ349" s="845"/>
      <c r="BK349" s="845"/>
      <c r="BL349" s="845"/>
      <c r="BM349" s="845"/>
      <c r="BN349" s="845"/>
      <c r="BO349" s="845"/>
      <c r="BP349" s="845"/>
      <c r="BQ349" s="845"/>
      <c r="BR349" s="845"/>
      <c r="BS349" s="845"/>
      <c r="BT349" s="845"/>
      <c r="BU349" s="845"/>
      <c r="BV349" s="845"/>
      <c r="BW349" s="845"/>
      <c r="BX349" s="845"/>
      <c r="BY349" s="845"/>
      <c r="BZ349" s="845"/>
      <c r="CA349" s="845"/>
      <c r="CB349" s="845"/>
      <c r="CC349" s="845"/>
      <c r="CD349" s="845"/>
      <c r="CE349" s="845"/>
      <c r="CF349" s="845"/>
      <c r="CG349" s="845"/>
      <c r="CH349" s="845"/>
      <c r="CI349" s="845"/>
      <c r="CJ349" s="845"/>
      <c r="CK349" s="845"/>
      <c r="CL349" s="845"/>
      <c r="CM349" s="845"/>
      <c r="CN349" s="845"/>
      <c r="CO349" s="845"/>
      <c r="CP349" s="845"/>
      <c r="CQ349" s="845"/>
      <c r="CR349" s="845"/>
      <c r="CS349" s="845"/>
      <c r="CT349" s="845"/>
      <c r="CU349" s="845"/>
      <c r="CV349" s="845"/>
      <c r="CW349" s="845"/>
      <c r="CX349" s="845"/>
      <c r="CY349" s="845"/>
      <c r="CZ349" s="845"/>
      <c r="DA349" s="845"/>
      <c r="DB349" s="845"/>
      <c r="DC349" s="845"/>
      <c r="DD349" s="845"/>
      <c r="DE349" s="845"/>
      <c r="DF349" s="845"/>
      <c r="DG349" s="845"/>
      <c r="DH349" s="845"/>
      <c r="DI349" s="845"/>
      <c r="DJ349" s="845"/>
      <c r="DK349" s="845"/>
      <c r="DL349" s="845"/>
      <c r="DM349" s="845"/>
      <c r="DN349" s="845"/>
      <c r="DO349" s="845"/>
      <c r="DP349" s="845"/>
      <c r="DQ349" s="845"/>
      <c r="DR349" s="845"/>
      <c r="DS349" s="845"/>
      <c r="DT349" s="845"/>
      <c r="DU349" s="845"/>
      <c r="DV349" s="845"/>
      <c r="DW349" s="845"/>
      <c r="DX349" s="845"/>
      <c r="DY349" s="845"/>
      <c r="DZ349" s="845"/>
      <c r="EA349" s="845"/>
      <c r="EB349" s="845"/>
      <c r="EC349" s="845"/>
      <c r="ED349" s="845"/>
      <c r="EE349" s="845"/>
      <c r="EF349" s="845"/>
      <c r="EG349" s="845"/>
      <c r="EH349" s="845"/>
      <c r="EI349" s="845"/>
      <c r="EJ349" s="845"/>
      <c r="EK349" s="845"/>
      <c r="EL349" s="845"/>
      <c r="EM349" s="845"/>
      <c r="EN349" s="845"/>
      <c r="EO349" s="845"/>
      <c r="EP349" s="845"/>
      <c r="EQ349" s="845"/>
      <c r="ER349" s="845"/>
      <c r="ES349" s="845"/>
      <c r="ET349" s="845"/>
      <c r="EU349" s="845"/>
      <c r="EV349" s="845"/>
      <c r="EW349" s="845"/>
      <c r="EX349" s="845"/>
      <c r="EY349" s="845"/>
      <c r="EZ349" s="845"/>
      <c r="FA349" s="845"/>
      <c r="FB349" s="845"/>
      <c r="FC349" s="845"/>
      <c r="FD349" s="845"/>
      <c r="FE349" s="845"/>
      <c r="FF349" s="845"/>
      <c r="FG349" s="845"/>
      <c r="FH349" s="845"/>
      <c r="FI349" s="845"/>
      <c r="FJ349" s="845"/>
      <c r="FK349" s="845"/>
      <c r="FL349" s="845"/>
      <c r="FM349" s="845"/>
      <c r="FN349" s="845"/>
      <c r="FO349" s="845"/>
      <c r="FP349" s="845"/>
      <c r="FQ349" s="845"/>
      <c r="FR349" s="845"/>
      <c r="FS349" s="845"/>
      <c r="FT349" s="845"/>
      <c r="FU349" s="845"/>
      <c r="FV349" s="845"/>
      <c r="FW349" s="845"/>
      <c r="FX349" s="845"/>
    </row>
    <row r="350" spans="1:180" s="593" customFormat="1" ht="30" customHeight="1" x14ac:dyDescent="0.2">
      <c r="A350" s="662">
        <v>349</v>
      </c>
      <c r="B350" s="859" t="s">
        <v>1364</v>
      </c>
      <c r="C350" s="859" t="s">
        <v>1379</v>
      </c>
      <c r="D350" s="859" t="s">
        <v>1380</v>
      </c>
      <c r="E350" s="859" t="s">
        <v>42</v>
      </c>
      <c r="F350" s="859" t="s">
        <v>1381</v>
      </c>
      <c r="G350" s="878" t="s">
        <v>31</v>
      </c>
      <c r="H350" s="916">
        <v>3892740.67</v>
      </c>
      <c r="I350" s="858"/>
      <c r="J350" s="858"/>
      <c r="K350" s="858"/>
      <c r="L350" s="858"/>
      <c r="M350" s="858"/>
      <c r="N350" s="858"/>
      <c r="O350" s="858"/>
      <c r="P350" s="900">
        <v>2.2999999999999998</v>
      </c>
      <c r="Q350" s="586" t="s">
        <v>45</v>
      </c>
      <c r="R350" s="878">
        <v>20</v>
      </c>
      <c r="S350" s="845"/>
      <c r="T350" s="845"/>
      <c r="U350" s="845"/>
      <c r="V350" s="845"/>
      <c r="W350" s="845"/>
      <c r="X350" s="845"/>
      <c r="Y350" s="845"/>
      <c r="Z350" s="845"/>
      <c r="AA350" s="845"/>
      <c r="AB350" s="845"/>
      <c r="AC350" s="845"/>
      <c r="AD350" s="845"/>
      <c r="AE350" s="845"/>
      <c r="AF350" s="845"/>
      <c r="AG350" s="845"/>
      <c r="AH350" s="845"/>
      <c r="AI350" s="845"/>
      <c r="AJ350" s="845"/>
      <c r="AK350" s="845"/>
      <c r="AL350" s="845"/>
      <c r="AM350" s="845"/>
      <c r="AN350" s="845"/>
      <c r="AO350" s="845"/>
      <c r="AP350" s="845"/>
      <c r="AQ350" s="845"/>
      <c r="AR350" s="845"/>
      <c r="AS350" s="845"/>
      <c r="AT350" s="845"/>
      <c r="AU350" s="845"/>
      <c r="AV350" s="845"/>
      <c r="AW350" s="845"/>
      <c r="AX350" s="845"/>
      <c r="AY350" s="845"/>
      <c r="AZ350" s="845"/>
      <c r="BA350" s="845"/>
      <c r="BB350" s="845"/>
      <c r="BC350" s="845"/>
      <c r="BD350" s="845"/>
      <c r="BE350" s="845"/>
      <c r="BF350" s="845"/>
      <c r="BG350" s="845"/>
      <c r="BH350" s="845"/>
      <c r="BI350" s="845"/>
      <c r="BJ350" s="845"/>
      <c r="BK350" s="845"/>
      <c r="BL350" s="845"/>
      <c r="BM350" s="845"/>
      <c r="BN350" s="845"/>
      <c r="BO350" s="845"/>
      <c r="BP350" s="845"/>
      <c r="BQ350" s="845"/>
      <c r="BR350" s="845"/>
      <c r="BS350" s="845"/>
      <c r="BT350" s="845"/>
      <c r="BU350" s="845"/>
      <c r="BV350" s="845"/>
      <c r="BW350" s="845"/>
      <c r="BX350" s="845"/>
      <c r="BY350" s="845"/>
      <c r="BZ350" s="845"/>
      <c r="CA350" s="845"/>
      <c r="CB350" s="845"/>
      <c r="CC350" s="845"/>
      <c r="CD350" s="845"/>
      <c r="CE350" s="845"/>
      <c r="CF350" s="845"/>
      <c r="CG350" s="845"/>
      <c r="CH350" s="845"/>
      <c r="CI350" s="845"/>
      <c r="CJ350" s="845"/>
      <c r="CK350" s="845"/>
      <c r="CL350" s="845"/>
      <c r="CM350" s="845"/>
      <c r="CN350" s="845"/>
      <c r="CO350" s="845"/>
      <c r="CP350" s="845"/>
      <c r="CQ350" s="845"/>
      <c r="CR350" s="845"/>
      <c r="CS350" s="845"/>
      <c r="CT350" s="845"/>
      <c r="CU350" s="845"/>
      <c r="CV350" s="845"/>
      <c r="CW350" s="845"/>
      <c r="CX350" s="845"/>
      <c r="CY350" s="845"/>
      <c r="CZ350" s="845"/>
      <c r="DA350" s="845"/>
      <c r="DB350" s="845"/>
      <c r="DC350" s="845"/>
      <c r="DD350" s="845"/>
      <c r="DE350" s="845"/>
      <c r="DF350" s="845"/>
      <c r="DG350" s="845"/>
      <c r="DH350" s="845"/>
      <c r="DI350" s="845"/>
      <c r="DJ350" s="845"/>
      <c r="DK350" s="845"/>
      <c r="DL350" s="845"/>
      <c r="DM350" s="845"/>
      <c r="DN350" s="845"/>
      <c r="DO350" s="845"/>
      <c r="DP350" s="845"/>
      <c r="DQ350" s="845"/>
      <c r="DR350" s="845"/>
      <c r="DS350" s="845"/>
      <c r="DT350" s="845"/>
      <c r="DU350" s="845"/>
      <c r="DV350" s="845"/>
      <c r="DW350" s="845"/>
      <c r="DX350" s="845"/>
      <c r="DY350" s="845"/>
      <c r="DZ350" s="845"/>
      <c r="EA350" s="845"/>
      <c r="EB350" s="845"/>
      <c r="EC350" s="845"/>
      <c r="ED350" s="845"/>
      <c r="EE350" s="845"/>
      <c r="EF350" s="845"/>
      <c r="EG350" s="845"/>
      <c r="EH350" s="845"/>
      <c r="EI350" s="845"/>
      <c r="EJ350" s="845"/>
      <c r="EK350" s="845"/>
      <c r="EL350" s="845"/>
      <c r="EM350" s="845"/>
      <c r="EN350" s="845"/>
      <c r="EO350" s="845"/>
      <c r="EP350" s="845"/>
      <c r="EQ350" s="845"/>
      <c r="ER350" s="845"/>
      <c r="ES350" s="845"/>
      <c r="ET350" s="845"/>
      <c r="EU350" s="845"/>
      <c r="EV350" s="845"/>
      <c r="EW350" s="845"/>
      <c r="EX350" s="845"/>
      <c r="EY350" s="845"/>
      <c r="EZ350" s="845"/>
      <c r="FA350" s="845"/>
      <c r="FB350" s="845"/>
      <c r="FC350" s="845"/>
      <c r="FD350" s="845"/>
      <c r="FE350" s="845"/>
      <c r="FF350" s="845"/>
      <c r="FG350" s="845"/>
      <c r="FH350" s="845"/>
      <c r="FI350" s="845"/>
      <c r="FJ350" s="845"/>
      <c r="FK350" s="845"/>
      <c r="FL350" s="845"/>
      <c r="FM350" s="845"/>
      <c r="FN350" s="845"/>
      <c r="FO350" s="845"/>
      <c r="FP350" s="845"/>
      <c r="FQ350" s="845"/>
      <c r="FR350" s="845"/>
      <c r="FS350" s="845"/>
      <c r="FT350" s="845"/>
      <c r="FU350" s="845"/>
      <c r="FV350" s="845"/>
      <c r="FW350" s="845"/>
      <c r="FX350" s="845"/>
    </row>
    <row r="351" spans="1:180" s="593" customFormat="1" ht="30" customHeight="1" x14ac:dyDescent="0.2">
      <c r="A351" s="662">
        <v>350</v>
      </c>
      <c r="B351" s="859" t="s">
        <v>1364</v>
      </c>
      <c r="C351" s="859" t="s">
        <v>1379</v>
      </c>
      <c r="D351" s="859" t="s">
        <v>1382</v>
      </c>
      <c r="E351" s="859" t="s">
        <v>42</v>
      </c>
      <c r="F351" s="859" t="s">
        <v>1383</v>
      </c>
      <c r="G351" s="878" t="s">
        <v>31</v>
      </c>
      <c r="H351" s="916">
        <v>1630788.77</v>
      </c>
      <c r="I351" s="858"/>
      <c r="J351" s="858"/>
      <c r="K351" s="858"/>
      <c r="L351" s="858"/>
      <c r="M351" s="858"/>
      <c r="N351" s="858"/>
      <c r="O351" s="858"/>
      <c r="P351" s="900">
        <v>2.2999999999999998</v>
      </c>
      <c r="Q351" s="586" t="s">
        <v>45</v>
      </c>
      <c r="R351" s="878">
        <v>20</v>
      </c>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5"/>
      <c r="AY351" s="845"/>
      <c r="AZ351" s="845"/>
      <c r="BA351" s="845"/>
      <c r="BB351" s="845"/>
      <c r="BC351" s="845"/>
      <c r="BD351" s="845"/>
      <c r="BE351" s="845"/>
      <c r="BF351" s="845"/>
      <c r="BG351" s="845"/>
      <c r="BH351" s="845"/>
      <c r="BI351" s="845"/>
      <c r="BJ351" s="845"/>
      <c r="BK351" s="845"/>
      <c r="BL351" s="845"/>
      <c r="BM351" s="845"/>
      <c r="BN351" s="845"/>
      <c r="BO351" s="845"/>
      <c r="BP351" s="845"/>
      <c r="BQ351" s="845"/>
      <c r="BR351" s="845"/>
      <c r="BS351" s="845"/>
      <c r="BT351" s="845"/>
      <c r="BU351" s="845"/>
      <c r="BV351" s="845"/>
      <c r="BW351" s="845"/>
      <c r="BX351" s="845"/>
      <c r="BY351" s="845"/>
      <c r="BZ351" s="845"/>
      <c r="CA351" s="845"/>
      <c r="CB351" s="845"/>
      <c r="CC351" s="845"/>
      <c r="CD351" s="845"/>
      <c r="CE351" s="845"/>
      <c r="CF351" s="845"/>
      <c r="CG351" s="845"/>
      <c r="CH351" s="845"/>
      <c r="CI351" s="845"/>
      <c r="CJ351" s="845"/>
      <c r="CK351" s="845"/>
      <c r="CL351" s="845"/>
      <c r="CM351" s="845"/>
      <c r="CN351" s="845"/>
      <c r="CO351" s="845"/>
      <c r="CP351" s="845"/>
      <c r="CQ351" s="845"/>
      <c r="CR351" s="845"/>
      <c r="CS351" s="845"/>
      <c r="CT351" s="845"/>
      <c r="CU351" s="845"/>
      <c r="CV351" s="845"/>
      <c r="CW351" s="845"/>
      <c r="CX351" s="845"/>
      <c r="CY351" s="845"/>
      <c r="CZ351" s="845"/>
      <c r="DA351" s="845"/>
      <c r="DB351" s="845"/>
      <c r="DC351" s="845"/>
      <c r="DD351" s="845"/>
      <c r="DE351" s="845"/>
      <c r="DF351" s="845"/>
      <c r="DG351" s="845"/>
      <c r="DH351" s="845"/>
      <c r="DI351" s="845"/>
      <c r="DJ351" s="845"/>
      <c r="DK351" s="845"/>
      <c r="DL351" s="845"/>
      <c r="DM351" s="845"/>
      <c r="DN351" s="845"/>
      <c r="DO351" s="845"/>
      <c r="DP351" s="845"/>
      <c r="DQ351" s="845"/>
      <c r="DR351" s="845"/>
      <c r="DS351" s="845"/>
      <c r="DT351" s="845"/>
      <c r="DU351" s="845"/>
      <c r="DV351" s="845"/>
      <c r="DW351" s="845"/>
      <c r="DX351" s="845"/>
      <c r="DY351" s="845"/>
      <c r="DZ351" s="845"/>
      <c r="EA351" s="845"/>
      <c r="EB351" s="845"/>
      <c r="EC351" s="845"/>
      <c r="ED351" s="845"/>
      <c r="EE351" s="845"/>
      <c r="EF351" s="845"/>
      <c r="EG351" s="845"/>
      <c r="EH351" s="845"/>
      <c r="EI351" s="845"/>
      <c r="EJ351" s="845"/>
      <c r="EK351" s="845"/>
      <c r="EL351" s="845"/>
      <c r="EM351" s="845"/>
      <c r="EN351" s="845"/>
      <c r="EO351" s="845"/>
      <c r="EP351" s="845"/>
      <c r="EQ351" s="845"/>
      <c r="ER351" s="845"/>
      <c r="ES351" s="845"/>
      <c r="ET351" s="845"/>
      <c r="EU351" s="845"/>
      <c r="EV351" s="845"/>
      <c r="EW351" s="845"/>
      <c r="EX351" s="845"/>
      <c r="EY351" s="845"/>
      <c r="EZ351" s="845"/>
      <c r="FA351" s="845"/>
      <c r="FB351" s="845"/>
      <c r="FC351" s="845"/>
      <c r="FD351" s="845"/>
      <c r="FE351" s="845"/>
      <c r="FF351" s="845"/>
      <c r="FG351" s="845"/>
      <c r="FH351" s="845"/>
      <c r="FI351" s="845"/>
      <c r="FJ351" s="845"/>
      <c r="FK351" s="845"/>
      <c r="FL351" s="845"/>
      <c r="FM351" s="845"/>
      <c r="FN351" s="845"/>
      <c r="FO351" s="845"/>
      <c r="FP351" s="845"/>
      <c r="FQ351" s="845"/>
      <c r="FR351" s="845"/>
      <c r="FS351" s="845"/>
      <c r="FT351" s="845"/>
      <c r="FU351" s="845"/>
      <c r="FV351" s="845"/>
      <c r="FW351" s="845"/>
      <c r="FX351" s="845"/>
    </row>
    <row r="352" spans="1:180" s="593" customFormat="1" ht="30" customHeight="1" x14ac:dyDescent="0.2">
      <c r="A352" s="662">
        <v>351</v>
      </c>
      <c r="B352" s="859" t="s">
        <v>1364</v>
      </c>
      <c r="C352" s="859" t="s">
        <v>1379</v>
      </c>
      <c r="D352" s="859" t="s">
        <v>1384</v>
      </c>
      <c r="E352" s="859" t="s">
        <v>42</v>
      </c>
      <c r="F352" s="859" t="s">
        <v>1375</v>
      </c>
      <c r="G352" s="878" t="s">
        <v>31</v>
      </c>
      <c r="H352" s="916">
        <v>17038.13</v>
      </c>
      <c r="I352" s="858"/>
      <c r="J352" s="858"/>
      <c r="K352" s="858"/>
      <c r="L352" s="858"/>
      <c r="M352" s="858"/>
      <c r="N352" s="858"/>
      <c r="O352" s="858"/>
      <c r="P352" s="900">
        <v>2.2999999999999998</v>
      </c>
      <c r="Q352" s="586" t="s">
        <v>45</v>
      </c>
      <c r="R352" s="878">
        <v>20</v>
      </c>
      <c r="S352" s="845"/>
      <c r="T352" s="845"/>
      <c r="U352" s="845"/>
      <c r="V352" s="845"/>
      <c r="W352" s="845"/>
      <c r="X352" s="845"/>
      <c r="Y352" s="845"/>
      <c r="Z352" s="845"/>
      <c r="AA352" s="845"/>
      <c r="AB352" s="845"/>
      <c r="AC352" s="845"/>
      <c r="AD352" s="845"/>
      <c r="AE352" s="845"/>
      <c r="AF352" s="845"/>
      <c r="AG352" s="845"/>
      <c r="AH352" s="845"/>
      <c r="AI352" s="845"/>
      <c r="AJ352" s="845"/>
      <c r="AK352" s="845"/>
      <c r="AL352" s="845"/>
      <c r="AM352" s="845"/>
      <c r="AN352" s="845"/>
      <c r="AO352" s="845"/>
      <c r="AP352" s="845"/>
      <c r="AQ352" s="845"/>
      <c r="AR352" s="845"/>
      <c r="AS352" s="845"/>
      <c r="AT352" s="845"/>
      <c r="AU352" s="845"/>
      <c r="AV352" s="845"/>
      <c r="AW352" s="845"/>
      <c r="AX352" s="845"/>
      <c r="AY352" s="845"/>
      <c r="AZ352" s="845"/>
      <c r="BA352" s="845"/>
      <c r="BB352" s="845"/>
      <c r="BC352" s="845"/>
      <c r="BD352" s="845"/>
      <c r="BE352" s="845"/>
      <c r="BF352" s="845"/>
      <c r="BG352" s="845"/>
      <c r="BH352" s="845"/>
      <c r="BI352" s="845"/>
      <c r="BJ352" s="845"/>
      <c r="BK352" s="845"/>
      <c r="BL352" s="845"/>
      <c r="BM352" s="845"/>
      <c r="BN352" s="845"/>
      <c r="BO352" s="845"/>
      <c r="BP352" s="845"/>
      <c r="BQ352" s="845"/>
      <c r="BR352" s="845"/>
      <c r="BS352" s="845"/>
      <c r="BT352" s="845"/>
      <c r="BU352" s="845"/>
      <c r="BV352" s="845"/>
      <c r="BW352" s="845"/>
      <c r="BX352" s="845"/>
      <c r="BY352" s="845"/>
      <c r="BZ352" s="845"/>
      <c r="CA352" s="845"/>
      <c r="CB352" s="845"/>
      <c r="CC352" s="845"/>
      <c r="CD352" s="845"/>
      <c r="CE352" s="845"/>
      <c r="CF352" s="845"/>
      <c r="CG352" s="845"/>
      <c r="CH352" s="845"/>
      <c r="CI352" s="845"/>
      <c r="CJ352" s="845"/>
      <c r="CK352" s="845"/>
      <c r="CL352" s="845"/>
      <c r="CM352" s="845"/>
      <c r="CN352" s="845"/>
      <c r="CO352" s="845"/>
      <c r="CP352" s="845"/>
      <c r="CQ352" s="845"/>
      <c r="CR352" s="845"/>
      <c r="CS352" s="845"/>
      <c r="CT352" s="845"/>
      <c r="CU352" s="845"/>
      <c r="CV352" s="845"/>
      <c r="CW352" s="845"/>
      <c r="CX352" s="845"/>
      <c r="CY352" s="845"/>
      <c r="CZ352" s="845"/>
      <c r="DA352" s="845"/>
      <c r="DB352" s="845"/>
      <c r="DC352" s="845"/>
      <c r="DD352" s="845"/>
      <c r="DE352" s="845"/>
      <c r="DF352" s="845"/>
      <c r="DG352" s="845"/>
      <c r="DH352" s="845"/>
      <c r="DI352" s="845"/>
      <c r="DJ352" s="845"/>
      <c r="DK352" s="845"/>
      <c r="DL352" s="845"/>
      <c r="DM352" s="845"/>
      <c r="DN352" s="845"/>
      <c r="DO352" s="845"/>
      <c r="DP352" s="845"/>
      <c r="DQ352" s="845"/>
      <c r="DR352" s="845"/>
      <c r="DS352" s="845"/>
      <c r="DT352" s="845"/>
      <c r="DU352" s="845"/>
      <c r="DV352" s="845"/>
      <c r="DW352" s="845"/>
      <c r="DX352" s="845"/>
      <c r="DY352" s="845"/>
      <c r="DZ352" s="845"/>
      <c r="EA352" s="845"/>
      <c r="EB352" s="845"/>
      <c r="EC352" s="845"/>
      <c r="ED352" s="845"/>
      <c r="EE352" s="845"/>
      <c r="EF352" s="845"/>
      <c r="EG352" s="845"/>
      <c r="EH352" s="845"/>
      <c r="EI352" s="845"/>
      <c r="EJ352" s="845"/>
      <c r="EK352" s="845"/>
      <c r="EL352" s="845"/>
      <c r="EM352" s="845"/>
      <c r="EN352" s="845"/>
      <c r="EO352" s="845"/>
      <c r="EP352" s="845"/>
      <c r="EQ352" s="845"/>
      <c r="ER352" s="845"/>
      <c r="ES352" s="845"/>
      <c r="ET352" s="845"/>
      <c r="EU352" s="845"/>
      <c r="EV352" s="845"/>
      <c r="EW352" s="845"/>
      <c r="EX352" s="845"/>
      <c r="EY352" s="845"/>
      <c r="EZ352" s="845"/>
      <c r="FA352" s="845"/>
      <c r="FB352" s="845"/>
      <c r="FC352" s="845"/>
      <c r="FD352" s="845"/>
      <c r="FE352" s="845"/>
      <c r="FF352" s="845"/>
      <c r="FG352" s="845"/>
      <c r="FH352" s="845"/>
      <c r="FI352" s="845"/>
      <c r="FJ352" s="845"/>
      <c r="FK352" s="845"/>
      <c r="FL352" s="845"/>
      <c r="FM352" s="845"/>
      <c r="FN352" s="845"/>
      <c r="FO352" s="845"/>
      <c r="FP352" s="845"/>
      <c r="FQ352" s="845"/>
      <c r="FR352" s="845"/>
      <c r="FS352" s="845"/>
      <c r="FT352" s="845"/>
      <c r="FU352" s="845"/>
      <c r="FV352" s="845"/>
      <c r="FW352" s="845"/>
      <c r="FX352" s="845"/>
    </row>
    <row r="353" spans="1:180" s="593" customFormat="1" ht="30" customHeight="1" x14ac:dyDescent="0.2">
      <c r="A353" s="662">
        <v>352</v>
      </c>
      <c r="B353" s="859" t="s">
        <v>1364</v>
      </c>
      <c r="C353" s="859" t="s">
        <v>1335</v>
      </c>
      <c r="D353" s="859" t="s">
        <v>1284</v>
      </c>
      <c r="E353" s="859" t="s">
        <v>907</v>
      </c>
      <c r="F353" s="859" t="s">
        <v>1274</v>
      </c>
      <c r="G353" s="878" t="s">
        <v>1336</v>
      </c>
      <c r="H353" s="916">
        <v>15750</v>
      </c>
      <c r="I353" s="858"/>
      <c r="J353" s="858"/>
      <c r="K353" s="858"/>
      <c r="L353" s="858"/>
      <c r="M353" s="858"/>
      <c r="N353" s="858"/>
      <c r="O353" s="858"/>
      <c r="P353" s="900">
        <v>2.2999999999999998</v>
      </c>
      <c r="Q353" s="586" t="s">
        <v>22</v>
      </c>
      <c r="R353" s="878">
        <v>20</v>
      </c>
      <c r="S353" s="845"/>
      <c r="T353" s="845"/>
      <c r="U353" s="845"/>
      <c r="V353" s="845"/>
      <c r="W353" s="845"/>
      <c r="X353" s="845"/>
      <c r="Y353" s="845"/>
      <c r="Z353" s="845"/>
      <c r="AA353" s="845"/>
      <c r="AB353" s="845"/>
      <c r="AC353" s="845"/>
      <c r="AD353" s="845"/>
      <c r="AE353" s="845"/>
      <c r="AF353" s="845"/>
      <c r="AG353" s="845"/>
      <c r="AH353" s="845"/>
      <c r="AI353" s="845"/>
      <c r="AJ353" s="845"/>
      <c r="AK353" s="845"/>
      <c r="AL353" s="845"/>
      <c r="AM353" s="845"/>
      <c r="AN353" s="845"/>
      <c r="AO353" s="845"/>
      <c r="AP353" s="845"/>
      <c r="AQ353" s="845"/>
      <c r="AR353" s="845"/>
      <c r="AS353" s="845"/>
      <c r="AT353" s="845"/>
      <c r="AU353" s="845"/>
      <c r="AV353" s="845"/>
      <c r="AW353" s="845"/>
      <c r="AX353" s="845"/>
      <c r="AY353" s="845"/>
      <c r="AZ353" s="845"/>
      <c r="BA353" s="845"/>
      <c r="BB353" s="845"/>
      <c r="BC353" s="845"/>
      <c r="BD353" s="845"/>
      <c r="BE353" s="845"/>
      <c r="BF353" s="845"/>
      <c r="BG353" s="845"/>
      <c r="BH353" s="845"/>
      <c r="BI353" s="845"/>
      <c r="BJ353" s="845"/>
      <c r="BK353" s="845"/>
      <c r="BL353" s="845"/>
      <c r="BM353" s="845"/>
      <c r="BN353" s="845"/>
      <c r="BO353" s="845"/>
      <c r="BP353" s="845"/>
      <c r="BQ353" s="845"/>
      <c r="BR353" s="845"/>
      <c r="BS353" s="845"/>
      <c r="BT353" s="845"/>
      <c r="BU353" s="845"/>
      <c r="BV353" s="845"/>
      <c r="BW353" s="845"/>
      <c r="BX353" s="845"/>
      <c r="BY353" s="845"/>
      <c r="BZ353" s="845"/>
      <c r="CA353" s="845"/>
      <c r="CB353" s="845"/>
      <c r="CC353" s="845"/>
      <c r="CD353" s="845"/>
      <c r="CE353" s="845"/>
      <c r="CF353" s="845"/>
      <c r="CG353" s="845"/>
      <c r="CH353" s="845"/>
      <c r="CI353" s="845"/>
      <c r="CJ353" s="845"/>
      <c r="CK353" s="845"/>
      <c r="CL353" s="845"/>
      <c r="CM353" s="845"/>
      <c r="CN353" s="845"/>
      <c r="CO353" s="845"/>
      <c r="CP353" s="845"/>
      <c r="CQ353" s="845"/>
      <c r="CR353" s="845"/>
      <c r="CS353" s="845"/>
      <c r="CT353" s="845"/>
      <c r="CU353" s="845"/>
      <c r="CV353" s="845"/>
      <c r="CW353" s="845"/>
      <c r="CX353" s="845"/>
      <c r="CY353" s="845"/>
      <c r="CZ353" s="845"/>
      <c r="DA353" s="845"/>
      <c r="DB353" s="845"/>
      <c r="DC353" s="845"/>
      <c r="DD353" s="845"/>
      <c r="DE353" s="845"/>
      <c r="DF353" s="845"/>
      <c r="DG353" s="845"/>
      <c r="DH353" s="845"/>
      <c r="DI353" s="845"/>
      <c r="DJ353" s="845"/>
      <c r="DK353" s="845"/>
      <c r="DL353" s="845"/>
      <c r="DM353" s="845"/>
      <c r="DN353" s="845"/>
      <c r="DO353" s="845"/>
      <c r="DP353" s="845"/>
      <c r="DQ353" s="845"/>
      <c r="DR353" s="845"/>
      <c r="DS353" s="845"/>
      <c r="DT353" s="845"/>
      <c r="DU353" s="845"/>
      <c r="DV353" s="845"/>
      <c r="DW353" s="845"/>
      <c r="DX353" s="845"/>
      <c r="DY353" s="845"/>
      <c r="DZ353" s="845"/>
      <c r="EA353" s="845"/>
      <c r="EB353" s="845"/>
      <c r="EC353" s="845"/>
      <c r="ED353" s="845"/>
      <c r="EE353" s="845"/>
      <c r="EF353" s="845"/>
      <c r="EG353" s="845"/>
      <c r="EH353" s="845"/>
      <c r="EI353" s="845"/>
      <c r="EJ353" s="845"/>
      <c r="EK353" s="845"/>
      <c r="EL353" s="845"/>
      <c r="EM353" s="845"/>
      <c r="EN353" s="845"/>
      <c r="EO353" s="845"/>
      <c r="EP353" s="845"/>
      <c r="EQ353" s="845"/>
      <c r="ER353" s="845"/>
      <c r="ES353" s="845"/>
      <c r="ET353" s="845"/>
      <c r="EU353" s="845"/>
      <c r="EV353" s="845"/>
      <c r="EW353" s="845"/>
      <c r="EX353" s="845"/>
      <c r="EY353" s="845"/>
      <c r="EZ353" s="845"/>
      <c r="FA353" s="845"/>
      <c r="FB353" s="845"/>
      <c r="FC353" s="845"/>
      <c r="FD353" s="845"/>
      <c r="FE353" s="845"/>
      <c r="FF353" s="845"/>
      <c r="FG353" s="845"/>
      <c r="FH353" s="845"/>
      <c r="FI353" s="845"/>
      <c r="FJ353" s="845"/>
      <c r="FK353" s="845"/>
      <c r="FL353" s="845"/>
      <c r="FM353" s="845"/>
      <c r="FN353" s="845"/>
      <c r="FO353" s="845"/>
      <c r="FP353" s="845"/>
      <c r="FQ353" s="845"/>
      <c r="FR353" s="845"/>
      <c r="FS353" s="845"/>
      <c r="FT353" s="845"/>
      <c r="FU353" s="845"/>
      <c r="FV353" s="845"/>
      <c r="FW353" s="845"/>
      <c r="FX353" s="845"/>
    </row>
    <row r="354" spans="1:180" s="593" customFormat="1" ht="30" customHeight="1" x14ac:dyDescent="0.2">
      <c r="A354" s="662">
        <v>353</v>
      </c>
      <c r="B354" s="859" t="s">
        <v>1385</v>
      </c>
      <c r="C354" s="859" t="s">
        <v>1347</v>
      </c>
      <c r="D354" s="859" t="s">
        <v>1386</v>
      </c>
      <c r="E354" s="859" t="s">
        <v>14</v>
      </c>
      <c r="F354" s="859" t="s">
        <v>1387</v>
      </c>
      <c r="G354" s="878" t="s">
        <v>27</v>
      </c>
      <c r="H354" s="916">
        <v>56489.85</v>
      </c>
      <c r="I354" s="858"/>
      <c r="J354" s="858"/>
      <c r="K354" s="858"/>
      <c r="L354" s="858"/>
      <c r="M354" s="858"/>
      <c r="N354" s="858"/>
      <c r="O354" s="858"/>
      <c r="P354" s="898">
        <v>2.11</v>
      </c>
      <c r="Q354" s="586" t="s">
        <v>22</v>
      </c>
      <c r="R354" s="878">
        <v>15</v>
      </c>
      <c r="S354" s="845"/>
      <c r="T354" s="845"/>
      <c r="U354" s="845"/>
      <c r="V354" s="845"/>
      <c r="W354" s="845"/>
      <c r="X354" s="845"/>
      <c r="Y354" s="845"/>
      <c r="Z354" s="845"/>
      <c r="AA354" s="845"/>
      <c r="AB354" s="845"/>
      <c r="AC354" s="845"/>
      <c r="AD354" s="845"/>
      <c r="AE354" s="845"/>
      <c r="AF354" s="845"/>
      <c r="AG354" s="845"/>
      <c r="AH354" s="845"/>
      <c r="AI354" s="845"/>
      <c r="AJ354" s="845"/>
      <c r="AK354" s="845"/>
      <c r="AL354" s="845"/>
      <c r="AM354" s="845"/>
      <c r="AN354" s="845"/>
      <c r="AO354" s="845"/>
      <c r="AP354" s="845"/>
      <c r="AQ354" s="845"/>
      <c r="AR354" s="845"/>
      <c r="AS354" s="845"/>
      <c r="AT354" s="845"/>
      <c r="AU354" s="845"/>
      <c r="AV354" s="845"/>
      <c r="AW354" s="845"/>
      <c r="AX354" s="845"/>
      <c r="AY354" s="845"/>
      <c r="AZ354" s="845"/>
      <c r="BA354" s="845"/>
      <c r="BB354" s="845"/>
      <c r="BC354" s="845"/>
      <c r="BD354" s="845"/>
      <c r="BE354" s="845"/>
      <c r="BF354" s="845"/>
      <c r="BG354" s="845"/>
      <c r="BH354" s="845"/>
      <c r="BI354" s="845"/>
      <c r="BJ354" s="845"/>
      <c r="BK354" s="845"/>
      <c r="BL354" s="845"/>
      <c r="BM354" s="845"/>
      <c r="BN354" s="845"/>
      <c r="BO354" s="845"/>
      <c r="BP354" s="845"/>
      <c r="BQ354" s="845"/>
      <c r="BR354" s="845"/>
      <c r="BS354" s="845"/>
      <c r="BT354" s="845"/>
      <c r="BU354" s="845"/>
      <c r="BV354" s="845"/>
      <c r="BW354" s="845"/>
      <c r="BX354" s="845"/>
      <c r="BY354" s="845"/>
      <c r="BZ354" s="845"/>
      <c r="CA354" s="845"/>
      <c r="CB354" s="845"/>
      <c r="CC354" s="845"/>
      <c r="CD354" s="845"/>
      <c r="CE354" s="845"/>
      <c r="CF354" s="845"/>
      <c r="CG354" s="845"/>
      <c r="CH354" s="845"/>
      <c r="CI354" s="845"/>
      <c r="CJ354" s="845"/>
      <c r="CK354" s="845"/>
      <c r="CL354" s="845"/>
      <c r="CM354" s="845"/>
      <c r="CN354" s="845"/>
      <c r="CO354" s="845"/>
      <c r="CP354" s="845"/>
      <c r="CQ354" s="845"/>
      <c r="CR354" s="845"/>
      <c r="CS354" s="845"/>
      <c r="CT354" s="845"/>
      <c r="CU354" s="845"/>
      <c r="CV354" s="845"/>
      <c r="CW354" s="845"/>
      <c r="CX354" s="845"/>
      <c r="CY354" s="845"/>
      <c r="CZ354" s="845"/>
      <c r="DA354" s="845"/>
      <c r="DB354" s="845"/>
      <c r="DC354" s="845"/>
      <c r="DD354" s="845"/>
      <c r="DE354" s="845"/>
      <c r="DF354" s="845"/>
      <c r="DG354" s="845"/>
      <c r="DH354" s="845"/>
      <c r="DI354" s="845"/>
      <c r="DJ354" s="845"/>
      <c r="DK354" s="845"/>
      <c r="DL354" s="845"/>
      <c r="DM354" s="845"/>
      <c r="DN354" s="845"/>
      <c r="DO354" s="845"/>
      <c r="DP354" s="845"/>
      <c r="DQ354" s="845"/>
      <c r="DR354" s="845"/>
      <c r="DS354" s="845"/>
      <c r="DT354" s="845"/>
      <c r="DU354" s="845"/>
      <c r="DV354" s="845"/>
      <c r="DW354" s="845"/>
      <c r="DX354" s="845"/>
      <c r="DY354" s="845"/>
      <c r="DZ354" s="845"/>
      <c r="EA354" s="845"/>
      <c r="EB354" s="845"/>
      <c r="EC354" s="845"/>
      <c r="ED354" s="845"/>
      <c r="EE354" s="845"/>
      <c r="EF354" s="845"/>
      <c r="EG354" s="845"/>
      <c r="EH354" s="845"/>
      <c r="EI354" s="845"/>
      <c r="EJ354" s="845"/>
      <c r="EK354" s="845"/>
      <c r="EL354" s="845"/>
      <c r="EM354" s="845"/>
      <c r="EN354" s="845"/>
      <c r="EO354" s="845"/>
      <c r="EP354" s="845"/>
      <c r="EQ354" s="845"/>
      <c r="ER354" s="845"/>
      <c r="ES354" s="845"/>
      <c r="ET354" s="845"/>
      <c r="EU354" s="845"/>
      <c r="EV354" s="845"/>
      <c r="EW354" s="845"/>
      <c r="EX354" s="845"/>
      <c r="EY354" s="845"/>
      <c r="EZ354" s="845"/>
      <c r="FA354" s="845"/>
      <c r="FB354" s="845"/>
      <c r="FC354" s="845"/>
      <c r="FD354" s="845"/>
      <c r="FE354" s="845"/>
      <c r="FF354" s="845"/>
      <c r="FG354" s="845"/>
      <c r="FH354" s="845"/>
      <c r="FI354" s="845"/>
      <c r="FJ354" s="845"/>
      <c r="FK354" s="845"/>
      <c r="FL354" s="845"/>
      <c r="FM354" s="845"/>
      <c r="FN354" s="845"/>
      <c r="FO354" s="845"/>
      <c r="FP354" s="845"/>
      <c r="FQ354" s="845"/>
      <c r="FR354" s="845"/>
      <c r="FS354" s="845"/>
      <c r="FT354" s="845"/>
      <c r="FU354" s="845"/>
      <c r="FV354" s="845"/>
      <c r="FW354" s="845"/>
      <c r="FX354" s="845"/>
    </row>
    <row r="355" spans="1:180" s="845" customFormat="1" ht="30" customHeight="1" x14ac:dyDescent="0.2">
      <c r="A355" s="662">
        <v>354</v>
      </c>
      <c r="B355" s="859" t="s">
        <v>1385</v>
      </c>
      <c r="C355" s="859" t="s">
        <v>1347</v>
      </c>
      <c r="D355" s="859" t="s">
        <v>1386</v>
      </c>
      <c r="E355" s="859" t="s">
        <v>14</v>
      </c>
      <c r="F355" s="859" t="s">
        <v>1387</v>
      </c>
      <c r="G355" s="878" t="s">
        <v>1308</v>
      </c>
      <c r="H355" s="916">
        <v>149674.1</v>
      </c>
      <c r="I355" s="858"/>
      <c r="J355" s="858"/>
      <c r="K355" s="858"/>
      <c r="L355" s="858"/>
      <c r="M355" s="858"/>
      <c r="N355" s="858"/>
      <c r="O355" s="858"/>
      <c r="P355" s="898">
        <v>2.11</v>
      </c>
      <c r="Q355" s="586" t="s">
        <v>22</v>
      </c>
      <c r="R355" s="878">
        <v>15</v>
      </c>
    </row>
    <row r="356" spans="1:180" s="845" customFormat="1" ht="30" customHeight="1" x14ac:dyDescent="0.2">
      <c r="A356" s="662">
        <v>355</v>
      </c>
      <c r="B356" s="859" t="s">
        <v>1385</v>
      </c>
      <c r="C356" s="859" t="s">
        <v>1347</v>
      </c>
      <c r="D356" s="859" t="s">
        <v>1350</v>
      </c>
      <c r="E356" s="859" t="s">
        <v>14</v>
      </c>
      <c r="F356" s="859" t="s">
        <v>1388</v>
      </c>
      <c r="G356" s="878" t="s">
        <v>1336</v>
      </c>
      <c r="H356" s="916">
        <v>54307</v>
      </c>
      <c r="I356" s="858"/>
      <c r="J356" s="858"/>
      <c r="K356" s="858"/>
      <c r="L356" s="858"/>
      <c r="M356" s="858"/>
      <c r="N356" s="858"/>
      <c r="O356" s="858"/>
      <c r="P356" s="898">
        <v>2.11</v>
      </c>
      <c r="Q356" s="586" t="s">
        <v>22</v>
      </c>
      <c r="R356" s="878">
        <v>25</v>
      </c>
    </row>
    <row r="357" spans="1:180" s="593" customFormat="1" ht="30" customHeight="1" x14ac:dyDescent="0.2">
      <c r="A357" s="662">
        <v>356</v>
      </c>
      <c r="B357" s="859" t="s">
        <v>1385</v>
      </c>
      <c r="C357" s="859" t="s">
        <v>1347</v>
      </c>
      <c r="D357" s="859" t="s">
        <v>1389</v>
      </c>
      <c r="E357" s="859" t="s">
        <v>14</v>
      </c>
      <c r="F357" s="859" t="s">
        <v>1390</v>
      </c>
      <c r="G357" s="878" t="s">
        <v>1308</v>
      </c>
      <c r="H357" s="916">
        <v>170000</v>
      </c>
      <c r="I357" s="858"/>
      <c r="J357" s="858"/>
      <c r="K357" s="858"/>
      <c r="L357" s="858"/>
      <c r="M357" s="858"/>
      <c r="N357" s="858"/>
      <c r="O357" s="858"/>
      <c r="P357" s="898">
        <v>2.11</v>
      </c>
      <c r="Q357" s="586" t="s">
        <v>22</v>
      </c>
      <c r="R357" s="878">
        <v>15</v>
      </c>
      <c r="S357" s="845"/>
      <c r="T357" s="845"/>
      <c r="U357" s="845"/>
      <c r="V357" s="845"/>
      <c r="W357" s="845"/>
      <c r="X357" s="845"/>
      <c r="Y357" s="845"/>
      <c r="Z357" s="845"/>
      <c r="AA357" s="845"/>
      <c r="AB357" s="845"/>
      <c r="AC357" s="845"/>
      <c r="AD357" s="845"/>
      <c r="AE357" s="845"/>
      <c r="AF357" s="845"/>
      <c r="AG357" s="845"/>
      <c r="AH357" s="845"/>
      <c r="AI357" s="845"/>
      <c r="AJ357" s="845"/>
      <c r="AK357" s="845"/>
      <c r="AL357" s="845"/>
      <c r="AM357" s="845"/>
      <c r="AN357" s="845"/>
      <c r="AO357" s="845"/>
      <c r="AP357" s="845"/>
      <c r="AQ357" s="845"/>
      <c r="AR357" s="845"/>
      <c r="AS357" s="845"/>
      <c r="AT357" s="845"/>
      <c r="AU357" s="845"/>
      <c r="AV357" s="845"/>
      <c r="AW357" s="845"/>
      <c r="AX357" s="845"/>
      <c r="AY357" s="845"/>
      <c r="AZ357" s="845"/>
      <c r="BA357" s="845"/>
      <c r="BB357" s="845"/>
      <c r="BC357" s="845"/>
      <c r="BD357" s="845"/>
      <c r="BE357" s="845"/>
      <c r="BF357" s="845"/>
      <c r="BG357" s="845"/>
      <c r="BH357" s="845"/>
      <c r="BI357" s="845"/>
      <c r="BJ357" s="845"/>
      <c r="BK357" s="845"/>
      <c r="BL357" s="845"/>
      <c r="BM357" s="845"/>
      <c r="BN357" s="845"/>
      <c r="BO357" s="845"/>
      <c r="BP357" s="845"/>
      <c r="BQ357" s="845"/>
      <c r="BR357" s="845"/>
      <c r="BS357" s="845"/>
      <c r="BT357" s="845"/>
      <c r="BU357" s="845"/>
      <c r="BV357" s="845"/>
      <c r="BW357" s="845"/>
      <c r="BX357" s="845"/>
      <c r="BY357" s="845"/>
      <c r="BZ357" s="845"/>
      <c r="CA357" s="845"/>
      <c r="CB357" s="845"/>
      <c r="CC357" s="845"/>
      <c r="CD357" s="845"/>
      <c r="CE357" s="845"/>
      <c r="CF357" s="845"/>
      <c r="CG357" s="845"/>
      <c r="CH357" s="845"/>
      <c r="CI357" s="845"/>
      <c r="CJ357" s="845"/>
      <c r="CK357" s="845"/>
      <c r="CL357" s="845"/>
      <c r="CM357" s="845"/>
      <c r="CN357" s="845"/>
      <c r="CO357" s="845"/>
      <c r="CP357" s="845"/>
      <c r="CQ357" s="845"/>
      <c r="CR357" s="845"/>
      <c r="CS357" s="845"/>
      <c r="CT357" s="845"/>
      <c r="CU357" s="845"/>
      <c r="CV357" s="845"/>
      <c r="CW357" s="845"/>
      <c r="CX357" s="845"/>
      <c r="CY357" s="845"/>
      <c r="CZ357" s="845"/>
      <c r="DA357" s="845"/>
      <c r="DB357" s="845"/>
      <c r="DC357" s="845"/>
      <c r="DD357" s="845"/>
      <c r="DE357" s="845"/>
      <c r="DF357" s="845"/>
      <c r="DG357" s="845"/>
      <c r="DH357" s="845"/>
      <c r="DI357" s="845"/>
      <c r="DJ357" s="845"/>
      <c r="DK357" s="845"/>
      <c r="DL357" s="845"/>
      <c r="DM357" s="845"/>
      <c r="DN357" s="845"/>
      <c r="DO357" s="845"/>
      <c r="DP357" s="845"/>
      <c r="DQ357" s="845"/>
      <c r="DR357" s="845"/>
      <c r="DS357" s="845"/>
      <c r="DT357" s="845"/>
      <c r="DU357" s="845"/>
      <c r="DV357" s="845"/>
      <c r="DW357" s="845"/>
      <c r="DX357" s="845"/>
      <c r="DY357" s="845"/>
      <c r="DZ357" s="845"/>
      <c r="EA357" s="845"/>
      <c r="EB357" s="845"/>
      <c r="EC357" s="845"/>
      <c r="ED357" s="845"/>
      <c r="EE357" s="845"/>
      <c r="EF357" s="845"/>
      <c r="EG357" s="845"/>
      <c r="EH357" s="845"/>
      <c r="EI357" s="845"/>
      <c r="EJ357" s="845"/>
      <c r="EK357" s="845"/>
      <c r="EL357" s="845"/>
      <c r="EM357" s="845"/>
      <c r="EN357" s="845"/>
      <c r="EO357" s="845"/>
      <c r="EP357" s="845"/>
      <c r="EQ357" s="845"/>
      <c r="ER357" s="845"/>
      <c r="ES357" s="845"/>
      <c r="ET357" s="845"/>
      <c r="EU357" s="845"/>
      <c r="EV357" s="845"/>
      <c r="EW357" s="845"/>
      <c r="EX357" s="845"/>
      <c r="EY357" s="845"/>
      <c r="EZ357" s="845"/>
      <c r="FA357" s="845"/>
      <c r="FB357" s="845"/>
      <c r="FC357" s="845"/>
      <c r="FD357" s="845"/>
      <c r="FE357" s="845"/>
      <c r="FF357" s="845"/>
      <c r="FG357" s="845"/>
      <c r="FH357" s="845"/>
      <c r="FI357" s="845"/>
      <c r="FJ357" s="845"/>
      <c r="FK357" s="845"/>
      <c r="FL357" s="845"/>
      <c r="FM357" s="845"/>
      <c r="FN357" s="845"/>
      <c r="FO357" s="845"/>
      <c r="FP357" s="845"/>
      <c r="FQ357" s="845"/>
      <c r="FR357" s="845"/>
      <c r="FS357" s="845"/>
      <c r="FT357" s="845"/>
      <c r="FU357" s="845"/>
      <c r="FV357" s="845"/>
      <c r="FW357" s="845"/>
      <c r="FX357" s="845"/>
    </row>
    <row r="358" spans="1:180" s="593" customFormat="1" ht="30" customHeight="1" x14ac:dyDescent="0.2">
      <c r="A358" s="662">
        <v>357</v>
      </c>
      <c r="B358" s="859" t="s">
        <v>1391</v>
      </c>
      <c r="C358" s="859" t="s">
        <v>1330</v>
      </c>
      <c r="D358" s="859" t="s">
        <v>1346</v>
      </c>
      <c r="E358" s="859" t="s">
        <v>14</v>
      </c>
      <c r="F358" s="859" t="s">
        <v>1274</v>
      </c>
      <c r="G358" s="878" t="s">
        <v>15</v>
      </c>
      <c r="H358" s="916">
        <v>479083.17</v>
      </c>
      <c r="I358" s="858"/>
      <c r="J358" s="858"/>
      <c r="K358" s="858"/>
      <c r="L358" s="858"/>
      <c r="M358" s="858"/>
      <c r="N358" s="858"/>
      <c r="O358" s="858"/>
      <c r="P358" s="898">
        <v>2.11</v>
      </c>
      <c r="Q358" s="586" t="s">
        <v>22</v>
      </c>
      <c r="R358" s="878">
        <v>25</v>
      </c>
      <c r="S358" s="845"/>
      <c r="T358" s="845"/>
      <c r="U358" s="845"/>
      <c r="V358" s="845"/>
      <c r="W358" s="845"/>
      <c r="X358" s="845"/>
      <c r="Y358" s="845"/>
      <c r="Z358" s="845"/>
      <c r="AA358" s="845"/>
      <c r="AB358" s="845"/>
      <c r="AC358" s="845"/>
      <c r="AD358" s="845"/>
      <c r="AE358" s="845"/>
      <c r="AF358" s="845"/>
      <c r="AG358" s="845"/>
      <c r="AH358" s="845"/>
      <c r="AI358" s="845"/>
      <c r="AJ358" s="845"/>
      <c r="AK358" s="845"/>
      <c r="AL358" s="845"/>
      <c r="AM358" s="845"/>
      <c r="AN358" s="845"/>
      <c r="AO358" s="845"/>
      <c r="AP358" s="845"/>
      <c r="AQ358" s="845"/>
      <c r="AR358" s="845"/>
      <c r="AS358" s="845"/>
      <c r="AT358" s="845"/>
      <c r="AU358" s="845"/>
      <c r="AV358" s="845"/>
      <c r="AW358" s="845"/>
      <c r="AX358" s="845"/>
      <c r="AY358" s="845"/>
      <c r="AZ358" s="845"/>
      <c r="BA358" s="845"/>
      <c r="BB358" s="845"/>
      <c r="BC358" s="845"/>
      <c r="BD358" s="845"/>
      <c r="BE358" s="845"/>
      <c r="BF358" s="845"/>
      <c r="BG358" s="845"/>
      <c r="BH358" s="845"/>
      <c r="BI358" s="845"/>
      <c r="BJ358" s="845"/>
      <c r="BK358" s="845"/>
      <c r="BL358" s="845"/>
      <c r="BM358" s="845"/>
      <c r="BN358" s="845"/>
      <c r="BO358" s="845"/>
      <c r="BP358" s="845"/>
      <c r="BQ358" s="845"/>
      <c r="BR358" s="845"/>
      <c r="BS358" s="845"/>
      <c r="BT358" s="845"/>
      <c r="BU358" s="845"/>
      <c r="BV358" s="845"/>
      <c r="BW358" s="845"/>
      <c r="BX358" s="845"/>
      <c r="BY358" s="845"/>
      <c r="BZ358" s="845"/>
      <c r="CA358" s="845"/>
      <c r="CB358" s="845"/>
      <c r="CC358" s="845"/>
      <c r="CD358" s="845"/>
      <c r="CE358" s="845"/>
      <c r="CF358" s="845"/>
      <c r="CG358" s="845"/>
      <c r="CH358" s="845"/>
      <c r="CI358" s="845"/>
      <c r="CJ358" s="845"/>
      <c r="CK358" s="845"/>
      <c r="CL358" s="845"/>
      <c r="CM358" s="845"/>
      <c r="CN358" s="845"/>
      <c r="CO358" s="845"/>
      <c r="CP358" s="845"/>
      <c r="CQ358" s="845"/>
      <c r="CR358" s="845"/>
      <c r="CS358" s="845"/>
      <c r="CT358" s="845"/>
      <c r="CU358" s="845"/>
      <c r="CV358" s="845"/>
      <c r="CW358" s="845"/>
      <c r="CX358" s="845"/>
      <c r="CY358" s="845"/>
      <c r="CZ358" s="845"/>
      <c r="DA358" s="845"/>
      <c r="DB358" s="845"/>
      <c r="DC358" s="845"/>
      <c r="DD358" s="845"/>
      <c r="DE358" s="845"/>
      <c r="DF358" s="845"/>
      <c r="DG358" s="845"/>
      <c r="DH358" s="845"/>
      <c r="DI358" s="845"/>
      <c r="DJ358" s="845"/>
      <c r="DK358" s="845"/>
      <c r="DL358" s="845"/>
      <c r="DM358" s="845"/>
      <c r="DN358" s="845"/>
      <c r="DO358" s="845"/>
      <c r="DP358" s="845"/>
      <c r="DQ358" s="845"/>
      <c r="DR358" s="845"/>
      <c r="DS358" s="845"/>
      <c r="DT358" s="845"/>
      <c r="DU358" s="845"/>
      <c r="DV358" s="845"/>
      <c r="DW358" s="845"/>
      <c r="DX358" s="845"/>
      <c r="DY358" s="845"/>
      <c r="DZ358" s="845"/>
      <c r="EA358" s="845"/>
      <c r="EB358" s="845"/>
      <c r="EC358" s="845"/>
      <c r="ED358" s="845"/>
      <c r="EE358" s="845"/>
      <c r="EF358" s="845"/>
      <c r="EG358" s="845"/>
      <c r="EH358" s="845"/>
      <c r="EI358" s="845"/>
      <c r="EJ358" s="845"/>
      <c r="EK358" s="845"/>
      <c r="EL358" s="845"/>
      <c r="EM358" s="845"/>
      <c r="EN358" s="845"/>
      <c r="EO358" s="845"/>
      <c r="EP358" s="845"/>
      <c r="EQ358" s="845"/>
      <c r="ER358" s="845"/>
      <c r="ES358" s="845"/>
      <c r="ET358" s="845"/>
      <c r="EU358" s="845"/>
      <c r="EV358" s="845"/>
      <c r="EW358" s="845"/>
      <c r="EX358" s="845"/>
      <c r="EY358" s="845"/>
      <c r="EZ358" s="845"/>
      <c r="FA358" s="845"/>
      <c r="FB358" s="845"/>
      <c r="FC358" s="845"/>
      <c r="FD358" s="845"/>
      <c r="FE358" s="845"/>
      <c r="FF358" s="845"/>
      <c r="FG358" s="845"/>
      <c r="FH358" s="845"/>
      <c r="FI358" s="845"/>
      <c r="FJ358" s="845"/>
      <c r="FK358" s="845"/>
      <c r="FL358" s="845"/>
      <c r="FM358" s="845"/>
      <c r="FN358" s="845"/>
      <c r="FO358" s="845"/>
      <c r="FP358" s="845"/>
      <c r="FQ358" s="845"/>
      <c r="FR358" s="845"/>
      <c r="FS358" s="845"/>
      <c r="FT358" s="845"/>
      <c r="FU358" s="845"/>
      <c r="FV358" s="845"/>
      <c r="FW358" s="845"/>
      <c r="FX358" s="845"/>
    </row>
    <row r="359" spans="1:180" s="593" customFormat="1" ht="30" customHeight="1" x14ac:dyDescent="0.2">
      <c r="A359" s="662">
        <v>358</v>
      </c>
      <c r="B359" s="859" t="s">
        <v>1391</v>
      </c>
      <c r="C359" s="859" t="s">
        <v>1330</v>
      </c>
      <c r="D359" s="859" t="s">
        <v>1284</v>
      </c>
      <c r="E359" s="859" t="s">
        <v>14</v>
      </c>
      <c r="F359" s="859" t="s">
        <v>1392</v>
      </c>
      <c r="G359" s="878" t="s">
        <v>15</v>
      </c>
      <c r="H359" s="916">
        <v>12324.56</v>
      </c>
      <c r="I359" s="858"/>
      <c r="J359" s="858"/>
      <c r="K359" s="858"/>
      <c r="L359" s="858"/>
      <c r="M359" s="858"/>
      <c r="N359" s="858"/>
      <c r="O359" s="858"/>
      <c r="P359" s="900">
        <v>2.11</v>
      </c>
      <c r="Q359" s="586" t="s">
        <v>22</v>
      </c>
      <c r="R359" s="878">
        <v>25</v>
      </c>
      <c r="S359" s="845"/>
      <c r="T359" s="845"/>
      <c r="U359" s="845"/>
      <c r="V359" s="845"/>
      <c r="W359" s="845"/>
      <c r="X359" s="845"/>
      <c r="Y359" s="845"/>
      <c r="Z359" s="845"/>
      <c r="AA359" s="845"/>
      <c r="AB359" s="845"/>
      <c r="AC359" s="845"/>
      <c r="AD359" s="845"/>
      <c r="AE359" s="845"/>
      <c r="AF359" s="845"/>
      <c r="AG359" s="845"/>
      <c r="AH359" s="845"/>
      <c r="AI359" s="845"/>
      <c r="AJ359" s="845"/>
      <c r="AK359" s="845"/>
      <c r="AL359" s="845"/>
      <c r="AM359" s="845"/>
      <c r="AN359" s="845"/>
      <c r="AO359" s="845"/>
      <c r="AP359" s="845"/>
      <c r="AQ359" s="845"/>
      <c r="AR359" s="845"/>
      <c r="AS359" s="845"/>
      <c r="AT359" s="845"/>
      <c r="AU359" s="845"/>
      <c r="AV359" s="845"/>
      <c r="AW359" s="845"/>
      <c r="AX359" s="845"/>
      <c r="AY359" s="845"/>
      <c r="AZ359" s="845"/>
      <c r="BA359" s="845"/>
      <c r="BB359" s="845"/>
      <c r="BC359" s="845"/>
      <c r="BD359" s="845"/>
      <c r="BE359" s="845"/>
      <c r="BF359" s="845"/>
      <c r="BG359" s="845"/>
      <c r="BH359" s="845"/>
      <c r="BI359" s="845"/>
      <c r="BJ359" s="845"/>
      <c r="BK359" s="845"/>
      <c r="BL359" s="845"/>
      <c r="BM359" s="845"/>
      <c r="BN359" s="845"/>
      <c r="BO359" s="845"/>
      <c r="BP359" s="845"/>
      <c r="BQ359" s="845"/>
      <c r="BR359" s="845"/>
      <c r="BS359" s="845"/>
      <c r="BT359" s="845"/>
      <c r="BU359" s="845"/>
      <c r="BV359" s="845"/>
      <c r="BW359" s="845"/>
      <c r="BX359" s="845"/>
      <c r="BY359" s="845"/>
      <c r="BZ359" s="845"/>
      <c r="CA359" s="845"/>
      <c r="CB359" s="845"/>
      <c r="CC359" s="845"/>
      <c r="CD359" s="845"/>
      <c r="CE359" s="845"/>
      <c r="CF359" s="845"/>
      <c r="CG359" s="845"/>
      <c r="CH359" s="845"/>
      <c r="CI359" s="845"/>
      <c r="CJ359" s="845"/>
      <c r="CK359" s="845"/>
      <c r="CL359" s="845"/>
      <c r="CM359" s="845"/>
      <c r="CN359" s="845"/>
      <c r="CO359" s="845"/>
      <c r="CP359" s="845"/>
      <c r="CQ359" s="845"/>
      <c r="CR359" s="845"/>
      <c r="CS359" s="845"/>
      <c r="CT359" s="845"/>
      <c r="CU359" s="845"/>
      <c r="CV359" s="845"/>
      <c r="CW359" s="845"/>
      <c r="CX359" s="845"/>
      <c r="CY359" s="845"/>
      <c r="CZ359" s="845"/>
      <c r="DA359" s="845"/>
      <c r="DB359" s="845"/>
      <c r="DC359" s="845"/>
      <c r="DD359" s="845"/>
      <c r="DE359" s="845"/>
      <c r="DF359" s="845"/>
      <c r="DG359" s="845"/>
      <c r="DH359" s="845"/>
      <c r="DI359" s="845"/>
      <c r="DJ359" s="845"/>
      <c r="DK359" s="845"/>
      <c r="DL359" s="845"/>
      <c r="DM359" s="845"/>
      <c r="DN359" s="845"/>
      <c r="DO359" s="845"/>
      <c r="DP359" s="845"/>
      <c r="DQ359" s="845"/>
      <c r="DR359" s="845"/>
      <c r="DS359" s="845"/>
      <c r="DT359" s="845"/>
      <c r="DU359" s="845"/>
      <c r="DV359" s="845"/>
      <c r="DW359" s="845"/>
      <c r="DX359" s="845"/>
      <c r="DY359" s="845"/>
      <c r="DZ359" s="845"/>
      <c r="EA359" s="845"/>
      <c r="EB359" s="845"/>
      <c r="EC359" s="845"/>
      <c r="ED359" s="845"/>
      <c r="EE359" s="845"/>
      <c r="EF359" s="845"/>
      <c r="EG359" s="845"/>
      <c r="EH359" s="845"/>
      <c r="EI359" s="845"/>
      <c r="EJ359" s="845"/>
      <c r="EK359" s="845"/>
      <c r="EL359" s="845"/>
      <c r="EM359" s="845"/>
      <c r="EN359" s="845"/>
      <c r="EO359" s="845"/>
      <c r="EP359" s="845"/>
      <c r="EQ359" s="845"/>
      <c r="ER359" s="845"/>
      <c r="ES359" s="845"/>
      <c r="ET359" s="845"/>
      <c r="EU359" s="845"/>
      <c r="EV359" s="845"/>
      <c r="EW359" s="845"/>
      <c r="EX359" s="845"/>
      <c r="EY359" s="845"/>
      <c r="EZ359" s="845"/>
      <c r="FA359" s="845"/>
      <c r="FB359" s="845"/>
      <c r="FC359" s="845"/>
      <c r="FD359" s="845"/>
      <c r="FE359" s="845"/>
      <c r="FF359" s="845"/>
      <c r="FG359" s="845"/>
      <c r="FH359" s="845"/>
      <c r="FI359" s="845"/>
      <c r="FJ359" s="845"/>
      <c r="FK359" s="845"/>
      <c r="FL359" s="845"/>
      <c r="FM359" s="845"/>
      <c r="FN359" s="845"/>
      <c r="FO359" s="845"/>
      <c r="FP359" s="845"/>
      <c r="FQ359" s="845"/>
      <c r="FR359" s="845"/>
      <c r="FS359" s="845"/>
      <c r="FT359" s="845"/>
      <c r="FU359" s="845"/>
      <c r="FV359" s="845"/>
      <c r="FW359" s="845"/>
      <c r="FX359" s="845"/>
    </row>
    <row r="360" spans="1:180" s="593" customFormat="1" ht="30" customHeight="1" x14ac:dyDescent="0.2">
      <c r="A360" s="662">
        <v>359</v>
      </c>
      <c r="B360" s="859" t="s">
        <v>1393</v>
      </c>
      <c r="C360" s="859" t="s">
        <v>1352</v>
      </c>
      <c r="D360" s="859" t="s">
        <v>1284</v>
      </c>
      <c r="E360" s="859" t="s">
        <v>14</v>
      </c>
      <c r="F360" s="859" t="s">
        <v>1394</v>
      </c>
      <c r="G360" s="878" t="s">
        <v>31</v>
      </c>
      <c r="H360" s="916">
        <v>-2600000</v>
      </c>
      <c r="I360" s="858"/>
      <c r="J360" s="858"/>
      <c r="K360" s="858"/>
      <c r="L360" s="858"/>
      <c r="M360" s="858"/>
      <c r="N360" s="858"/>
      <c r="O360" s="858"/>
      <c r="P360" s="901">
        <v>2.1</v>
      </c>
      <c r="Q360" s="586" t="s">
        <v>22</v>
      </c>
      <c r="R360" s="878">
        <v>25</v>
      </c>
      <c r="S360" s="845"/>
      <c r="T360" s="845"/>
      <c r="U360" s="845"/>
      <c r="V360" s="845"/>
      <c r="W360" s="845"/>
      <c r="X360" s="845"/>
      <c r="Y360" s="845"/>
      <c r="Z360" s="845"/>
      <c r="AA360" s="845"/>
      <c r="AB360" s="845"/>
      <c r="AC360" s="845"/>
      <c r="AD360" s="845"/>
      <c r="AE360" s="845"/>
      <c r="AF360" s="845"/>
      <c r="AG360" s="845"/>
      <c r="AH360" s="845"/>
      <c r="AI360" s="845"/>
      <c r="AJ360" s="845"/>
      <c r="AK360" s="845"/>
      <c r="AL360" s="845"/>
      <c r="AM360" s="845"/>
      <c r="AN360" s="845"/>
      <c r="AO360" s="845"/>
      <c r="AP360" s="845"/>
      <c r="AQ360" s="845"/>
      <c r="AR360" s="845"/>
      <c r="AS360" s="845"/>
      <c r="AT360" s="845"/>
      <c r="AU360" s="845"/>
      <c r="AV360" s="845"/>
      <c r="AW360" s="845"/>
      <c r="AX360" s="845"/>
      <c r="AY360" s="845"/>
      <c r="AZ360" s="845"/>
      <c r="BA360" s="845"/>
      <c r="BB360" s="845"/>
      <c r="BC360" s="845"/>
      <c r="BD360" s="845"/>
      <c r="BE360" s="845"/>
      <c r="BF360" s="845"/>
      <c r="BG360" s="845"/>
      <c r="BH360" s="845"/>
      <c r="BI360" s="845"/>
      <c r="BJ360" s="845"/>
      <c r="BK360" s="845"/>
      <c r="BL360" s="845"/>
      <c r="BM360" s="845"/>
      <c r="BN360" s="845"/>
      <c r="BO360" s="845"/>
      <c r="BP360" s="845"/>
      <c r="BQ360" s="845"/>
      <c r="BR360" s="845"/>
      <c r="BS360" s="845"/>
      <c r="BT360" s="845"/>
      <c r="BU360" s="845"/>
      <c r="BV360" s="845"/>
      <c r="BW360" s="845"/>
      <c r="BX360" s="845"/>
      <c r="BY360" s="845"/>
      <c r="BZ360" s="845"/>
      <c r="CA360" s="845"/>
      <c r="CB360" s="845"/>
      <c r="CC360" s="845"/>
      <c r="CD360" s="845"/>
      <c r="CE360" s="845"/>
      <c r="CF360" s="845"/>
      <c r="CG360" s="845"/>
      <c r="CH360" s="845"/>
      <c r="CI360" s="845"/>
      <c r="CJ360" s="845"/>
      <c r="CK360" s="845"/>
      <c r="CL360" s="845"/>
      <c r="CM360" s="845"/>
      <c r="CN360" s="845"/>
      <c r="CO360" s="845"/>
      <c r="CP360" s="845"/>
      <c r="CQ360" s="845"/>
      <c r="CR360" s="845"/>
      <c r="CS360" s="845"/>
      <c r="CT360" s="845"/>
      <c r="CU360" s="845"/>
      <c r="CV360" s="845"/>
      <c r="CW360" s="845"/>
      <c r="CX360" s="845"/>
      <c r="CY360" s="845"/>
      <c r="CZ360" s="845"/>
      <c r="DA360" s="845"/>
      <c r="DB360" s="845"/>
      <c r="DC360" s="845"/>
      <c r="DD360" s="845"/>
      <c r="DE360" s="845"/>
      <c r="DF360" s="845"/>
      <c r="DG360" s="845"/>
      <c r="DH360" s="845"/>
      <c r="DI360" s="845"/>
      <c r="DJ360" s="845"/>
      <c r="DK360" s="845"/>
      <c r="DL360" s="845"/>
      <c r="DM360" s="845"/>
      <c r="DN360" s="845"/>
      <c r="DO360" s="845"/>
      <c r="DP360" s="845"/>
      <c r="DQ360" s="845"/>
      <c r="DR360" s="845"/>
      <c r="DS360" s="845"/>
      <c r="DT360" s="845"/>
      <c r="DU360" s="845"/>
      <c r="DV360" s="845"/>
      <c r="DW360" s="845"/>
      <c r="DX360" s="845"/>
      <c r="DY360" s="845"/>
      <c r="DZ360" s="845"/>
      <c r="EA360" s="845"/>
      <c r="EB360" s="845"/>
      <c r="EC360" s="845"/>
      <c r="ED360" s="845"/>
      <c r="EE360" s="845"/>
      <c r="EF360" s="845"/>
      <c r="EG360" s="845"/>
      <c r="EH360" s="845"/>
      <c r="EI360" s="845"/>
      <c r="EJ360" s="845"/>
      <c r="EK360" s="845"/>
      <c r="EL360" s="845"/>
      <c r="EM360" s="845"/>
      <c r="EN360" s="845"/>
      <c r="EO360" s="845"/>
      <c r="EP360" s="845"/>
      <c r="EQ360" s="845"/>
      <c r="ER360" s="845"/>
      <c r="ES360" s="845"/>
      <c r="ET360" s="845"/>
      <c r="EU360" s="845"/>
      <c r="EV360" s="845"/>
      <c r="EW360" s="845"/>
      <c r="EX360" s="845"/>
      <c r="EY360" s="845"/>
      <c r="EZ360" s="845"/>
      <c r="FA360" s="845"/>
      <c r="FB360" s="845"/>
      <c r="FC360" s="845"/>
      <c r="FD360" s="845"/>
      <c r="FE360" s="845"/>
      <c r="FF360" s="845"/>
      <c r="FG360" s="845"/>
      <c r="FH360" s="845"/>
      <c r="FI360" s="845"/>
      <c r="FJ360" s="845"/>
      <c r="FK360" s="845"/>
      <c r="FL360" s="845"/>
      <c r="FM360" s="845"/>
      <c r="FN360" s="845"/>
      <c r="FO360" s="845"/>
      <c r="FP360" s="845"/>
      <c r="FQ360" s="845"/>
      <c r="FR360" s="845"/>
      <c r="FS360" s="845"/>
      <c r="FT360" s="845"/>
      <c r="FU360" s="845"/>
      <c r="FV360" s="845"/>
      <c r="FW360" s="845"/>
      <c r="FX360" s="845"/>
    </row>
    <row r="361" spans="1:180" s="593" customFormat="1" ht="30" customHeight="1" x14ac:dyDescent="0.2">
      <c r="A361" s="662">
        <v>360</v>
      </c>
      <c r="B361" s="859" t="s">
        <v>1395</v>
      </c>
      <c r="C361" s="859" t="s">
        <v>1396</v>
      </c>
      <c r="D361" s="859" t="s">
        <v>1346</v>
      </c>
      <c r="E361" s="859" t="s">
        <v>14</v>
      </c>
      <c r="F361" s="859" t="s">
        <v>1397</v>
      </c>
      <c r="G361" s="878" t="s">
        <v>15</v>
      </c>
      <c r="H361" s="916">
        <v>19602</v>
      </c>
      <c r="I361" s="858"/>
      <c r="J361" s="858"/>
      <c r="K361" s="858"/>
      <c r="L361" s="858"/>
      <c r="M361" s="858"/>
      <c r="N361" s="858"/>
      <c r="O361" s="858"/>
      <c r="P361" s="900">
        <v>2.9</v>
      </c>
      <c r="Q361" s="586" t="s">
        <v>22</v>
      </c>
      <c r="R361" s="878">
        <v>25</v>
      </c>
      <c r="S361" s="845"/>
      <c r="T361" s="845"/>
      <c r="U361" s="845"/>
      <c r="V361" s="845"/>
      <c r="W361" s="845"/>
      <c r="X361" s="845"/>
      <c r="Y361" s="845"/>
      <c r="Z361" s="845"/>
      <c r="AA361" s="845"/>
      <c r="AB361" s="845"/>
      <c r="AC361" s="845"/>
      <c r="AD361" s="845"/>
      <c r="AE361" s="845"/>
      <c r="AF361" s="845"/>
      <c r="AG361" s="845"/>
      <c r="AH361" s="845"/>
      <c r="AI361" s="845"/>
      <c r="AJ361" s="845"/>
      <c r="AK361" s="845"/>
      <c r="AL361" s="845"/>
      <c r="AM361" s="845"/>
      <c r="AN361" s="845"/>
      <c r="AO361" s="845"/>
      <c r="AP361" s="845"/>
      <c r="AQ361" s="845"/>
      <c r="AR361" s="845"/>
      <c r="AS361" s="845"/>
      <c r="AT361" s="845"/>
      <c r="AU361" s="845"/>
      <c r="AV361" s="845"/>
      <c r="AW361" s="845"/>
      <c r="AX361" s="845"/>
      <c r="AY361" s="845"/>
      <c r="AZ361" s="845"/>
      <c r="BA361" s="845"/>
      <c r="BB361" s="845"/>
      <c r="BC361" s="845"/>
      <c r="BD361" s="845"/>
      <c r="BE361" s="845"/>
      <c r="BF361" s="845"/>
      <c r="BG361" s="845"/>
      <c r="BH361" s="845"/>
      <c r="BI361" s="845"/>
      <c r="BJ361" s="845"/>
      <c r="BK361" s="845"/>
      <c r="BL361" s="845"/>
      <c r="BM361" s="845"/>
      <c r="BN361" s="845"/>
      <c r="BO361" s="845"/>
      <c r="BP361" s="845"/>
      <c r="BQ361" s="845"/>
      <c r="BR361" s="845"/>
      <c r="BS361" s="845"/>
      <c r="BT361" s="845"/>
      <c r="BU361" s="845"/>
      <c r="BV361" s="845"/>
      <c r="BW361" s="845"/>
      <c r="BX361" s="845"/>
      <c r="BY361" s="845"/>
      <c r="BZ361" s="845"/>
      <c r="CA361" s="845"/>
      <c r="CB361" s="845"/>
      <c r="CC361" s="845"/>
      <c r="CD361" s="845"/>
      <c r="CE361" s="845"/>
      <c r="CF361" s="845"/>
      <c r="CG361" s="845"/>
      <c r="CH361" s="845"/>
      <c r="CI361" s="845"/>
      <c r="CJ361" s="845"/>
      <c r="CK361" s="845"/>
      <c r="CL361" s="845"/>
      <c r="CM361" s="845"/>
      <c r="CN361" s="845"/>
      <c r="CO361" s="845"/>
      <c r="CP361" s="845"/>
      <c r="CQ361" s="845"/>
      <c r="CR361" s="845"/>
      <c r="CS361" s="845"/>
      <c r="CT361" s="845"/>
      <c r="CU361" s="845"/>
      <c r="CV361" s="845"/>
      <c r="CW361" s="845"/>
      <c r="CX361" s="845"/>
      <c r="CY361" s="845"/>
      <c r="CZ361" s="845"/>
      <c r="DA361" s="845"/>
      <c r="DB361" s="845"/>
      <c r="DC361" s="845"/>
      <c r="DD361" s="845"/>
      <c r="DE361" s="845"/>
      <c r="DF361" s="845"/>
      <c r="DG361" s="845"/>
      <c r="DH361" s="845"/>
      <c r="DI361" s="845"/>
      <c r="DJ361" s="845"/>
      <c r="DK361" s="845"/>
      <c r="DL361" s="845"/>
      <c r="DM361" s="845"/>
      <c r="DN361" s="845"/>
      <c r="DO361" s="845"/>
      <c r="DP361" s="845"/>
      <c r="DQ361" s="845"/>
      <c r="DR361" s="845"/>
      <c r="DS361" s="845"/>
      <c r="DT361" s="845"/>
      <c r="DU361" s="845"/>
      <c r="DV361" s="845"/>
      <c r="DW361" s="845"/>
      <c r="DX361" s="845"/>
      <c r="DY361" s="845"/>
      <c r="DZ361" s="845"/>
      <c r="EA361" s="845"/>
      <c r="EB361" s="845"/>
      <c r="EC361" s="845"/>
      <c r="ED361" s="845"/>
      <c r="EE361" s="845"/>
      <c r="EF361" s="845"/>
      <c r="EG361" s="845"/>
      <c r="EH361" s="845"/>
      <c r="EI361" s="845"/>
      <c r="EJ361" s="845"/>
      <c r="EK361" s="845"/>
      <c r="EL361" s="845"/>
      <c r="EM361" s="845"/>
      <c r="EN361" s="845"/>
      <c r="EO361" s="845"/>
      <c r="EP361" s="845"/>
      <c r="EQ361" s="845"/>
      <c r="ER361" s="845"/>
      <c r="ES361" s="845"/>
      <c r="ET361" s="845"/>
      <c r="EU361" s="845"/>
      <c r="EV361" s="845"/>
      <c r="EW361" s="845"/>
      <c r="EX361" s="845"/>
      <c r="EY361" s="845"/>
      <c r="EZ361" s="845"/>
      <c r="FA361" s="845"/>
      <c r="FB361" s="845"/>
      <c r="FC361" s="845"/>
      <c r="FD361" s="845"/>
      <c r="FE361" s="845"/>
      <c r="FF361" s="845"/>
      <c r="FG361" s="845"/>
      <c r="FH361" s="845"/>
      <c r="FI361" s="845"/>
      <c r="FJ361" s="845"/>
      <c r="FK361" s="845"/>
      <c r="FL361" s="845"/>
      <c r="FM361" s="845"/>
      <c r="FN361" s="845"/>
      <c r="FO361" s="845"/>
      <c r="FP361" s="845"/>
      <c r="FQ361" s="845"/>
      <c r="FR361" s="845"/>
      <c r="FS361" s="845"/>
      <c r="FT361" s="845"/>
      <c r="FU361" s="845"/>
      <c r="FV361" s="845"/>
      <c r="FW361" s="845"/>
      <c r="FX361" s="845"/>
    </row>
    <row r="362" spans="1:180" s="593" customFormat="1" ht="30" customHeight="1" x14ac:dyDescent="0.2">
      <c r="A362" s="662">
        <v>361</v>
      </c>
      <c r="B362" s="859" t="s">
        <v>1398</v>
      </c>
      <c r="C362" s="859" t="s">
        <v>1365</v>
      </c>
      <c r="D362" s="859" t="s">
        <v>1284</v>
      </c>
      <c r="E362" s="859" t="s">
        <v>14</v>
      </c>
      <c r="F362" s="859" t="s">
        <v>1399</v>
      </c>
      <c r="G362" s="878" t="s">
        <v>41</v>
      </c>
      <c r="H362" s="916">
        <v>2589103.8199999998</v>
      </c>
      <c r="I362" s="858"/>
      <c r="J362" s="858"/>
      <c r="K362" s="858"/>
      <c r="L362" s="858"/>
      <c r="M362" s="858"/>
      <c r="N362" s="858"/>
      <c r="O362" s="858"/>
      <c r="P362" s="900">
        <v>2.1</v>
      </c>
      <c r="Q362" s="868" t="s">
        <v>22</v>
      </c>
      <c r="R362" s="878">
        <v>20</v>
      </c>
      <c r="S362" s="845"/>
      <c r="T362" s="845"/>
      <c r="U362" s="845"/>
      <c r="V362" s="845"/>
      <c r="W362" s="845"/>
      <c r="X362" s="845"/>
      <c r="Y362" s="845"/>
      <c r="Z362" s="845"/>
      <c r="AA362" s="845"/>
      <c r="AB362" s="845"/>
      <c r="AC362" s="845"/>
      <c r="AD362" s="845"/>
      <c r="AE362" s="845"/>
      <c r="AF362" s="845"/>
      <c r="AG362" s="845"/>
      <c r="AH362" s="845"/>
      <c r="AI362" s="845"/>
      <c r="AJ362" s="845"/>
      <c r="AK362" s="845"/>
      <c r="AL362" s="845"/>
      <c r="AM362" s="845"/>
      <c r="AN362" s="845"/>
      <c r="AO362" s="845"/>
      <c r="AP362" s="845"/>
      <c r="AQ362" s="845"/>
      <c r="AR362" s="845"/>
      <c r="AS362" s="845"/>
      <c r="AT362" s="845"/>
      <c r="AU362" s="845"/>
      <c r="AV362" s="845"/>
      <c r="AW362" s="845"/>
      <c r="AX362" s="845"/>
      <c r="AY362" s="845"/>
      <c r="AZ362" s="845"/>
      <c r="BA362" s="845"/>
      <c r="BB362" s="845"/>
      <c r="BC362" s="845"/>
      <c r="BD362" s="845"/>
      <c r="BE362" s="845"/>
      <c r="BF362" s="845"/>
      <c r="BG362" s="845"/>
      <c r="BH362" s="845"/>
      <c r="BI362" s="845"/>
      <c r="BJ362" s="845"/>
      <c r="BK362" s="845"/>
      <c r="BL362" s="845"/>
      <c r="BM362" s="845"/>
      <c r="BN362" s="845"/>
      <c r="BO362" s="845"/>
      <c r="BP362" s="845"/>
      <c r="BQ362" s="845"/>
      <c r="BR362" s="845"/>
      <c r="BS362" s="845"/>
      <c r="BT362" s="845"/>
      <c r="BU362" s="845"/>
      <c r="BV362" s="845"/>
      <c r="BW362" s="845"/>
      <c r="BX362" s="845"/>
      <c r="BY362" s="845"/>
      <c r="BZ362" s="845"/>
      <c r="CA362" s="845"/>
      <c r="CB362" s="845"/>
      <c r="CC362" s="845"/>
      <c r="CD362" s="845"/>
      <c r="CE362" s="845"/>
      <c r="CF362" s="845"/>
      <c r="CG362" s="845"/>
      <c r="CH362" s="845"/>
      <c r="CI362" s="845"/>
      <c r="CJ362" s="845"/>
      <c r="CK362" s="845"/>
      <c r="CL362" s="845"/>
      <c r="CM362" s="845"/>
      <c r="CN362" s="845"/>
      <c r="CO362" s="845"/>
      <c r="CP362" s="845"/>
      <c r="CQ362" s="845"/>
      <c r="CR362" s="845"/>
      <c r="CS362" s="845"/>
      <c r="CT362" s="845"/>
      <c r="CU362" s="845"/>
      <c r="CV362" s="845"/>
      <c r="CW362" s="845"/>
      <c r="CX362" s="845"/>
      <c r="CY362" s="845"/>
      <c r="CZ362" s="845"/>
      <c r="DA362" s="845"/>
      <c r="DB362" s="845"/>
      <c r="DC362" s="845"/>
      <c r="DD362" s="845"/>
      <c r="DE362" s="845"/>
      <c r="DF362" s="845"/>
      <c r="DG362" s="845"/>
      <c r="DH362" s="845"/>
      <c r="DI362" s="845"/>
      <c r="DJ362" s="845"/>
      <c r="DK362" s="845"/>
      <c r="DL362" s="845"/>
      <c r="DM362" s="845"/>
      <c r="DN362" s="845"/>
      <c r="DO362" s="845"/>
      <c r="DP362" s="845"/>
      <c r="DQ362" s="845"/>
      <c r="DR362" s="845"/>
      <c r="DS362" s="845"/>
      <c r="DT362" s="845"/>
      <c r="DU362" s="845"/>
      <c r="DV362" s="845"/>
      <c r="DW362" s="845"/>
      <c r="DX362" s="845"/>
      <c r="DY362" s="845"/>
      <c r="DZ362" s="845"/>
      <c r="EA362" s="845"/>
      <c r="EB362" s="845"/>
      <c r="EC362" s="845"/>
      <c r="ED362" s="845"/>
      <c r="EE362" s="845"/>
      <c r="EF362" s="845"/>
      <c r="EG362" s="845"/>
      <c r="EH362" s="845"/>
      <c r="EI362" s="845"/>
      <c r="EJ362" s="845"/>
      <c r="EK362" s="845"/>
      <c r="EL362" s="845"/>
      <c r="EM362" s="845"/>
      <c r="EN362" s="845"/>
      <c r="EO362" s="845"/>
      <c r="EP362" s="845"/>
      <c r="EQ362" s="845"/>
      <c r="ER362" s="845"/>
      <c r="ES362" s="845"/>
      <c r="ET362" s="845"/>
      <c r="EU362" s="845"/>
      <c r="EV362" s="845"/>
      <c r="EW362" s="845"/>
      <c r="EX362" s="845"/>
      <c r="EY362" s="845"/>
      <c r="EZ362" s="845"/>
      <c r="FA362" s="845"/>
      <c r="FB362" s="845"/>
      <c r="FC362" s="845"/>
      <c r="FD362" s="845"/>
      <c r="FE362" s="845"/>
      <c r="FF362" s="845"/>
      <c r="FG362" s="845"/>
      <c r="FH362" s="845"/>
      <c r="FI362" s="845"/>
      <c r="FJ362" s="845"/>
      <c r="FK362" s="845"/>
      <c r="FL362" s="845"/>
      <c r="FM362" s="845"/>
      <c r="FN362" s="845"/>
      <c r="FO362" s="845"/>
      <c r="FP362" s="845"/>
      <c r="FQ362" s="845"/>
      <c r="FR362" s="845"/>
      <c r="FS362" s="845"/>
      <c r="FT362" s="845"/>
      <c r="FU362" s="845"/>
      <c r="FV362" s="845"/>
      <c r="FW362" s="845"/>
      <c r="FX362" s="845"/>
    </row>
    <row r="363" spans="1:180" s="593" customFormat="1" ht="30" customHeight="1" x14ac:dyDescent="0.2">
      <c r="A363" s="662">
        <v>362</v>
      </c>
      <c r="B363" s="859" t="s">
        <v>1398</v>
      </c>
      <c r="C363" s="859" t="s">
        <v>1365</v>
      </c>
      <c r="D363" s="859" t="s">
        <v>1338</v>
      </c>
      <c r="E363" s="859" t="s">
        <v>14</v>
      </c>
      <c r="F363" s="859" t="s">
        <v>1370</v>
      </c>
      <c r="G363" s="878" t="s">
        <v>41</v>
      </c>
      <c r="H363" s="916">
        <v>68289.429999999993</v>
      </c>
      <c r="I363" s="858"/>
      <c r="J363" s="858"/>
      <c r="K363" s="858"/>
      <c r="L363" s="858"/>
      <c r="M363" s="858"/>
      <c r="N363" s="858"/>
      <c r="O363" s="858"/>
      <c r="P363" s="900">
        <v>2.1</v>
      </c>
      <c r="Q363" s="868" t="s">
        <v>22</v>
      </c>
      <c r="R363" s="878">
        <v>20</v>
      </c>
      <c r="S363" s="845"/>
      <c r="T363" s="845"/>
      <c r="U363" s="845"/>
      <c r="V363" s="845"/>
      <c r="W363" s="845"/>
      <c r="X363" s="845"/>
      <c r="Y363" s="845"/>
      <c r="Z363" s="845"/>
      <c r="AA363" s="845"/>
      <c r="AB363" s="845"/>
      <c r="AC363" s="845"/>
      <c r="AD363" s="845"/>
      <c r="AE363" s="845"/>
      <c r="AF363" s="845"/>
      <c r="AG363" s="845"/>
      <c r="AH363" s="845"/>
      <c r="AI363" s="845"/>
      <c r="AJ363" s="845"/>
      <c r="AK363" s="845"/>
      <c r="AL363" s="845"/>
      <c r="AM363" s="845"/>
      <c r="AN363" s="845"/>
      <c r="AO363" s="845"/>
      <c r="AP363" s="845"/>
      <c r="AQ363" s="845"/>
      <c r="AR363" s="845"/>
      <c r="AS363" s="845"/>
      <c r="AT363" s="845"/>
      <c r="AU363" s="845"/>
      <c r="AV363" s="845"/>
      <c r="AW363" s="845"/>
      <c r="AX363" s="845"/>
      <c r="AY363" s="845"/>
      <c r="AZ363" s="845"/>
      <c r="BA363" s="845"/>
      <c r="BB363" s="845"/>
      <c r="BC363" s="845"/>
      <c r="BD363" s="845"/>
      <c r="BE363" s="845"/>
      <c r="BF363" s="845"/>
      <c r="BG363" s="845"/>
      <c r="BH363" s="845"/>
      <c r="BI363" s="845"/>
      <c r="BJ363" s="845"/>
      <c r="BK363" s="845"/>
      <c r="BL363" s="845"/>
      <c r="BM363" s="845"/>
      <c r="BN363" s="845"/>
      <c r="BO363" s="845"/>
      <c r="BP363" s="845"/>
      <c r="BQ363" s="845"/>
      <c r="BR363" s="845"/>
      <c r="BS363" s="845"/>
      <c r="BT363" s="845"/>
      <c r="BU363" s="845"/>
      <c r="BV363" s="845"/>
      <c r="BW363" s="845"/>
      <c r="BX363" s="845"/>
      <c r="BY363" s="845"/>
      <c r="BZ363" s="845"/>
      <c r="CA363" s="845"/>
      <c r="CB363" s="845"/>
      <c r="CC363" s="845"/>
      <c r="CD363" s="845"/>
      <c r="CE363" s="845"/>
      <c r="CF363" s="845"/>
      <c r="CG363" s="845"/>
      <c r="CH363" s="845"/>
      <c r="CI363" s="845"/>
      <c r="CJ363" s="845"/>
      <c r="CK363" s="845"/>
      <c r="CL363" s="845"/>
      <c r="CM363" s="845"/>
      <c r="CN363" s="845"/>
      <c r="CO363" s="845"/>
      <c r="CP363" s="845"/>
      <c r="CQ363" s="845"/>
      <c r="CR363" s="845"/>
      <c r="CS363" s="845"/>
      <c r="CT363" s="845"/>
      <c r="CU363" s="845"/>
      <c r="CV363" s="845"/>
      <c r="CW363" s="845"/>
      <c r="CX363" s="845"/>
      <c r="CY363" s="845"/>
      <c r="CZ363" s="845"/>
      <c r="DA363" s="845"/>
      <c r="DB363" s="845"/>
      <c r="DC363" s="845"/>
      <c r="DD363" s="845"/>
      <c r="DE363" s="845"/>
      <c r="DF363" s="845"/>
      <c r="DG363" s="845"/>
      <c r="DH363" s="845"/>
      <c r="DI363" s="845"/>
      <c r="DJ363" s="845"/>
      <c r="DK363" s="845"/>
      <c r="DL363" s="845"/>
      <c r="DM363" s="845"/>
      <c r="DN363" s="845"/>
      <c r="DO363" s="845"/>
      <c r="DP363" s="845"/>
      <c r="DQ363" s="845"/>
      <c r="DR363" s="845"/>
      <c r="DS363" s="845"/>
      <c r="DT363" s="845"/>
      <c r="DU363" s="845"/>
      <c r="DV363" s="845"/>
      <c r="DW363" s="845"/>
      <c r="DX363" s="845"/>
      <c r="DY363" s="845"/>
      <c r="DZ363" s="845"/>
      <c r="EA363" s="845"/>
      <c r="EB363" s="845"/>
      <c r="EC363" s="845"/>
      <c r="ED363" s="845"/>
      <c r="EE363" s="845"/>
      <c r="EF363" s="845"/>
      <c r="EG363" s="845"/>
      <c r="EH363" s="845"/>
      <c r="EI363" s="845"/>
      <c r="EJ363" s="845"/>
      <c r="EK363" s="845"/>
      <c r="EL363" s="845"/>
      <c r="EM363" s="845"/>
      <c r="EN363" s="845"/>
      <c r="EO363" s="845"/>
      <c r="EP363" s="845"/>
      <c r="EQ363" s="845"/>
      <c r="ER363" s="845"/>
      <c r="ES363" s="845"/>
      <c r="ET363" s="845"/>
      <c r="EU363" s="845"/>
      <c r="EV363" s="845"/>
      <c r="EW363" s="845"/>
      <c r="EX363" s="845"/>
      <c r="EY363" s="845"/>
      <c r="EZ363" s="845"/>
      <c r="FA363" s="845"/>
      <c r="FB363" s="845"/>
      <c r="FC363" s="845"/>
      <c r="FD363" s="845"/>
      <c r="FE363" s="845"/>
      <c r="FF363" s="845"/>
      <c r="FG363" s="845"/>
      <c r="FH363" s="845"/>
      <c r="FI363" s="845"/>
      <c r="FJ363" s="845"/>
      <c r="FK363" s="845"/>
      <c r="FL363" s="845"/>
      <c r="FM363" s="845"/>
      <c r="FN363" s="845"/>
      <c r="FO363" s="845"/>
      <c r="FP363" s="845"/>
      <c r="FQ363" s="845"/>
      <c r="FR363" s="845"/>
      <c r="FS363" s="845"/>
      <c r="FT363" s="845"/>
      <c r="FU363" s="845"/>
      <c r="FV363" s="845"/>
      <c r="FW363" s="845"/>
      <c r="FX363" s="845"/>
    </row>
    <row r="364" spans="1:180" s="593" customFormat="1" ht="30" customHeight="1" x14ac:dyDescent="0.2">
      <c r="A364" s="662">
        <v>363</v>
      </c>
      <c r="B364" s="859" t="s">
        <v>1398</v>
      </c>
      <c r="C364" s="859" t="s">
        <v>1330</v>
      </c>
      <c r="D364" s="859" t="s">
        <v>1350</v>
      </c>
      <c r="E364" s="859" t="s">
        <v>14</v>
      </c>
      <c r="F364" s="859" t="s">
        <v>1400</v>
      </c>
      <c r="G364" s="878" t="s">
        <v>15</v>
      </c>
      <c r="H364" s="916">
        <v>40398.769999999997</v>
      </c>
      <c r="I364" s="858"/>
      <c r="J364" s="858"/>
      <c r="K364" s="858"/>
      <c r="L364" s="858"/>
      <c r="M364" s="858"/>
      <c r="N364" s="858"/>
      <c r="O364" s="858"/>
      <c r="P364" s="900">
        <v>2.1</v>
      </c>
      <c r="Q364" s="868" t="s">
        <v>22</v>
      </c>
      <c r="R364" s="878">
        <v>20</v>
      </c>
      <c r="S364" s="845"/>
      <c r="T364" s="845"/>
      <c r="U364" s="845"/>
      <c r="V364" s="845"/>
      <c r="W364" s="845"/>
      <c r="X364" s="845"/>
      <c r="Y364" s="845"/>
      <c r="Z364" s="845"/>
      <c r="AA364" s="845"/>
      <c r="AB364" s="845"/>
      <c r="AC364" s="845"/>
      <c r="AD364" s="845"/>
      <c r="AE364" s="845"/>
      <c r="AF364" s="845"/>
      <c r="AG364" s="845"/>
      <c r="AH364" s="845"/>
      <c r="AI364" s="845"/>
      <c r="AJ364" s="845"/>
      <c r="AK364" s="845"/>
      <c r="AL364" s="845"/>
      <c r="AM364" s="845"/>
      <c r="AN364" s="845"/>
      <c r="AO364" s="845"/>
      <c r="AP364" s="845"/>
      <c r="AQ364" s="845"/>
      <c r="AR364" s="845"/>
      <c r="AS364" s="845"/>
      <c r="AT364" s="845"/>
      <c r="AU364" s="845"/>
      <c r="AV364" s="845"/>
      <c r="AW364" s="845"/>
      <c r="AX364" s="845"/>
      <c r="AY364" s="845"/>
      <c r="AZ364" s="845"/>
      <c r="BA364" s="845"/>
      <c r="BB364" s="845"/>
      <c r="BC364" s="845"/>
      <c r="BD364" s="845"/>
      <c r="BE364" s="845"/>
      <c r="BF364" s="845"/>
      <c r="BG364" s="845"/>
      <c r="BH364" s="845"/>
      <c r="BI364" s="845"/>
      <c r="BJ364" s="845"/>
      <c r="BK364" s="845"/>
      <c r="BL364" s="845"/>
      <c r="BM364" s="845"/>
      <c r="BN364" s="845"/>
      <c r="BO364" s="845"/>
      <c r="BP364" s="845"/>
      <c r="BQ364" s="845"/>
      <c r="BR364" s="845"/>
      <c r="BS364" s="845"/>
      <c r="BT364" s="845"/>
      <c r="BU364" s="845"/>
      <c r="BV364" s="845"/>
      <c r="BW364" s="845"/>
      <c r="BX364" s="845"/>
      <c r="BY364" s="845"/>
      <c r="BZ364" s="845"/>
      <c r="CA364" s="845"/>
      <c r="CB364" s="845"/>
      <c r="CC364" s="845"/>
      <c r="CD364" s="845"/>
      <c r="CE364" s="845"/>
      <c r="CF364" s="845"/>
      <c r="CG364" s="845"/>
      <c r="CH364" s="845"/>
      <c r="CI364" s="845"/>
      <c r="CJ364" s="845"/>
      <c r="CK364" s="845"/>
      <c r="CL364" s="845"/>
      <c r="CM364" s="845"/>
      <c r="CN364" s="845"/>
      <c r="CO364" s="845"/>
      <c r="CP364" s="845"/>
      <c r="CQ364" s="845"/>
      <c r="CR364" s="845"/>
      <c r="CS364" s="845"/>
      <c r="CT364" s="845"/>
      <c r="CU364" s="845"/>
      <c r="CV364" s="845"/>
      <c r="CW364" s="845"/>
      <c r="CX364" s="845"/>
      <c r="CY364" s="845"/>
      <c r="CZ364" s="845"/>
      <c r="DA364" s="845"/>
      <c r="DB364" s="845"/>
      <c r="DC364" s="845"/>
      <c r="DD364" s="845"/>
      <c r="DE364" s="845"/>
      <c r="DF364" s="845"/>
      <c r="DG364" s="845"/>
      <c r="DH364" s="845"/>
      <c r="DI364" s="845"/>
      <c r="DJ364" s="845"/>
      <c r="DK364" s="845"/>
      <c r="DL364" s="845"/>
      <c r="DM364" s="845"/>
      <c r="DN364" s="845"/>
      <c r="DO364" s="845"/>
      <c r="DP364" s="845"/>
      <c r="DQ364" s="845"/>
      <c r="DR364" s="845"/>
      <c r="DS364" s="845"/>
      <c r="DT364" s="845"/>
      <c r="DU364" s="845"/>
      <c r="DV364" s="845"/>
      <c r="DW364" s="845"/>
      <c r="DX364" s="845"/>
      <c r="DY364" s="845"/>
      <c r="DZ364" s="845"/>
      <c r="EA364" s="845"/>
      <c r="EB364" s="845"/>
      <c r="EC364" s="845"/>
      <c r="ED364" s="845"/>
      <c r="EE364" s="845"/>
      <c r="EF364" s="845"/>
      <c r="EG364" s="845"/>
      <c r="EH364" s="845"/>
      <c r="EI364" s="845"/>
      <c r="EJ364" s="845"/>
      <c r="EK364" s="845"/>
      <c r="EL364" s="845"/>
      <c r="EM364" s="845"/>
      <c r="EN364" s="845"/>
      <c r="EO364" s="845"/>
      <c r="EP364" s="845"/>
      <c r="EQ364" s="845"/>
      <c r="ER364" s="845"/>
      <c r="ES364" s="845"/>
      <c r="ET364" s="845"/>
      <c r="EU364" s="845"/>
      <c r="EV364" s="845"/>
      <c r="EW364" s="845"/>
      <c r="EX364" s="845"/>
      <c r="EY364" s="845"/>
      <c r="EZ364" s="845"/>
      <c r="FA364" s="845"/>
      <c r="FB364" s="845"/>
      <c r="FC364" s="845"/>
      <c r="FD364" s="845"/>
      <c r="FE364" s="845"/>
      <c r="FF364" s="845"/>
      <c r="FG364" s="845"/>
      <c r="FH364" s="845"/>
      <c r="FI364" s="845"/>
      <c r="FJ364" s="845"/>
      <c r="FK364" s="845"/>
      <c r="FL364" s="845"/>
      <c r="FM364" s="845"/>
      <c r="FN364" s="845"/>
      <c r="FO364" s="845"/>
      <c r="FP364" s="845"/>
      <c r="FQ364" s="845"/>
      <c r="FR364" s="845"/>
      <c r="FS364" s="845"/>
      <c r="FT364" s="845"/>
      <c r="FU364" s="845"/>
      <c r="FV364" s="845"/>
      <c r="FW364" s="845"/>
      <c r="FX364" s="845"/>
    </row>
    <row r="365" spans="1:180" s="593" customFormat="1" ht="30" customHeight="1" x14ac:dyDescent="0.2">
      <c r="A365" s="662">
        <v>364</v>
      </c>
      <c r="B365" s="859" t="s">
        <v>1398</v>
      </c>
      <c r="C365" s="859" t="s">
        <v>1330</v>
      </c>
      <c r="D365" s="859" t="s">
        <v>1401</v>
      </c>
      <c r="E365" s="859" t="s">
        <v>14</v>
      </c>
      <c r="F365" s="859" t="s">
        <v>1402</v>
      </c>
      <c r="G365" s="878" t="s">
        <v>15</v>
      </c>
      <c r="H365" s="916">
        <v>331929.32</v>
      </c>
      <c r="I365" s="858"/>
      <c r="J365" s="858"/>
      <c r="K365" s="858"/>
      <c r="L365" s="858"/>
      <c r="M365" s="858"/>
      <c r="N365" s="858"/>
      <c r="O365" s="858"/>
      <c r="P365" s="900">
        <v>2.1</v>
      </c>
      <c r="Q365" s="868" t="s">
        <v>22</v>
      </c>
      <c r="R365" s="878">
        <v>20</v>
      </c>
      <c r="S365" s="845"/>
      <c r="T365" s="845"/>
      <c r="U365" s="845"/>
      <c r="V365" s="845"/>
      <c r="W365" s="845"/>
      <c r="X365" s="845"/>
      <c r="Y365" s="845"/>
      <c r="Z365" s="845"/>
      <c r="AA365" s="845"/>
      <c r="AB365" s="845"/>
      <c r="AC365" s="845"/>
      <c r="AD365" s="845"/>
      <c r="AE365" s="845"/>
      <c r="AF365" s="845"/>
      <c r="AG365" s="845"/>
      <c r="AH365" s="845"/>
      <c r="AI365" s="845"/>
      <c r="AJ365" s="845"/>
      <c r="AK365" s="845"/>
      <c r="AL365" s="845"/>
      <c r="AM365" s="845"/>
      <c r="AN365" s="845"/>
      <c r="AO365" s="845"/>
      <c r="AP365" s="845"/>
      <c r="AQ365" s="845"/>
      <c r="AR365" s="845"/>
      <c r="AS365" s="845"/>
      <c r="AT365" s="845"/>
      <c r="AU365" s="845"/>
      <c r="AV365" s="845"/>
      <c r="AW365" s="845"/>
      <c r="AX365" s="845"/>
      <c r="AY365" s="845"/>
      <c r="AZ365" s="845"/>
      <c r="BA365" s="845"/>
      <c r="BB365" s="845"/>
      <c r="BC365" s="845"/>
      <c r="BD365" s="845"/>
      <c r="BE365" s="845"/>
      <c r="BF365" s="845"/>
      <c r="BG365" s="845"/>
      <c r="BH365" s="845"/>
      <c r="BI365" s="845"/>
      <c r="BJ365" s="845"/>
      <c r="BK365" s="845"/>
      <c r="BL365" s="845"/>
      <c r="BM365" s="845"/>
      <c r="BN365" s="845"/>
      <c r="BO365" s="845"/>
      <c r="BP365" s="845"/>
      <c r="BQ365" s="845"/>
      <c r="BR365" s="845"/>
      <c r="BS365" s="845"/>
      <c r="BT365" s="845"/>
      <c r="BU365" s="845"/>
      <c r="BV365" s="845"/>
      <c r="BW365" s="845"/>
      <c r="BX365" s="845"/>
      <c r="BY365" s="845"/>
      <c r="BZ365" s="845"/>
      <c r="CA365" s="845"/>
      <c r="CB365" s="845"/>
      <c r="CC365" s="845"/>
      <c r="CD365" s="845"/>
      <c r="CE365" s="845"/>
      <c r="CF365" s="845"/>
      <c r="CG365" s="845"/>
      <c r="CH365" s="845"/>
      <c r="CI365" s="845"/>
      <c r="CJ365" s="845"/>
      <c r="CK365" s="845"/>
      <c r="CL365" s="845"/>
      <c r="CM365" s="845"/>
      <c r="CN365" s="845"/>
      <c r="CO365" s="845"/>
      <c r="CP365" s="845"/>
      <c r="CQ365" s="845"/>
      <c r="CR365" s="845"/>
      <c r="CS365" s="845"/>
      <c r="CT365" s="845"/>
      <c r="CU365" s="845"/>
      <c r="CV365" s="845"/>
      <c r="CW365" s="845"/>
      <c r="CX365" s="845"/>
      <c r="CY365" s="845"/>
      <c r="CZ365" s="845"/>
      <c r="DA365" s="845"/>
      <c r="DB365" s="845"/>
      <c r="DC365" s="845"/>
      <c r="DD365" s="845"/>
      <c r="DE365" s="845"/>
      <c r="DF365" s="845"/>
      <c r="DG365" s="845"/>
      <c r="DH365" s="845"/>
      <c r="DI365" s="845"/>
      <c r="DJ365" s="845"/>
      <c r="DK365" s="845"/>
      <c r="DL365" s="845"/>
      <c r="DM365" s="845"/>
      <c r="DN365" s="845"/>
      <c r="DO365" s="845"/>
      <c r="DP365" s="845"/>
      <c r="DQ365" s="845"/>
      <c r="DR365" s="845"/>
      <c r="DS365" s="845"/>
      <c r="DT365" s="845"/>
      <c r="DU365" s="845"/>
      <c r="DV365" s="845"/>
      <c r="DW365" s="845"/>
      <c r="DX365" s="845"/>
      <c r="DY365" s="845"/>
      <c r="DZ365" s="845"/>
      <c r="EA365" s="845"/>
      <c r="EB365" s="845"/>
      <c r="EC365" s="845"/>
      <c r="ED365" s="845"/>
      <c r="EE365" s="845"/>
      <c r="EF365" s="845"/>
      <c r="EG365" s="845"/>
      <c r="EH365" s="845"/>
      <c r="EI365" s="845"/>
      <c r="EJ365" s="845"/>
      <c r="EK365" s="845"/>
      <c r="EL365" s="845"/>
      <c r="EM365" s="845"/>
      <c r="EN365" s="845"/>
      <c r="EO365" s="845"/>
      <c r="EP365" s="845"/>
      <c r="EQ365" s="845"/>
      <c r="ER365" s="845"/>
      <c r="ES365" s="845"/>
      <c r="ET365" s="845"/>
      <c r="EU365" s="845"/>
      <c r="EV365" s="845"/>
      <c r="EW365" s="845"/>
      <c r="EX365" s="845"/>
      <c r="EY365" s="845"/>
      <c r="EZ365" s="845"/>
      <c r="FA365" s="845"/>
      <c r="FB365" s="845"/>
      <c r="FC365" s="845"/>
      <c r="FD365" s="845"/>
      <c r="FE365" s="845"/>
      <c r="FF365" s="845"/>
      <c r="FG365" s="845"/>
      <c r="FH365" s="845"/>
      <c r="FI365" s="845"/>
      <c r="FJ365" s="845"/>
      <c r="FK365" s="845"/>
      <c r="FL365" s="845"/>
      <c r="FM365" s="845"/>
      <c r="FN365" s="845"/>
      <c r="FO365" s="845"/>
      <c r="FP365" s="845"/>
      <c r="FQ365" s="845"/>
      <c r="FR365" s="845"/>
      <c r="FS365" s="845"/>
      <c r="FT365" s="845"/>
      <c r="FU365" s="845"/>
      <c r="FV365" s="845"/>
      <c r="FW365" s="845"/>
      <c r="FX365" s="845"/>
    </row>
    <row r="366" spans="1:180" s="593" customFormat="1" ht="30" customHeight="1" x14ac:dyDescent="0.2">
      <c r="A366" s="662">
        <v>365</v>
      </c>
      <c r="B366" s="859" t="s">
        <v>1398</v>
      </c>
      <c r="C366" s="859" t="s">
        <v>1352</v>
      </c>
      <c r="D366" s="859" t="s">
        <v>981</v>
      </c>
      <c r="E366" s="859" t="s">
        <v>14</v>
      </c>
      <c r="F366" s="859" t="s">
        <v>1383</v>
      </c>
      <c r="G366" s="878" t="s">
        <v>31</v>
      </c>
      <c r="H366" s="916">
        <v>635399.9</v>
      </c>
      <c r="I366" s="858"/>
      <c r="J366" s="858"/>
      <c r="K366" s="858"/>
      <c r="L366" s="858"/>
      <c r="M366" s="858"/>
      <c r="N366" s="858"/>
      <c r="O366" s="858"/>
      <c r="P366" s="897">
        <v>2.1</v>
      </c>
      <c r="Q366" s="868" t="s">
        <v>22</v>
      </c>
      <c r="R366" s="878">
        <v>20</v>
      </c>
      <c r="S366" s="845"/>
      <c r="T366" s="845"/>
      <c r="U366" s="845"/>
      <c r="V366" s="845"/>
      <c r="W366" s="845"/>
      <c r="X366" s="845"/>
      <c r="Y366" s="845"/>
      <c r="Z366" s="845"/>
      <c r="AA366" s="845"/>
      <c r="AB366" s="845"/>
      <c r="AC366" s="845"/>
      <c r="AD366" s="845"/>
      <c r="AE366" s="845"/>
      <c r="AF366" s="845"/>
      <c r="AG366" s="845"/>
      <c r="AH366" s="845"/>
      <c r="AI366" s="845"/>
      <c r="AJ366" s="845"/>
      <c r="AK366" s="845"/>
      <c r="AL366" s="845"/>
      <c r="AM366" s="845"/>
      <c r="AN366" s="845"/>
      <c r="AO366" s="845"/>
      <c r="AP366" s="845"/>
      <c r="AQ366" s="845"/>
      <c r="AR366" s="845"/>
      <c r="AS366" s="845"/>
      <c r="AT366" s="845"/>
      <c r="AU366" s="845"/>
      <c r="AV366" s="845"/>
      <c r="AW366" s="845"/>
      <c r="AX366" s="845"/>
      <c r="AY366" s="845"/>
      <c r="AZ366" s="845"/>
      <c r="BA366" s="845"/>
      <c r="BB366" s="845"/>
      <c r="BC366" s="845"/>
      <c r="BD366" s="845"/>
      <c r="BE366" s="845"/>
      <c r="BF366" s="845"/>
      <c r="BG366" s="845"/>
      <c r="BH366" s="845"/>
      <c r="BI366" s="845"/>
      <c r="BJ366" s="845"/>
      <c r="BK366" s="845"/>
      <c r="BL366" s="845"/>
      <c r="BM366" s="845"/>
      <c r="BN366" s="845"/>
      <c r="BO366" s="845"/>
      <c r="BP366" s="845"/>
      <c r="BQ366" s="845"/>
      <c r="BR366" s="845"/>
      <c r="BS366" s="845"/>
      <c r="BT366" s="845"/>
      <c r="BU366" s="845"/>
      <c r="BV366" s="845"/>
      <c r="BW366" s="845"/>
      <c r="BX366" s="845"/>
      <c r="BY366" s="845"/>
      <c r="BZ366" s="845"/>
      <c r="CA366" s="845"/>
      <c r="CB366" s="845"/>
      <c r="CC366" s="845"/>
      <c r="CD366" s="845"/>
      <c r="CE366" s="845"/>
      <c r="CF366" s="845"/>
      <c r="CG366" s="845"/>
      <c r="CH366" s="845"/>
      <c r="CI366" s="845"/>
      <c r="CJ366" s="845"/>
      <c r="CK366" s="845"/>
      <c r="CL366" s="845"/>
      <c r="CM366" s="845"/>
      <c r="CN366" s="845"/>
      <c r="CO366" s="845"/>
      <c r="CP366" s="845"/>
      <c r="CQ366" s="845"/>
      <c r="CR366" s="845"/>
      <c r="CS366" s="845"/>
      <c r="CT366" s="845"/>
      <c r="CU366" s="845"/>
      <c r="CV366" s="845"/>
      <c r="CW366" s="845"/>
      <c r="CX366" s="845"/>
      <c r="CY366" s="845"/>
      <c r="CZ366" s="845"/>
      <c r="DA366" s="845"/>
      <c r="DB366" s="845"/>
      <c r="DC366" s="845"/>
      <c r="DD366" s="845"/>
      <c r="DE366" s="845"/>
      <c r="DF366" s="845"/>
      <c r="DG366" s="845"/>
      <c r="DH366" s="845"/>
      <c r="DI366" s="845"/>
      <c r="DJ366" s="845"/>
      <c r="DK366" s="845"/>
      <c r="DL366" s="845"/>
      <c r="DM366" s="845"/>
      <c r="DN366" s="845"/>
      <c r="DO366" s="845"/>
      <c r="DP366" s="845"/>
      <c r="DQ366" s="845"/>
      <c r="DR366" s="845"/>
      <c r="DS366" s="845"/>
      <c r="DT366" s="845"/>
      <c r="DU366" s="845"/>
      <c r="DV366" s="845"/>
      <c r="DW366" s="845"/>
      <c r="DX366" s="845"/>
      <c r="DY366" s="845"/>
      <c r="DZ366" s="845"/>
      <c r="EA366" s="845"/>
      <c r="EB366" s="845"/>
      <c r="EC366" s="845"/>
      <c r="ED366" s="845"/>
      <c r="EE366" s="845"/>
      <c r="EF366" s="845"/>
      <c r="EG366" s="845"/>
      <c r="EH366" s="845"/>
      <c r="EI366" s="845"/>
      <c r="EJ366" s="845"/>
      <c r="EK366" s="845"/>
      <c r="EL366" s="845"/>
      <c r="EM366" s="845"/>
      <c r="EN366" s="845"/>
      <c r="EO366" s="845"/>
      <c r="EP366" s="845"/>
      <c r="EQ366" s="845"/>
      <c r="ER366" s="845"/>
      <c r="ES366" s="845"/>
      <c r="ET366" s="845"/>
      <c r="EU366" s="845"/>
      <c r="EV366" s="845"/>
      <c r="EW366" s="845"/>
      <c r="EX366" s="845"/>
      <c r="EY366" s="845"/>
      <c r="EZ366" s="845"/>
      <c r="FA366" s="845"/>
      <c r="FB366" s="845"/>
      <c r="FC366" s="845"/>
      <c r="FD366" s="845"/>
      <c r="FE366" s="845"/>
      <c r="FF366" s="845"/>
      <c r="FG366" s="845"/>
      <c r="FH366" s="845"/>
      <c r="FI366" s="845"/>
      <c r="FJ366" s="845"/>
      <c r="FK366" s="845"/>
      <c r="FL366" s="845"/>
      <c r="FM366" s="845"/>
      <c r="FN366" s="845"/>
      <c r="FO366" s="845"/>
      <c r="FP366" s="845"/>
      <c r="FQ366" s="845"/>
      <c r="FR366" s="845"/>
      <c r="FS366" s="845"/>
      <c r="FT366" s="845"/>
      <c r="FU366" s="845"/>
      <c r="FV366" s="845"/>
      <c r="FW366" s="845"/>
      <c r="FX366" s="845"/>
    </row>
    <row r="367" spans="1:180" s="593" customFormat="1" ht="30" customHeight="1" x14ac:dyDescent="0.2">
      <c r="A367" s="662">
        <v>366</v>
      </c>
      <c r="B367" s="859" t="s">
        <v>1403</v>
      </c>
      <c r="C367" s="859" t="s">
        <v>1330</v>
      </c>
      <c r="D367" s="859" t="s">
        <v>1338</v>
      </c>
      <c r="E367" s="859" t="s">
        <v>14</v>
      </c>
      <c r="F367" s="859" t="s">
        <v>1404</v>
      </c>
      <c r="G367" s="878" t="s">
        <v>15</v>
      </c>
      <c r="H367" s="916">
        <v>9500</v>
      </c>
      <c r="I367" s="858"/>
      <c r="J367" s="858"/>
      <c r="K367" s="858"/>
      <c r="L367" s="858"/>
      <c r="M367" s="858"/>
      <c r="N367" s="858"/>
      <c r="O367" s="858"/>
      <c r="P367" s="902">
        <v>5.0999999999999996</v>
      </c>
      <c r="Q367" s="586" t="s">
        <v>22</v>
      </c>
      <c r="R367" s="878">
        <v>5</v>
      </c>
      <c r="S367" s="845"/>
      <c r="T367" s="845"/>
      <c r="U367" s="845"/>
      <c r="V367" s="845"/>
      <c r="W367" s="845"/>
      <c r="X367" s="845"/>
      <c r="Y367" s="845"/>
      <c r="Z367" s="845"/>
      <c r="AA367" s="845"/>
      <c r="AB367" s="845"/>
      <c r="AC367" s="845"/>
      <c r="AD367" s="845"/>
      <c r="AE367" s="845"/>
      <c r="AF367" s="845"/>
      <c r="AG367" s="845"/>
      <c r="AH367" s="845"/>
      <c r="AI367" s="845"/>
      <c r="AJ367" s="845"/>
      <c r="AK367" s="845"/>
      <c r="AL367" s="845"/>
      <c r="AM367" s="845"/>
      <c r="AN367" s="845"/>
      <c r="AO367" s="845"/>
      <c r="AP367" s="845"/>
      <c r="AQ367" s="845"/>
      <c r="AR367" s="845"/>
      <c r="AS367" s="845"/>
      <c r="AT367" s="845"/>
      <c r="AU367" s="845"/>
      <c r="AV367" s="845"/>
      <c r="AW367" s="845"/>
      <c r="AX367" s="845"/>
      <c r="AY367" s="845"/>
      <c r="AZ367" s="845"/>
      <c r="BA367" s="845"/>
      <c r="BB367" s="845"/>
      <c r="BC367" s="845"/>
      <c r="BD367" s="845"/>
      <c r="BE367" s="845"/>
      <c r="BF367" s="845"/>
      <c r="BG367" s="845"/>
      <c r="BH367" s="845"/>
      <c r="BI367" s="845"/>
      <c r="BJ367" s="845"/>
      <c r="BK367" s="845"/>
      <c r="BL367" s="845"/>
      <c r="BM367" s="845"/>
      <c r="BN367" s="845"/>
      <c r="BO367" s="845"/>
      <c r="BP367" s="845"/>
      <c r="BQ367" s="845"/>
      <c r="BR367" s="845"/>
      <c r="BS367" s="845"/>
      <c r="BT367" s="845"/>
      <c r="BU367" s="845"/>
      <c r="BV367" s="845"/>
      <c r="BW367" s="845"/>
      <c r="BX367" s="845"/>
      <c r="BY367" s="845"/>
      <c r="BZ367" s="845"/>
      <c r="CA367" s="845"/>
      <c r="CB367" s="845"/>
      <c r="CC367" s="845"/>
      <c r="CD367" s="845"/>
      <c r="CE367" s="845"/>
      <c r="CF367" s="845"/>
      <c r="CG367" s="845"/>
      <c r="CH367" s="845"/>
      <c r="CI367" s="845"/>
      <c r="CJ367" s="845"/>
      <c r="CK367" s="845"/>
      <c r="CL367" s="845"/>
      <c r="CM367" s="845"/>
      <c r="CN367" s="845"/>
      <c r="CO367" s="845"/>
      <c r="CP367" s="845"/>
      <c r="CQ367" s="845"/>
      <c r="CR367" s="845"/>
      <c r="CS367" s="845"/>
      <c r="CT367" s="845"/>
      <c r="CU367" s="845"/>
      <c r="CV367" s="845"/>
      <c r="CW367" s="845"/>
      <c r="CX367" s="845"/>
      <c r="CY367" s="845"/>
      <c r="CZ367" s="845"/>
      <c r="DA367" s="845"/>
      <c r="DB367" s="845"/>
      <c r="DC367" s="845"/>
      <c r="DD367" s="845"/>
      <c r="DE367" s="845"/>
      <c r="DF367" s="845"/>
      <c r="DG367" s="845"/>
      <c r="DH367" s="845"/>
      <c r="DI367" s="845"/>
      <c r="DJ367" s="845"/>
      <c r="DK367" s="845"/>
      <c r="DL367" s="845"/>
      <c r="DM367" s="845"/>
      <c r="DN367" s="845"/>
      <c r="DO367" s="845"/>
      <c r="DP367" s="845"/>
      <c r="DQ367" s="845"/>
      <c r="DR367" s="845"/>
      <c r="DS367" s="845"/>
      <c r="DT367" s="845"/>
      <c r="DU367" s="845"/>
      <c r="DV367" s="845"/>
      <c r="DW367" s="845"/>
      <c r="DX367" s="845"/>
      <c r="DY367" s="845"/>
      <c r="DZ367" s="845"/>
      <c r="EA367" s="845"/>
      <c r="EB367" s="845"/>
      <c r="EC367" s="845"/>
      <c r="ED367" s="845"/>
      <c r="EE367" s="845"/>
      <c r="EF367" s="845"/>
      <c r="EG367" s="845"/>
      <c r="EH367" s="845"/>
      <c r="EI367" s="845"/>
      <c r="EJ367" s="845"/>
      <c r="EK367" s="845"/>
      <c r="EL367" s="845"/>
      <c r="EM367" s="845"/>
      <c r="EN367" s="845"/>
      <c r="EO367" s="845"/>
      <c r="EP367" s="845"/>
      <c r="EQ367" s="845"/>
      <c r="ER367" s="845"/>
      <c r="ES367" s="845"/>
      <c r="ET367" s="845"/>
      <c r="EU367" s="845"/>
      <c r="EV367" s="845"/>
      <c r="EW367" s="845"/>
      <c r="EX367" s="845"/>
      <c r="EY367" s="845"/>
      <c r="EZ367" s="845"/>
      <c r="FA367" s="845"/>
      <c r="FB367" s="845"/>
      <c r="FC367" s="845"/>
      <c r="FD367" s="845"/>
      <c r="FE367" s="845"/>
      <c r="FF367" s="845"/>
      <c r="FG367" s="845"/>
      <c r="FH367" s="845"/>
      <c r="FI367" s="845"/>
      <c r="FJ367" s="845"/>
      <c r="FK367" s="845"/>
      <c r="FL367" s="845"/>
      <c r="FM367" s="845"/>
      <c r="FN367" s="845"/>
      <c r="FO367" s="845"/>
      <c r="FP367" s="845"/>
      <c r="FQ367" s="845"/>
      <c r="FR367" s="845"/>
      <c r="FS367" s="845"/>
      <c r="FT367" s="845"/>
      <c r="FU367" s="845"/>
      <c r="FV367" s="845"/>
      <c r="FW367" s="845"/>
      <c r="FX367" s="845"/>
    </row>
    <row r="368" spans="1:180" s="593" customFormat="1" ht="30" customHeight="1" x14ac:dyDescent="0.2">
      <c r="A368" s="662">
        <v>367</v>
      </c>
      <c r="B368" s="859" t="s">
        <v>1403</v>
      </c>
      <c r="C368" s="859" t="s">
        <v>1405</v>
      </c>
      <c r="D368" s="859" t="s">
        <v>1333</v>
      </c>
      <c r="E368" s="859" t="s">
        <v>907</v>
      </c>
      <c r="F368" s="859" t="s">
        <v>1274</v>
      </c>
      <c r="G368" s="878" t="s">
        <v>15</v>
      </c>
      <c r="H368" s="916">
        <v>2690</v>
      </c>
      <c r="I368" s="858"/>
      <c r="J368" s="858"/>
      <c r="K368" s="858"/>
      <c r="L368" s="858"/>
      <c r="M368" s="858"/>
      <c r="N368" s="858"/>
      <c r="O368" s="858"/>
      <c r="P368" s="902">
        <v>5.0999999999999996</v>
      </c>
      <c r="Q368" s="586" t="s">
        <v>22</v>
      </c>
      <c r="R368" s="878">
        <v>5</v>
      </c>
      <c r="S368" s="845"/>
      <c r="T368" s="845"/>
      <c r="U368" s="845"/>
      <c r="V368" s="845"/>
      <c r="W368" s="845"/>
      <c r="X368" s="845"/>
      <c r="Y368" s="845"/>
      <c r="Z368" s="845"/>
      <c r="AA368" s="845"/>
      <c r="AB368" s="845"/>
      <c r="AC368" s="845"/>
      <c r="AD368" s="845"/>
      <c r="AE368" s="845"/>
      <c r="AF368" s="845"/>
      <c r="AG368" s="845"/>
      <c r="AH368" s="845"/>
      <c r="AI368" s="845"/>
      <c r="AJ368" s="845"/>
      <c r="AK368" s="845"/>
      <c r="AL368" s="845"/>
      <c r="AM368" s="845"/>
      <c r="AN368" s="845"/>
      <c r="AO368" s="845"/>
      <c r="AP368" s="845"/>
      <c r="AQ368" s="845"/>
      <c r="AR368" s="845"/>
      <c r="AS368" s="845"/>
      <c r="AT368" s="845"/>
      <c r="AU368" s="845"/>
      <c r="AV368" s="845"/>
      <c r="AW368" s="845"/>
      <c r="AX368" s="845"/>
      <c r="AY368" s="845"/>
      <c r="AZ368" s="845"/>
      <c r="BA368" s="845"/>
      <c r="BB368" s="845"/>
      <c r="BC368" s="845"/>
      <c r="BD368" s="845"/>
      <c r="BE368" s="845"/>
      <c r="BF368" s="845"/>
      <c r="BG368" s="845"/>
      <c r="BH368" s="845"/>
      <c r="BI368" s="845"/>
      <c r="BJ368" s="845"/>
      <c r="BK368" s="845"/>
      <c r="BL368" s="845"/>
      <c r="BM368" s="845"/>
      <c r="BN368" s="845"/>
      <c r="BO368" s="845"/>
      <c r="BP368" s="845"/>
      <c r="BQ368" s="845"/>
      <c r="BR368" s="845"/>
      <c r="BS368" s="845"/>
      <c r="BT368" s="845"/>
      <c r="BU368" s="845"/>
      <c r="BV368" s="845"/>
      <c r="BW368" s="845"/>
      <c r="BX368" s="845"/>
      <c r="BY368" s="845"/>
      <c r="BZ368" s="845"/>
      <c r="CA368" s="845"/>
      <c r="CB368" s="845"/>
      <c r="CC368" s="845"/>
      <c r="CD368" s="845"/>
      <c r="CE368" s="845"/>
      <c r="CF368" s="845"/>
      <c r="CG368" s="845"/>
      <c r="CH368" s="845"/>
      <c r="CI368" s="845"/>
      <c r="CJ368" s="845"/>
      <c r="CK368" s="845"/>
      <c r="CL368" s="845"/>
      <c r="CM368" s="845"/>
      <c r="CN368" s="845"/>
      <c r="CO368" s="845"/>
      <c r="CP368" s="845"/>
      <c r="CQ368" s="845"/>
      <c r="CR368" s="845"/>
      <c r="CS368" s="845"/>
      <c r="CT368" s="845"/>
      <c r="CU368" s="845"/>
      <c r="CV368" s="845"/>
      <c r="CW368" s="845"/>
      <c r="CX368" s="845"/>
      <c r="CY368" s="845"/>
      <c r="CZ368" s="845"/>
      <c r="DA368" s="845"/>
      <c r="DB368" s="845"/>
      <c r="DC368" s="845"/>
      <c r="DD368" s="845"/>
      <c r="DE368" s="845"/>
      <c r="DF368" s="845"/>
      <c r="DG368" s="845"/>
      <c r="DH368" s="845"/>
      <c r="DI368" s="845"/>
      <c r="DJ368" s="845"/>
      <c r="DK368" s="845"/>
      <c r="DL368" s="845"/>
      <c r="DM368" s="845"/>
      <c r="DN368" s="845"/>
      <c r="DO368" s="845"/>
      <c r="DP368" s="845"/>
      <c r="DQ368" s="845"/>
      <c r="DR368" s="845"/>
      <c r="DS368" s="845"/>
      <c r="DT368" s="845"/>
      <c r="DU368" s="845"/>
      <c r="DV368" s="845"/>
      <c r="DW368" s="845"/>
      <c r="DX368" s="845"/>
      <c r="DY368" s="845"/>
      <c r="DZ368" s="845"/>
      <c r="EA368" s="845"/>
      <c r="EB368" s="845"/>
      <c r="EC368" s="845"/>
      <c r="ED368" s="845"/>
      <c r="EE368" s="845"/>
      <c r="EF368" s="845"/>
      <c r="EG368" s="845"/>
      <c r="EH368" s="845"/>
      <c r="EI368" s="845"/>
      <c r="EJ368" s="845"/>
      <c r="EK368" s="845"/>
      <c r="EL368" s="845"/>
      <c r="EM368" s="845"/>
      <c r="EN368" s="845"/>
      <c r="EO368" s="845"/>
      <c r="EP368" s="845"/>
      <c r="EQ368" s="845"/>
      <c r="ER368" s="845"/>
      <c r="ES368" s="845"/>
      <c r="ET368" s="845"/>
      <c r="EU368" s="845"/>
      <c r="EV368" s="845"/>
      <c r="EW368" s="845"/>
      <c r="EX368" s="845"/>
      <c r="EY368" s="845"/>
      <c r="EZ368" s="845"/>
      <c r="FA368" s="845"/>
      <c r="FB368" s="845"/>
      <c r="FC368" s="845"/>
      <c r="FD368" s="845"/>
      <c r="FE368" s="845"/>
      <c r="FF368" s="845"/>
      <c r="FG368" s="845"/>
      <c r="FH368" s="845"/>
      <c r="FI368" s="845"/>
      <c r="FJ368" s="845"/>
      <c r="FK368" s="845"/>
      <c r="FL368" s="845"/>
      <c r="FM368" s="845"/>
      <c r="FN368" s="845"/>
      <c r="FO368" s="845"/>
      <c r="FP368" s="845"/>
      <c r="FQ368" s="845"/>
      <c r="FR368" s="845"/>
      <c r="FS368" s="845"/>
      <c r="FT368" s="845"/>
      <c r="FU368" s="845"/>
      <c r="FV368" s="845"/>
      <c r="FW368" s="845"/>
      <c r="FX368" s="845"/>
    </row>
    <row r="369" spans="1:180" s="593" customFormat="1" ht="30" customHeight="1" x14ac:dyDescent="0.2">
      <c r="A369" s="662">
        <v>368</v>
      </c>
      <c r="B369" s="859" t="s">
        <v>1403</v>
      </c>
      <c r="C369" s="859" t="s">
        <v>1335</v>
      </c>
      <c r="D369" s="859" t="s">
        <v>1342</v>
      </c>
      <c r="E369" s="859" t="s">
        <v>907</v>
      </c>
      <c r="F369" s="859" t="s">
        <v>1274</v>
      </c>
      <c r="G369" s="878" t="s">
        <v>47</v>
      </c>
      <c r="H369" s="916">
        <v>39671.32</v>
      </c>
      <c r="I369" s="858"/>
      <c r="J369" s="858"/>
      <c r="K369" s="858"/>
      <c r="L369" s="858"/>
      <c r="M369" s="858"/>
      <c r="N369" s="858"/>
      <c r="O369" s="858"/>
      <c r="P369" s="902">
        <v>5.0999999999999996</v>
      </c>
      <c r="Q369" s="586" t="s">
        <v>22</v>
      </c>
      <c r="R369" s="878">
        <v>5</v>
      </c>
      <c r="S369" s="845"/>
      <c r="T369" s="845"/>
      <c r="U369" s="845"/>
      <c r="V369" s="845"/>
      <c r="W369" s="845"/>
      <c r="X369" s="845"/>
      <c r="Y369" s="845"/>
      <c r="Z369" s="845"/>
      <c r="AA369" s="845"/>
      <c r="AB369" s="845"/>
      <c r="AC369" s="845"/>
      <c r="AD369" s="845"/>
      <c r="AE369" s="845"/>
      <c r="AF369" s="845"/>
      <c r="AG369" s="845"/>
      <c r="AH369" s="845"/>
      <c r="AI369" s="845"/>
      <c r="AJ369" s="845"/>
      <c r="AK369" s="845"/>
      <c r="AL369" s="845"/>
      <c r="AM369" s="845"/>
      <c r="AN369" s="845"/>
      <c r="AO369" s="845"/>
      <c r="AP369" s="845"/>
      <c r="AQ369" s="845"/>
      <c r="AR369" s="845"/>
      <c r="AS369" s="845"/>
      <c r="AT369" s="845"/>
      <c r="AU369" s="845"/>
      <c r="AV369" s="845"/>
      <c r="AW369" s="845"/>
      <c r="AX369" s="845"/>
      <c r="AY369" s="845"/>
      <c r="AZ369" s="845"/>
      <c r="BA369" s="845"/>
      <c r="BB369" s="845"/>
      <c r="BC369" s="845"/>
      <c r="BD369" s="845"/>
      <c r="BE369" s="845"/>
      <c r="BF369" s="845"/>
      <c r="BG369" s="845"/>
      <c r="BH369" s="845"/>
      <c r="BI369" s="845"/>
      <c r="BJ369" s="845"/>
      <c r="BK369" s="845"/>
      <c r="BL369" s="845"/>
      <c r="BM369" s="845"/>
      <c r="BN369" s="845"/>
      <c r="BO369" s="845"/>
      <c r="BP369" s="845"/>
      <c r="BQ369" s="845"/>
      <c r="BR369" s="845"/>
      <c r="BS369" s="845"/>
      <c r="BT369" s="845"/>
      <c r="BU369" s="845"/>
      <c r="BV369" s="845"/>
      <c r="BW369" s="845"/>
      <c r="BX369" s="845"/>
      <c r="BY369" s="845"/>
      <c r="BZ369" s="845"/>
      <c r="CA369" s="845"/>
      <c r="CB369" s="845"/>
      <c r="CC369" s="845"/>
      <c r="CD369" s="845"/>
      <c r="CE369" s="845"/>
      <c r="CF369" s="845"/>
      <c r="CG369" s="845"/>
      <c r="CH369" s="845"/>
      <c r="CI369" s="845"/>
      <c r="CJ369" s="845"/>
      <c r="CK369" s="845"/>
      <c r="CL369" s="845"/>
      <c r="CM369" s="845"/>
      <c r="CN369" s="845"/>
      <c r="CO369" s="845"/>
      <c r="CP369" s="845"/>
      <c r="CQ369" s="845"/>
      <c r="CR369" s="845"/>
      <c r="CS369" s="845"/>
      <c r="CT369" s="845"/>
      <c r="CU369" s="845"/>
      <c r="CV369" s="845"/>
      <c r="CW369" s="845"/>
      <c r="CX369" s="845"/>
      <c r="CY369" s="845"/>
      <c r="CZ369" s="845"/>
      <c r="DA369" s="845"/>
      <c r="DB369" s="845"/>
      <c r="DC369" s="845"/>
      <c r="DD369" s="845"/>
      <c r="DE369" s="845"/>
      <c r="DF369" s="845"/>
      <c r="DG369" s="845"/>
      <c r="DH369" s="845"/>
      <c r="DI369" s="845"/>
      <c r="DJ369" s="845"/>
      <c r="DK369" s="845"/>
      <c r="DL369" s="845"/>
      <c r="DM369" s="845"/>
      <c r="DN369" s="845"/>
      <c r="DO369" s="845"/>
      <c r="DP369" s="845"/>
      <c r="DQ369" s="845"/>
      <c r="DR369" s="845"/>
      <c r="DS369" s="845"/>
      <c r="DT369" s="845"/>
      <c r="DU369" s="845"/>
      <c r="DV369" s="845"/>
      <c r="DW369" s="845"/>
      <c r="DX369" s="845"/>
      <c r="DY369" s="845"/>
      <c r="DZ369" s="845"/>
      <c r="EA369" s="845"/>
      <c r="EB369" s="845"/>
      <c r="EC369" s="845"/>
      <c r="ED369" s="845"/>
      <c r="EE369" s="845"/>
      <c r="EF369" s="845"/>
      <c r="EG369" s="845"/>
      <c r="EH369" s="845"/>
      <c r="EI369" s="845"/>
      <c r="EJ369" s="845"/>
      <c r="EK369" s="845"/>
      <c r="EL369" s="845"/>
      <c r="EM369" s="845"/>
      <c r="EN369" s="845"/>
      <c r="EO369" s="845"/>
      <c r="EP369" s="845"/>
      <c r="EQ369" s="845"/>
      <c r="ER369" s="845"/>
      <c r="ES369" s="845"/>
      <c r="ET369" s="845"/>
      <c r="EU369" s="845"/>
      <c r="EV369" s="845"/>
      <c r="EW369" s="845"/>
      <c r="EX369" s="845"/>
      <c r="EY369" s="845"/>
      <c r="EZ369" s="845"/>
      <c r="FA369" s="845"/>
      <c r="FB369" s="845"/>
      <c r="FC369" s="845"/>
      <c r="FD369" s="845"/>
      <c r="FE369" s="845"/>
      <c r="FF369" s="845"/>
      <c r="FG369" s="845"/>
      <c r="FH369" s="845"/>
      <c r="FI369" s="845"/>
      <c r="FJ369" s="845"/>
      <c r="FK369" s="845"/>
      <c r="FL369" s="845"/>
      <c r="FM369" s="845"/>
      <c r="FN369" s="845"/>
      <c r="FO369" s="845"/>
      <c r="FP369" s="845"/>
      <c r="FQ369" s="845"/>
      <c r="FR369" s="845"/>
      <c r="FS369" s="845"/>
      <c r="FT369" s="845"/>
      <c r="FU369" s="845"/>
      <c r="FV369" s="845"/>
      <c r="FW369" s="845"/>
      <c r="FX369" s="845"/>
    </row>
    <row r="370" spans="1:180" s="593" customFormat="1" ht="30" customHeight="1" x14ac:dyDescent="0.2">
      <c r="A370" s="662">
        <v>369</v>
      </c>
      <c r="B370" s="859" t="s">
        <v>1403</v>
      </c>
      <c r="C370" s="859" t="s">
        <v>1335</v>
      </c>
      <c r="D370" s="859" t="s">
        <v>1331</v>
      </c>
      <c r="E370" s="859" t="s">
        <v>907</v>
      </c>
      <c r="F370" s="859" t="s">
        <v>1406</v>
      </c>
      <c r="G370" s="878" t="s">
        <v>47</v>
      </c>
      <c r="H370" s="916">
        <v>18553.97</v>
      </c>
      <c r="I370" s="858"/>
      <c r="J370" s="858"/>
      <c r="K370" s="858"/>
      <c r="L370" s="858"/>
      <c r="M370" s="858"/>
      <c r="N370" s="858"/>
      <c r="O370" s="858"/>
      <c r="P370" s="902">
        <v>5.0999999999999996</v>
      </c>
      <c r="Q370" s="586" t="s">
        <v>22</v>
      </c>
      <c r="R370" s="878">
        <v>5</v>
      </c>
      <c r="S370" s="845"/>
      <c r="T370" s="845"/>
      <c r="U370" s="845"/>
      <c r="V370" s="845"/>
      <c r="W370" s="845"/>
      <c r="X370" s="845"/>
      <c r="Y370" s="845"/>
      <c r="Z370" s="845"/>
      <c r="AA370" s="845"/>
      <c r="AB370" s="845"/>
      <c r="AC370" s="845"/>
      <c r="AD370" s="845"/>
      <c r="AE370" s="845"/>
      <c r="AF370" s="845"/>
      <c r="AG370" s="845"/>
      <c r="AH370" s="845"/>
      <c r="AI370" s="845"/>
      <c r="AJ370" s="845"/>
      <c r="AK370" s="845"/>
      <c r="AL370" s="845"/>
      <c r="AM370" s="845"/>
      <c r="AN370" s="845"/>
      <c r="AO370" s="845"/>
      <c r="AP370" s="845"/>
      <c r="AQ370" s="845"/>
      <c r="AR370" s="845"/>
      <c r="AS370" s="845"/>
      <c r="AT370" s="845"/>
      <c r="AU370" s="845"/>
      <c r="AV370" s="845"/>
      <c r="AW370" s="845"/>
      <c r="AX370" s="845"/>
      <c r="AY370" s="845"/>
      <c r="AZ370" s="845"/>
      <c r="BA370" s="845"/>
      <c r="BB370" s="845"/>
      <c r="BC370" s="845"/>
      <c r="BD370" s="845"/>
      <c r="BE370" s="845"/>
      <c r="BF370" s="845"/>
      <c r="BG370" s="845"/>
      <c r="BH370" s="845"/>
      <c r="BI370" s="845"/>
      <c r="BJ370" s="845"/>
      <c r="BK370" s="845"/>
      <c r="BL370" s="845"/>
      <c r="BM370" s="845"/>
      <c r="BN370" s="845"/>
      <c r="BO370" s="845"/>
      <c r="BP370" s="845"/>
      <c r="BQ370" s="845"/>
      <c r="BR370" s="845"/>
      <c r="BS370" s="845"/>
      <c r="BT370" s="845"/>
      <c r="BU370" s="845"/>
      <c r="BV370" s="845"/>
      <c r="BW370" s="845"/>
      <c r="BX370" s="845"/>
      <c r="BY370" s="845"/>
      <c r="BZ370" s="845"/>
      <c r="CA370" s="845"/>
      <c r="CB370" s="845"/>
      <c r="CC370" s="845"/>
      <c r="CD370" s="845"/>
      <c r="CE370" s="845"/>
      <c r="CF370" s="845"/>
      <c r="CG370" s="845"/>
      <c r="CH370" s="845"/>
      <c r="CI370" s="845"/>
      <c r="CJ370" s="845"/>
      <c r="CK370" s="845"/>
      <c r="CL370" s="845"/>
      <c r="CM370" s="845"/>
      <c r="CN370" s="845"/>
      <c r="CO370" s="845"/>
      <c r="CP370" s="845"/>
      <c r="CQ370" s="845"/>
      <c r="CR370" s="845"/>
      <c r="CS370" s="845"/>
      <c r="CT370" s="845"/>
      <c r="CU370" s="845"/>
      <c r="CV370" s="845"/>
      <c r="CW370" s="845"/>
      <c r="CX370" s="845"/>
      <c r="CY370" s="845"/>
      <c r="CZ370" s="845"/>
      <c r="DA370" s="845"/>
      <c r="DB370" s="845"/>
      <c r="DC370" s="845"/>
      <c r="DD370" s="845"/>
      <c r="DE370" s="845"/>
      <c r="DF370" s="845"/>
      <c r="DG370" s="845"/>
      <c r="DH370" s="845"/>
      <c r="DI370" s="845"/>
      <c r="DJ370" s="845"/>
      <c r="DK370" s="845"/>
      <c r="DL370" s="845"/>
      <c r="DM370" s="845"/>
      <c r="DN370" s="845"/>
      <c r="DO370" s="845"/>
      <c r="DP370" s="845"/>
      <c r="DQ370" s="845"/>
      <c r="DR370" s="845"/>
      <c r="DS370" s="845"/>
      <c r="DT370" s="845"/>
      <c r="DU370" s="845"/>
      <c r="DV370" s="845"/>
      <c r="DW370" s="845"/>
      <c r="DX370" s="845"/>
      <c r="DY370" s="845"/>
      <c r="DZ370" s="845"/>
      <c r="EA370" s="845"/>
      <c r="EB370" s="845"/>
      <c r="EC370" s="845"/>
      <c r="ED370" s="845"/>
      <c r="EE370" s="845"/>
      <c r="EF370" s="845"/>
      <c r="EG370" s="845"/>
      <c r="EH370" s="845"/>
      <c r="EI370" s="845"/>
      <c r="EJ370" s="845"/>
      <c r="EK370" s="845"/>
      <c r="EL370" s="845"/>
      <c r="EM370" s="845"/>
      <c r="EN370" s="845"/>
      <c r="EO370" s="845"/>
      <c r="EP370" s="845"/>
      <c r="EQ370" s="845"/>
      <c r="ER370" s="845"/>
      <c r="ES370" s="845"/>
      <c r="ET370" s="845"/>
      <c r="EU370" s="845"/>
      <c r="EV370" s="845"/>
      <c r="EW370" s="845"/>
      <c r="EX370" s="845"/>
      <c r="EY370" s="845"/>
      <c r="EZ370" s="845"/>
      <c r="FA370" s="845"/>
      <c r="FB370" s="845"/>
      <c r="FC370" s="845"/>
      <c r="FD370" s="845"/>
      <c r="FE370" s="845"/>
      <c r="FF370" s="845"/>
      <c r="FG370" s="845"/>
      <c r="FH370" s="845"/>
      <c r="FI370" s="845"/>
      <c r="FJ370" s="845"/>
      <c r="FK370" s="845"/>
      <c r="FL370" s="845"/>
      <c r="FM370" s="845"/>
      <c r="FN370" s="845"/>
      <c r="FO370" s="845"/>
      <c r="FP370" s="845"/>
      <c r="FQ370" s="845"/>
      <c r="FR370" s="845"/>
      <c r="FS370" s="845"/>
      <c r="FT370" s="845"/>
      <c r="FU370" s="845"/>
      <c r="FV370" s="845"/>
      <c r="FW370" s="845"/>
      <c r="FX370" s="845"/>
    </row>
    <row r="371" spans="1:180" s="593" customFormat="1" ht="30" customHeight="1" x14ac:dyDescent="0.2">
      <c r="A371" s="662">
        <v>370</v>
      </c>
      <c r="B371" s="859" t="s">
        <v>1403</v>
      </c>
      <c r="C371" s="859" t="s">
        <v>1335</v>
      </c>
      <c r="D371" s="859" t="s">
        <v>1333</v>
      </c>
      <c r="E371" s="859" t="s">
        <v>907</v>
      </c>
      <c r="F371" s="859" t="s">
        <v>1407</v>
      </c>
      <c r="G371" s="878" t="s">
        <v>47</v>
      </c>
      <c r="H371" s="916">
        <v>81332</v>
      </c>
      <c r="I371" s="858"/>
      <c r="J371" s="858"/>
      <c r="K371" s="858"/>
      <c r="L371" s="858"/>
      <c r="M371" s="858"/>
      <c r="N371" s="858"/>
      <c r="O371" s="858"/>
      <c r="P371" s="902">
        <v>5.0999999999999996</v>
      </c>
      <c r="Q371" s="586" t="s">
        <v>22</v>
      </c>
      <c r="R371" s="878">
        <v>5</v>
      </c>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845"/>
      <c r="AY371" s="845"/>
      <c r="AZ371" s="845"/>
      <c r="BA371" s="845"/>
      <c r="BB371" s="845"/>
      <c r="BC371" s="845"/>
      <c r="BD371" s="845"/>
      <c r="BE371" s="845"/>
      <c r="BF371" s="845"/>
      <c r="BG371" s="845"/>
      <c r="BH371" s="845"/>
      <c r="BI371" s="845"/>
      <c r="BJ371" s="845"/>
      <c r="BK371" s="845"/>
      <c r="BL371" s="845"/>
      <c r="BM371" s="845"/>
      <c r="BN371" s="845"/>
      <c r="BO371" s="845"/>
      <c r="BP371" s="845"/>
      <c r="BQ371" s="845"/>
      <c r="BR371" s="845"/>
      <c r="BS371" s="845"/>
      <c r="BT371" s="845"/>
      <c r="BU371" s="845"/>
      <c r="BV371" s="845"/>
      <c r="BW371" s="845"/>
      <c r="BX371" s="845"/>
      <c r="BY371" s="845"/>
      <c r="BZ371" s="845"/>
      <c r="CA371" s="845"/>
      <c r="CB371" s="845"/>
      <c r="CC371" s="845"/>
      <c r="CD371" s="845"/>
      <c r="CE371" s="845"/>
      <c r="CF371" s="845"/>
      <c r="CG371" s="845"/>
      <c r="CH371" s="845"/>
      <c r="CI371" s="845"/>
      <c r="CJ371" s="845"/>
      <c r="CK371" s="845"/>
      <c r="CL371" s="845"/>
      <c r="CM371" s="845"/>
      <c r="CN371" s="845"/>
      <c r="CO371" s="845"/>
      <c r="CP371" s="845"/>
      <c r="CQ371" s="845"/>
      <c r="CR371" s="845"/>
      <c r="CS371" s="845"/>
      <c r="CT371" s="845"/>
      <c r="CU371" s="845"/>
      <c r="CV371" s="845"/>
      <c r="CW371" s="845"/>
      <c r="CX371" s="845"/>
      <c r="CY371" s="845"/>
      <c r="CZ371" s="845"/>
      <c r="DA371" s="845"/>
      <c r="DB371" s="845"/>
      <c r="DC371" s="845"/>
      <c r="DD371" s="845"/>
      <c r="DE371" s="845"/>
      <c r="DF371" s="845"/>
      <c r="DG371" s="845"/>
      <c r="DH371" s="845"/>
      <c r="DI371" s="845"/>
      <c r="DJ371" s="845"/>
      <c r="DK371" s="845"/>
      <c r="DL371" s="845"/>
      <c r="DM371" s="845"/>
      <c r="DN371" s="845"/>
      <c r="DO371" s="845"/>
      <c r="DP371" s="845"/>
      <c r="DQ371" s="845"/>
      <c r="DR371" s="845"/>
      <c r="DS371" s="845"/>
      <c r="DT371" s="845"/>
      <c r="DU371" s="845"/>
      <c r="DV371" s="845"/>
      <c r="DW371" s="845"/>
      <c r="DX371" s="845"/>
      <c r="DY371" s="845"/>
      <c r="DZ371" s="845"/>
      <c r="EA371" s="845"/>
      <c r="EB371" s="845"/>
      <c r="EC371" s="845"/>
      <c r="ED371" s="845"/>
      <c r="EE371" s="845"/>
      <c r="EF371" s="845"/>
      <c r="EG371" s="845"/>
      <c r="EH371" s="845"/>
      <c r="EI371" s="845"/>
      <c r="EJ371" s="845"/>
      <c r="EK371" s="845"/>
      <c r="EL371" s="845"/>
      <c r="EM371" s="845"/>
      <c r="EN371" s="845"/>
      <c r="EO371" s="845"/>
      <c r="EP371" s="845"/>
      <c r="EQ371" s="845"/>
      <c r="ER371" s="845"/>
      <c r="ES371" s="845"/>
      <c r="ET371" s="845"/>
      <c r="EU371" s="845"/>
      <c r="EV371" s="845"/>
      <c r="EW371" s="845"/>
      <c r="EX371" s="845"/>
      <c r="EY371" s="845"/>
      <c r="EZ371" s="845"/>
      <c r="FA371" s="845"/>
      <c r="FB371" s="845"/>
      <c r="FC371" s="845"/>
      <c r="FD371" s="845"/>
      <c r="FE371" s="845"/>
      <c r="FF371" s="845"/>
      <c r="FG371" s="845"/>
      <c r="FH371" s="845"/>
      <c r="FI371" s="845"/>
      <c r="FJ371" s="845"/>
      <c r="FK371" s="845"/>
      <c r="FL371" s="845"/>
      <c r="FM371" s="845"/>
      <c r="FN371" s="845"/>
      <c r="FO371" s="845"/>
      <c r="FP371" s="845"/>
      <c r="FQ371" s="845"/>
      <c r="FR371" s="845"/>
      <c r="FS371" s="845"/>
      <c r="FT371" s="845"/>
      <c r="FU371" s="845"/>
      <c r="FV371" s="845"/>
      <c r="FW371" s="845"/>
      <c r="FX371" s="845"/>
    </row>
    <row r="372" spans="1:180" s="593" customFormat="1" ht="30" customHeight="1" x14ac:dyDescent="0.2">
      <c r="A372" s="662">
        <v>371</v>
      </c>
      <c r="B372" s="859" t="s">
        <v>1408</v>
      </c>
      <c r="C372" s="859" t="s">
        <v>1409</v>
      </c>
      <c r="D372" s="859" t="s">
        <v>1410</v>
      </c>
      <c r="E372" s="859" t="s">
        <v>1099</v>
      </c>
      <c r="F372" s="859" t="s">
        <v>1411</v>
      </c>
      <c r="G372" s="878" t="s">
        <v>31</v>
      </c>
      <c r="H372" s="916">
        <v>19732</v>
      </c>
      <c r="I372" s="858"/>
      <c r="J372" s="858"/>
      <c r="K372" s="858"/>
      <c r="L372" s="858"/>
      <c r="M372" s="858"/>
      <c r="N372" s="858"/>
      <c r="O372" s="858"/>
      <c r="P372" s="903">
        <v>2.2000000000000002</v>
      </c>
      <c r="Q372" s="586" t="s">
        <v>22</v>
      </c>
      <c r="R372" s="878">
        <v>15</v>
      </c>
      <c r="S372" s="845"/>
      <c r="T372" s="845"/>
      <c r="U372" s="845"/>
      <c r="V372" s="845"/>
      <c r="W372" s="845"/>
      <c r="X372" s="845"/>
      <c r="Y372" s="845"/>
      <c r="Z372" s="845"/>
      <c r="AA372" s="845"/>
      <c r="AB372" s="845"/>
      <c r="AC372" s="845"/>
      <c r="AD372" s="845"/>
      <c r="AE372" s="845"/>
      <c r="AF372" s="845"/>
      <c r="AG372" s="845"/>
      <c r="AH372" s="845"/>
      <c r="AI372" s="845"/>
      <c r="AJ372" s="845"/>
      <c r="AK372" s="845"/>
      <c r="AL372" s="845"/>
      <c r="AM372" s="845"/>
      <c r="AN372" s="845"/>
      <c r="AO372" s="845"/>
      <c r="AP372" s="845"/>
      <c r="AQ372" s="845"/>
      <c r="AR372" s="845"/>
      <c r="AS372" s="845"/>
      <c r="AT372" s="845"/>
      <c r="AU372" s="845"/>
      <c r="AV372" s="845"/>
      <c r="AW372" s="845"/>
      <c r="AX372" s="845"/>
      <c r="AY372" s="845"/>
      <c r="AZ372" s="845"/>
      <c r="BA372" s="845"/>
      <c r="BB372" s="845"/>
      <c r="BC372" s="845"/>
      <c r="BD372" s="845"/>
      <c r="BE372" s="845"/>
      <c r="BF372" s="845"/>
      <c r="BG372" s="845"/>
      <c r="BH372" s="845"/>
      <c r="BI372" s="845"/>
      <c r="BJ372" s="845"/>
      <c r="BK372" s="845"/>
      <c r="BL372" s="845"/>
      <c r="BM372" s="845"/>
      <c r="BN372" s="845"/>
      <c r="BO372" s="845"/>
      <c r="BP372" s="845"/>
      <c r="BQ372" s="845"/>
      <c r="BR372" s="845"/>
      <c r="BS372" s="845"/>
      <c r="BT372" s="845"/>
      <c r="BU372" s="845"/>
      <c r="BV372" s="845"/>
      <c r="BW372" s="845"/>
      <c r="BX372" s="845"/>
      <c r="BY372" s="845"/>
      <c r="BZ372" s="845"/>
      <c r="CA372" s="845"/>
      <c r="CB372" s="845"/>
      <c r="CC372" s="845"/>
      <c r="CD372" s="845"/>
      <c r="CE372" s="845"/>
      <c r="CF372" s="845"/>
      <c r="CG372" s="845"/>
      <c r="CH372" s="845"/>
      <c r="CI372" s="845"/>
      <c r="CJ372" s="845"/>
      <c r="CK372" s="845"/>
      <c r="CL372" s="845"/>
      <c r="CM372" s="845"/>
      <c r="CN372" s="845"/>
      <c r="CO372" s="845"/>
      <c r="CP372" s="845"/>
      <c r="CQ372" s="845"/>
      <c r="CR372" s="845"/>
      <c r="CS372" s="845"/>
      <c r="CT372" s="845"/>
      <c r="CU372" s="845"/>
      <c r="CV372" s="845"/>
      <c r="CW372" s="845"/>
      <c r="CX372" s="845"/>
      <c r="CY372" s="845"/>
      <c r="CZ372" s="845"/>
      <c r="DA372" s="845"/>
      <c r="DB372" s="845"/>
      <c r="DC372" s="845"/>
      <c r="DD372" s="845"/>
      <c r="DE372" s="845"/>
      <c r="DF372" s="845"/>
      <c r="DG372" s="845"/>
      <c r="DH372" s="845"/>
      <c r="DI372" s="845"/>
      <c r="DJ372" s="845"/>
      <c r="DK372" s="845"/>
      <c r="DL372" s="845"/>
      <c r="DM372" s="845"/>
      <c r="DN372" s="845"/>
      <c r="DO372" s="845"/>
      <c r="DP372" s="845"/>
      <c r="DQ372" s="845"/>
      <c r="DR372" s="845"/>
      <c r="DS372" s="845"/>
      <c r="DT372" s="845"/>
      <c r="DU372" s="845"/>
      <c r="DV372" s="845"/>
      <c r="DW372" s="845"/>
      <c r="DX372" s="845"/>
      <c r="DY372" s="845"/>
      <c r="DZ372" s="845"/>
      <c r="EA372" s="845"/>
      <c r="EB372" s="845"/>
      <c r="EC372" s="845"/>
      <c r="ED372" s="845"/>
      <c r="EE372" s="845"/>
      <c r="EF372" s="845"/>
      <c r="EG372" s="845"/>
      <c r="EH372" s="845"/>
      <c r="EI372" s="845"/>
      <c r="EJ372" s="845"/>
      <c r="EK372" s="845"/>
      <c r="EL372" s="845"/>
      <c r="EM372" s="845"/>
      <c r="EN372" s="845"/>
      <c r="EO372" s="845"/>
      <c r="EP372" s="845"/>
      <c r="EQ372" s="845"/>
      <c r="ER372" s="845"/>
      <c r="ES372" s="845"/>
      <c r="ET372" s="845"/>
      <c r="EU372" s="845"/>
      <c r="EV372" s="845"/>
      <c r="EW372" s="845"/>
      <c r="EX372" s="845"/>
      <c r="EY372" s="845"/>
      <c r="EZ372" s="845"/>
      <c r="FA372" s="845"/>
      <c r="FB372" s="845"/>
      <c r="FC372" s="845"/>
      <c r="FD372" s="845"/>
      <c r="FE372" s="845"/>
      <c r="FF372" s="845"/>
      <c r="FG372" s="845"/>
      <c r="FH372" s="845"/>
      <c r="FI372" s="845"/>
      <c r="FJ372" s="845"/>
      <c r="FK372" s="845"/>
      <c r="FL372" s="845"/>
      <c r="FM372" s="845"/>
      <c r="FN372" s="845"/>
      <c r="FO372" s="845"/>
      <c r="FP372" s="845"/>
      <c r="FQ372" s="845"/>
      <c r="FR372" s="845"/>
      <c r="FS372" s="845"/>
      <c r="FT372" s="845"/>
      <c r="FU372" s="845"/>
      <c r="FV372" s="845"/>
      <c r="FW372" s="845"/>
      <c r="FX372" s="845"/>
    </row>
    <row r="373" spans="1:180" s="593" customFormat="1" ht="30" customHeight="1" x14ac:dyDescent="0.2">
      <c r="A373" s="662">
        <v>372</v>
      </c>
      <c r="B373" s="859" t="s">
        <v>1412</v>
      </c>
      <c r="C373" s="859" t="s">
        <v>1330</v>
      </c>
      <c r="D373" s="859" t="s">
        <v>1413</v>
      </c>
      <c r="E373" s="859" t="s">
        <v>14</v>
      </c>
      <c r="F373" s="859" t="s">
        <v>1414</v>
      </c>
      <c r="G373" s="878" t="s">
        <v>15</v>
      </c>
      <c r="H373" s="916">
        <v>923.26</v>
      </c>
      <c r="I373" s="858"/>
      <c r="J373" s="858"/>
      <c r="K373" s="858"/>
      <c r="L373" s="858"/>
      <c r="M373" s="858"/>
      <c r="N373" s="858"/>
      <c r="O373" s="858"/>
      <c r="P373" s="898">
        <v>2.11</v>
      </c>
      <c r="Q373" s="586" t="s">
        <v>22</v>
      </c>
      <c r="R373" s="878">
        <v>15</v>
      </c>
      <c r="S373" s="845"/>
      <c r="T373" s="845"/>
      <c r="U373" s="845"/>
      <c r="V373" s="845"/>
      <c r="W373" s="845"/>
      <c r="X373" s="845"/>
      <c r="Y373" s="845"/>
      <c r="Z373" s="845"/>
      <c r="AA373" s="845"/>
      <c r="AB373" s="845"/>
      <c r="AC373" s="845"/>
      <c r="AD373" s="845"/>
      <c r="AE373" s="845"/>
      <c r="AF373" s="845"/>
      <c r="AG373" s="845"/>
      <c r="AH373" s="845"/>
      <c r="AI373" s="845"/>
      <c r="AJ373" s="845"/>
      <c r="AK373" s="845"/>
      <c r="AL373" s="845"/>
      <c r="AM373" s="845"/>
      <c r="AN373" s="845"/>
      <c r="AO373" s="845"/>
      <c r="AP373" s="845"/>
      <c r="AQ373" s="845"/>
      <c r="AR373" s="845"/>
      <c r="AS373" s="845"/>
      <c r="AT373" s="845"/>
      <c r="AU373" s="845"/>
      <c r="AV373" s="845"/>
      <c r="AW373" s="845"/>
      <c r="AX373" s="845"/>
      <c r="AY373" s="845"/>
      <c r="AZ373" s="845"/>
      <c r="BA373" s="845"/>
      <c r="BB373" s="845"/>
      <c r="BC373" s="845"/>
      <c r="BD373" s="845"/>
      <c r="BE373" s="845"/>
      <c r="BF373" s="845"/>
      <c r="BG373" s="845"/>
      <c r="BH373" s="845"/>
      <c r="BI373" s="845"/>
      <c r="BJ373" s="845"/>
      <c r="BK373" s="845"/>
      <c r="BL373" s="845"/>
      <c r="BM373" s="845"/>
      <c r="BN373" s="845"/>
      <c r="BO373" s="845"/>
      <c r="BP373" s="845"/>
      <c r="BQ373" s="845"/>
      <c r="BR373" s="845"/>
      <c r="BS373" s="845"/>
      <c r="BT373" s="845"/>
      <c r="BU373" s="845"/>
      <c r="BV373" s="845"/>
      <c r="BW373" s="845"/>
      <c r="BX373" s="845"/>
      <c r="BY373" s="845"/>
      <c r="BZ373" s="845"/>
      <c r="CA373" s="845"/>
      <c r="CB373" s="845"/>
      <c r="CC373" s="845"/>
      <c r="CD373" s="845"/>
      <c r="CE373" s="845"/>
      <c r="CF373" s="845"/>
      <c r="CG373" s="845"/>
      <c r="CH373" s="845"/>
      <c r="CI373" s="845"/>
      <c r="CJ373" s="845"/>
      <c r="CK373" s="845"/>
      <c r="CL373" s="845"/>
      <c r="CM373" s="845"/>
      <c r="CN373" s="845"/>
      <c r="CO373" s="845"/>
      <c r="CP373" s="845"/>
      <c r="CQ373" s="845"/>
      <c r="CR373" s="845"/>
      <c r="CS373" s="845"/>
      <c r="CT373" s="845"/>
      <c r="CU373" s="845"/>
      <c r="CV373" s="845"/>
      <c r="CW373" s="845"/>
      <c r="CX373" s="845"/>
      <c r="CY373" s="845"/>
      <c r="CZ373" s="845"/>
      <c r="DA373" s="845"/>
      <c r="DB373" s="845"/>
      <c r="DC373" s="845"/>
      <c r="DD373" s="845"/>
      <c r="DE373" s="845"/>
      <c r="DF373" s="845"/>
      <c r="DG373" s="845"/>
      <c r="DH373" s="845"/>
      <c r="DI373" s="845"/>
      <c r="DJ373" s="845"/>
      <c r="DK373" s="845"/>
      <c r="DL373" s="845"/>
      <c r="DM373" s="845"/>
      <c r="DN373" s="845"/>
      <c r="DO373" s="845"/>
      <c r="DP373" s="845"/>
      <c r="DQ373" s="845"/>
      <c r="DR373" s="845"/>
      <c r="DS373" s="845"/>
      <c r="DT373" s="845"/>
      <c r="DU373" s="845"/>
      <c r="DV373" s="845"/>
      <c r="DW373" s="845"/>
      <c r="DX373" s="845"/>
      <c r="DY373" s="845"/>
      <c r="DZ373" s="845"/>
      <c r="EA373" s="845"/>
      <c r="EB373" s="845"/>
      <c r="EC373" s="845"/>
      <c r="ED373" s="845"/>
      <c r="EE373" s="845"/>
      <c r="EF373" s="845"/>
      <c r="EG373" s="845"/>
      <c r="EH373" s="845"/>
      <c r="EI373" s="845"/>
      <c r="EJ373" s="845"/>
      <c r="EK373" s="845"/>
      <c r="EL373" s="845"/>
      <c r="EM373" s="845"/>
      <c r="EN373" s="845"/>
      <c r="EO373" s="845"/>
      <c r="EP373" s="845"/>
      <c r="EQ373" s="845"/>
      <c r="ER373" s="845"/>
      <c r="ES373" s="845"/>
      <c r="ET373" s="845"/>
      <c r="EU373" s="845"/>
      <c r="EV373" s="845"/>
      <c r="EW373" s="845"/>
      <c r="EX373" s="845"/>
      <c r="EY373" s="845"/>
      <c r="EZ373" s="845"/>
      <c r="FA373" s="845"/>
      <c r="FB373" s="845"/>
      <c r="FC373" s="845"/>
      <c r="FD373" s="845"/>
      <c r="FE373" s="845"/>
      <c r="FF373" s="845"/>
      <c r="FG373" s="845"/>
      <c r="FH373" s="845"/>
      <c r="FI373" s="845"/>
      <c r="FJ373" s="845"/>
      <c r="FK373" s="845"/>
      <c r="FL373" s="845"/>
      <c r="FM373" s="845"/>
      <c r="FN373" s="845"/>
      <c r="FO373" s="845"/>
      <c r="FP373" s="845"/>
      <c r="FQ373" s="845"/>
      <c r="FR373" s="845"/>
      <c r="FS373" s="845"/>
      <c r="FT373" s="845"/>
      <c r="FU373" s="845"/>
      <c r="FV373" s="845"/>
      <c r="FW373" s="845"/>
      <c r="FX373" s="845"/>
    </row>
    <row r="374" spans="1:180" s="593" customFormat="1" ht="30" customHeight="1" x14ac:dyDescent="0.2">
      <c r="A374" s="662">
        <v>373</v>
      </c>
      <c r="B374" s="859" t="s">
        <v>1415</v>
      </c>
      <c r="C374" s="859" t="s">
        <v>1330</v>
      </c>
      <c r="D374" s="859" t="s">
        <v>1284</v>
      </c>
      <c r="E374" s="859" t="s">
        <v>14</v>
      </c>
      <c r="F374" s="859" t="s">
        <v>1293</v>
      </c>
      <c r="G374" s="878" t="s">
        <v>15</v>
      </c>
      <c r="H374" s="916">
        <v>139591.54999999999</v>
      </c>
      <c r="I374" s="858"/>
      <c r="J374" s="858"/>
      <c r="K374" s="858"/>
      <c r="L374" s="858"/>
      <c r="M374" s="858"/>
      <c r="N374" s="858"/>
      <c r="O374" s="858"/>
      <c r="P374" s="897">
        <v>2.1</v>
      </c>
      <c r="Q374" s="586" t="s">
        <v>22</v>
      </c>
      <c r="R374" s="878">
        <v>20</v>
      </c>
      <c r="S374" s="845"/>
      <c r="T374" s="845"/>
      <c r="U374" s="845"/>
      <c r="V374" s="845"/>
      <c r="W374" s="845"/>
      <c r="X374" s="845"/>
      <c r="Y374" s="845"/>
      <c r="Z374" s="845"/>
      <c r="AA374" s="845"/>
      <c r="AB374" s="845"/>
      <c r="AC374" s="845"/>
      <c r="AD374" s="845"/>
      <c r="AE374" s="845"/>
      <c r="AF374" s="845"/>
      <c r="AG374" s="845"/>
      <c r="AH374" s="845"/>
      <c r="AI374" s="845"/>
      <c r="AJ374" s="845"/>
      <c r="AK374" s="845"/>
      <c r="AL374" s="845"/>
      <c r="AM374" s="845"/>
      <c r="AN374" s="845"/>
      <c r="AO374" s="845"/>
      <c r="AP374" s="845"/>
      <c r="AQ374" s="845"/>
      <c r="AR374" s="845"/>
      <c r="AS374" s="845"/>
      <c r="AT374" s="845"/>
      <c r="AU374" s="845"/>
      <c r="AV374" s="845"/>
      <c r="AW374" s="845"/>
      <c r="AX374" s="845"/>
      <c r="AY374" s="845"/>
      <c r="AZ374" s="845"/>
      <c r="BA374" s="845"/>
      <c r="BB374" s="845"/>
      <c r="BC374" s="845"/>
      <c r="BD374" s="845"/>
      <c r="BE374" s="845"/>
      <c r="BF374" s="845"/>
      <c r="BG374" s="845"/>
      <c r="BH374" s="845"/>
      <c r="BI374" s="845"/>
      <c r="BJ374" s="845"/>
      <c r="BK374" s="845"/>
      <c r="BL374" s="845"/>
      <c r="BM374" s="845"/>
      <c r="BN374" s="845"/>
      <c r="BO374" s="845"/>
      <c r="BP374" s="845"/>
      <c r="BQ374" s="845"/>
      <c r="BR374" s="845"/>
      <c r="BS374" s="845"/>
      <c r="BT374" s="845"/>
      <c r="BU374" s="845"/>
      <c r="BV374" s="845"/>
      <c r="BW374" s="845"/>
      <c r="BX374" s="845"/>
      <c r="BY374" s="845"/>
      <c r="BZ374" s="845"/>
      <c r="CA374" s="845"/>
      <c r="CB374" s="845"/>
      <c r="CC374" s="845"/>
      <c r="CD374" s="845"/>
      <c r="CE374" s="845"/>
      <c r="CF374" s="845"/>
      <c r="CG374" s="845"/>
      <c r="CH374" s="845"/>
      <c r="CI374" s="845"/>
      <c r="CJ374" s="845"/>
      <c r="CK374" s="845"/>
      <c r="CL374" s="845"/>
      <c r="CM374" s="845"/>
      <c r="CN374" s="845"/>
      <c r="CO374" s="845"/>
      <c r="CP374" s="845"/>
      <c r="CQ374" s="845"/>
      <c r="CR374" s="845"/>
      <c r="CS374" s="845"/>
      <c r="CT374" s="845"/>
      <c r="CU374" s="845"/>
      <c r="CV374" s="845"/>
      <c r="CW374" s="845"/>
      <c r="CX374" s="845"/>
      <c r="CY374" s="845"/>
      <c r="CZ374" s="845"/>
      <c r="DA374" s="845"/>
      <c r="DB374" s="845"/>
      <c r="DC374" s="845"/>
      <c r="DD374" s="845"/>
      <c r="DE374" s="845"/>
      <c r="DF374" s="845"/>
      <c r="DG374" s="845"/>
      <c r="DH374" s="845"/>
      <c r="DI374" s="845"/>
      <c r="DJ374" s="845"/>
      <c r="DK374" s="845"/>
      <c r="DL374" s="845"/>
      <c r="DM374" s="845"/>
      <c r="DN374" s="845"/>
      <c r="DO374" s="845"/>
      <c r="DP374" s="845"/>
      <c r="DQ374" s="845"/>
      <c r="DR374" s="845"/>
      <c r="DS374" s="845"/>
      <c r="DT374" s="845"/>
      <c r="DU374" s="845"/>
      <c r="DV374" s="845"/>
      <c r="DW374" s="845"/>
      <c r="DX374" s="845"/>
      <c r="DY374" s="845"/>
      <c r="DZ374" s="845"/>
      <c r="EA374" s="845"/>
      <c r="EB374" s="845"/>
      <c r="EC374" s="845"/>
      <c r="ED374" s="845"/>
      <c r="EE374" s="845"/>
      <c r="EF374" s="845"/>
      <c r="EG374" s="845"/>
      <c r="EH374" s="845"/>
      <c r="EI374" s="845"/>
      <c r="EJ374" s="845"/>
      <c r="EK374" s="845"/>
      <c r="EL374" s="845"/>
      <c r="EM374" s="845"/>
      <c r="EN374" s="845"/>
      <c r="EO374" s="845"/>
      <c r="EP374" s="845"/>
      <c r="EQ374" s="845"/>
      <c r="ER374" s="845"/>
      <c r="ES374" s="845"/>
      <c r="ET374" s="845"/>
      <c r="EU374" s="845"/>
      <c r="EV374" s="845"/>
      <c r="EW374" s="845"/>
      <c r="EX374" s="845"/>
      <c r="EY374" s="845"/>
      <c r="EZ374" s="845"/>
      <c r="FA374" s="845"/>
      <c r="FB374" s="845"/>
      <c r="FC374" s="845"/>
      <c r="FD374" s="845"/>
      <c r="FE374" s="845"/>
      <c r="FF374" s="845"/>
      <c r="FG374" s="845"/>
      <c r="FH374" s="845"/>
      <c r="FI374" s="845"/>
      <c r="FJ374" s="845"/>
      <c r="FK374" s="845"/>
      <c r="FL374" s="845"/>
      <c r="FM374" s="845"/>
      <c r="FN374" s="845"/>
      <c r="FO374" s="845"/>
      <c r="FP374" s="845"/>
      <c r="FQ374" s="845"/>
      <c r="FR374" s="845"/>
      <c r="FS374" s="845"/>
      <c r="FT374" s="845"/>
      <c r="FU374" s="845"/>
      <c r="FV374" s="845"/>
      <c r="FW374" s="845"/>
      <c r="FX374" s="845"/>
    </row>
    <row r="375" spans="1:180" s="593" customFormat="1" ht="30" customHeight="1" x14ac:dyDescent="0.2">
      <c r="A375" s="662">
        <v>374</v>
      </c>
      <c r="B375" s="859" t="s">
        <v>1415</v>
      </c>
      <c r="C375" s="859" t="s">
        <v>1330</v>
      </c>
      <c r="D375" s="859" t="s">
        <v>1342</v>
      </c>
      <c r="E375" s="859" t="s">
        <v>14</v>
      </c>
      <c r="F375" s="859" t="s">
        <v>1416</v>
      </c>
      <c r="G375" s="878" t="s">
        <v>15</v>
      </c>
      <c r="H375" s="916">
        <v>329552.51</v>
      </c>
      <c r="I375" s="858"/>
      <c r="J375" s="858"/>
      <c r="K375" s="858"/>
      <c r="L375" s="858"/>
      <c r="M375" s="858"/>
      <c r="N375" s="858"/>
      <c r="O375" s="858"/>
      <c r="P375" s="897">
        <v>2.1</v>
      </c>
      <c r="Q375" s="586" t="s">
        <v>22</v>
      </c>
      <c r="R375" s="878">
        <v>20</v>
      </c>
      <c r="S375" s="845"/>
      <c r="T375" s="845"/>
      <c r="U375" s="845"/>
      <c r="V375" s="845"/>
      <c r="W375" s="845"/>
      <c r="X375" s="845"/>
      <c r="Y375" s="845"/>
      <c r="Z375" s="845"/>
      <c r="AA375" s="845"/>
      <c r="AB375" s="845"/>
      <c r="AC375" s="845"/>
      <c r="AD375" s="845"/>
      <c r="AE375" s="845"/>
      <c r="AF375" s="845"/>
      <c r="AG375" s="845"/>
      <c r="AH375" s="845"/>
      <c r="AI375" s="845"/>
      <c r="AJ375" s="845"/>
      <c r="AK375" s="845"/>
      <c r="AL375" s="845"/>
      <c r="AM375" s="845"/>
      <c r="AN375" s="845"/>
      <c r="AO375" s="845"/>
      <c r="AP375" s="845"/>
      <c r="AQ375" s="845"/>
      <c r="AR375" s="845"/>
      <c r="AS375" s="845"/>
      <c r="AT375" s="845"/>
      <c r="AU375" s="845"/>
      <c r="AV375" s="845"/>
      <c r="AW375" s="845"/>
      <c r="AX375" s="845"/>
      <c r="AY375" s="845"/>
      <c r="AZ375" s="845"/>
      <c r="BA375" s="845"/>
      <c r="BB375" s="845"/>
      <c r="BC375" s="845"/>
      <c r="BD375" s="845"/>
      <c r="BE375" s="845"/>
      <c r="BF375" s="845"/>
      <c r="BG375" s="845"/>
      <c r="BH375" s="845"/>
      <c r="BI375" s="845"/>
      <c r="BJ375" s="845"/>
      <c r="BK375" s="845"/>
      <c r="BL375" s="845"/>
      <c r="BM375" s="845"/>
      <c r="BN375" s="845"/>
      <c r="BO375" s="845"/>
      <c r="BP375" s="845"/>
      <c r="BQ375" s="845"/>
      <c r="BR375" s="845"/>
      <c r="BS375" s="845"/>
      <c r="BT375" s="845"/>
      <c r="BU375" s="845"/>
      <c r="BV375" s="845"/>
      <c r="BW375" s="845"/>
      <c r="BX375" s="845"/>
      <c r="BY375" s="845"/>
      <c r="BZ375" s="845"/>
      <c r="CA375" s="845"/>
      <c r="CB375" s="845"/>
      <c r="CC375" s="845"/>
      <c r="CD375" s="845"/>
      <c r="CE375" s="845"/>
      <c r="CF375" s="845"/>
      <c r="CG375" s="845"/>
      <c r="CH375" s="845"/>
      <c r="CI375" s="845"/>
      <c r="CJ375" s="845"/>
      <c r="CK375" s="845"/>
      <c r="CL375" s="845"/>
      <c r="CM375" s="845"/>
      <c r="CN375" s="845"/>
      <c r="CO375" s="845"/>
      <c r="CP375" s="845"/>
      <c r="CQ375" s="845"/>
      <c r="CR375" s="845"/>
      <c r="CS375" s="845"/>
      <c r="CT375" s="845"/>
      <c r="CU375" s="845"/>
      <c r="CV375" s="845"/>
      <c r="CW375" s="845"/>
      <c r="CX375" s="845"/>
      <c r="CY375" s="845"/>
      <c r="CZ375" s="845"/>
      <c r="DA375" s="845"/>
      <c r="DB375" s="845"/>
      <c r="DC375" s="845"/>
      <c r="DD375" s="845"/>
      <c r="DE375" s="845"/>
      <c r="DF375" s="845"/>
      <c r="DG375" s="845"/>
      <c r="DH375" s="845"/>
      <c r="DI375" s="845"/>
      <c r="DJ375" s="845"/>
      <c r="DK375" s="845"/>
      <c r="DL375" s="845"/>
      <c r="DM375" s="845"/>
      <c r="DN375" s="845"/>
      <c r="DO375" s="845"/>
      <c r="DP375" s="845"/>
      <c r="DQ375" s="845"/>
      <c r="DR375" s="845"/>
      <c r="DS375" s="845"/>
      <c r="DT375" s="845"/>
      <c r="DU375" s="845"/>
      <c r="DV375" s="845"/>
      <c r="DW375" s="845"/>
      <c r="DX375" s="845"/>
      <c r="DY375" s="845"/>
      <c r="DZ375" s="845"/>
      <c r="EA375" s="845"/>
      <c r="EB375" s="845"/>
      <c r="EC375" s="845"/>
      <c r="ED375" s="845"/>
      <c r="EE375" s="845"/>
      <c r="EF375" s="845"/>
      <c r="EG375" s="845"/>
      <c r="EH375" s="845"/>
      <c r="EI375" s="845"/>
      <c r="EJ375" s="845"/>
      <c r="EK375" s="845"/>
      <c r="EL375" s="845"/>
      <c r="EM375" s="845"/>
      <c r="EN375" s="845"/>
      <c r="EO375" s="845"/>
      <c r="EP375" s="845"/>
      <c r="EQ375" s="845"/>
      <c r="ER375" s="845"/>
      <c r="ES375" s="845"/>
      <c r="ET375" s="845"/>
      <c r="EU375" s="845"/>
      <c r="EV375" s="845"/>
      <c r="EW375" s="845"/>
      <c r="EX375" s="845"/>
      <c r="EY375" s="845"/>
      <c r="EZ375" s="845"/>
      <c r="FA375" s="845"/>
      <c r="FB375" s="845"/>
      <c r="FC375" s="845"/>
      <c r="FD375" s="845"/>
      <c r="FE375" s="845"/>
      <c r="FF375" s="845"/>
      <c r="FG375" s="845"/>
      <c r="FH375" s="845"/>
      <c r="FI375" s="845"/>
      <c r="FJ375" s="845"/>
      <c r="FK375" s="845"/>
      <c r="FL375" s="845"/>
      <c r="FM375" s="845"/>
      <c r="FN375" s="845"/>
      <c r="FO375" s="845"/>
      <c r="FP375" s="845"/>
      <c r="FQ375" s="845"/>
      <c r="FR375" s="845"/>
      <c r="FS375" s="845"/>
      <c r="FT375" s="845"/>
      <c r="FU375" s="845"/>
      <c r="FV375" s="845"/>
      <c r="FW375" s="845"/>
      <c r="FX375" s="845"/>
    </row>
    <row r="376" spans="1:180" s="845" customFormat="1" ht="30" customHeight="1" x14ac:dyDescent="0.2">
      <c r="A376" s="662">
        <v>375</v>
      </c>
      <c r="B376" s="859" t="s">
        <v>1415</v>
      </c>
      <c r="C376" s="859" t="s">
        <v>1330</v>
      </c>
      <c r="D376" s="859" t="s">
        <v>1417</v>
      </c>
      <c r="E376" s="859" t="s">
        <v>14</v>
      </c>
      <c r="F376" s="859" t="s">
        <v>1418</v>
      </c>
      <c r="G376" s="878" t="s">
        <v>15</v>
      </c>
      <c r="H376" s="916">
        <v>1275321.73</v>
      </c>
      <c r="I376" s="858"/>
      <c r="J376" s="858"/>
      <c r="K376" s="858"/>
      <c r="L376" s="858"/>
      <c r="M376" s="858"/>
      <c r="N376" s="858"/>
      <c r="O376" s="858"/>
      <c r="P376" s="897">
        <v>2.1</v>
      </c>
      <c r="Q376" s="586" t="s">
        <v>22</v>
      </c>
      <c r="R376" s="878">
        <v>20</v>
      </c>
    </row>
    <row r="377" spans="1:180" s="593" customFormat="1" ht="30" customHeight="1" x14ac:dyDescent="0.2">
      <c r="A377" s="662">
        <v>376</v>
      </c>
      <c r="B377" s="859" t="s">
        <v>1419</v>
      </c>
      <c r="C377" s="859" t="s">
        <v>1420</v>
      </c>
      <c r="D377" s="859" t="s">
        <v>1331</v>
      </c>
      <c r="E377" s="859" t="s">
        <v>64</v>
      </c>
      <c r="F377" s="859" t="s">
        <v>1421</v>
      </c>
      <c r="G377" s="878" t="s">
        <v>15</v>
      </c>
      <c r="H377" s="916">
        <v>42509.23</v>
      </c>
      <c r="I377" s="858"/>
      <c r="J377" s="858"/>
      <c r="K377" s="858"/>
      <c r="L377" s="858"/>
      <c r="M377" s="858"/>
      <c r="N377" s="858"/>
      <c r="O377" s="858"/>
      <c r="P377" s="900">
        <v>3.3</v>
      </c>
      <c r="Q377" s="586" t="s">
        <v>22</v>
      </c>
      <c r="R377" s="878">
        <v>20</v>
      </c>
      <c r="S377" s="845"/>
      <c r="T377" s="845"/>
      <c r="U377" s="845"/>
      <c r="V377" s="845"/>
      <c r="W377" s="845"/>
      <c r="X377" s="845"/>
      <c r="Y377" s="845"/>
      <c r="Z377" s="845"/>
      <c r="AA377" s="845"/>
      <c r="AB377" s="845"/>
      <c r="AC377" s="845"/>
      <c r="AD377" s="845"/>
      <c r="AE377" s="845"/>
      <c r="AF377" s="845"/>
      <c r="AG377" s="845"/>
      <c r="AH377" s="845"/>
      <c r="AI377" s="845"/>
      <c r="AJ377" s="845"/>
      <c r="AK377" s="845"/>
      <c r="AL377" s="845"/>
      <c r="AM377" s="845"/>
      <c r="AN377" s="845"/>
      <c r="AO377" s="845"/>
      <c r="AP377" s="845"/>
      <c r="AQ377" s="845"/>
      <c r="AR377" s="845"/>
      <c r="AS377" s="845"/>
      <c r="AT377" s="845"/>
      <c r="AU377" s="845"/>
      <c r="AV377" s="845"/>
      <c r="AW377" s="845"/>
      <c r="AX377" s="845"/>
      <c r="AY377" s="845"/>
      <c r="AZ377" s="845"/>
      <c r="BA377" s="845"/>
      <c r="BB377" s="845"/>
      <c r="BC377" s="845"/>
      <c r="BD377" s="845"/>
      <c r="BE377" s="845"/>
      <c r="BF377" s="845"/>
      <c r="BG377" s="845"/>
      <c r="BH377" s="845"/>
      <c r="BI377" s="845"/>
      <c r="BJ377" s="845"/>
      <c r="BK377" s="845"/>
      <c r="BL377" s="845"/>
      <c r="BM377" s="845"/>
      <c r="BN377" s="845"/>
      <c r="BO377" s="845"/>
      <c r="BP377" s="845"/>
      <c r="BQ377" s="845"/>
      <c r="BR377" s="845"/>
      <c r="BS377" s="845"/>
      <c r="BT377" s="845"/>
      <c r="BU377" s="845"/>
      <c r="BV377" s="845"/>
      <c r="BW377" s="845"/>
      <c r="BX377" s="845"/>
      <c r="BY377" s="845"/>
      <c r="BZ377" s="845"/>
      <c r="CA377" s="845"/>
      <c r="CB377" s="845"/>
      <c r="CC377" s="845"/>
      <c r="CD377" s="845"/>
      <c r="CE377" s="845"/>
      <c r="CF377" s="845"/>
      <c r="CG377" s="845"/>
      <c r="CH377" s="845"/>
      <c r="CI377" s="845"/>
      <c r="CJ377" s="845"/>
      <c r="CK377" s="845"/>
      <c r="CL377" s="845"/>
      <c r="CM377" s="845"/>
      <c r="CN377" s="845"/>
      <c r="CO377" s="845"/>
      <c r="CP377" s="845"/>
      <c r="CQ377" s="845"/>
      <c r="CR377" s="845"/>
      <c r="CS377" s="845"/>
      <c r="CT377" s="845"/>
      <c r="CU377" s="845"/>
      <c r="CV377" s="845"/>
      <c r="CW377" s="845"/>
      <c r="CX377" s="845"/>
      <c r="CY377" s="845"/>
      <c r="CZ377" s="845"/>
      <c r="DA377" s="845"/>
      <c r="DB377" s="845"/>
      <c r="DC377" s="845"/>
      <c r="DD377" s="845"/>
      <c r="DE377" s="845"/>
      <c r="DF377" s="845"/>
      <c r="DG377" s="845"/>
      <c r="DH377" s="845"/>
      <c r="DI377" s="845"/>
      <c r="DJ377" s="845"/>
      <c r="DK377" s="845"/>
      <c r="DL377" s="845"/>
      <c r="DM377" s="845"/>
      <c r="DN377" s="845"/>
      <c r="DO377" s="845"/>
      <c r="DP377" s="845"/>
      <c r="DQ377" s="845"/>
      <c r="DR377" s="845"/>
      <c r="DS377" s="845"/>
      <c r="DT377" s="845"/>
      <c r="DU377" s="845"/>
      <c r="DV377" s="845"/>
      <c r="DW377" s="845"/>
      <c r="DX377" s="845"/>
      <c r="DY377" s="845"/>
      <c r="DZ377" s="845"/>
      <c r="EA377" s="845"/>
      <c r="EB377" s="845"/>
      <c r="EC377" s="845"/>
      <c r="ED377" s="845"/>
      <c r="EE377" s="845"/>
      <c r="EF377" s="845"/>
      <c r="EG377" s="845"/>
      <c r="EH377" s="845"/>
      <c r="EI377" s="845"/>
      <c r="EJ377" s="845"/>
      <c r="EK377" s="845"/>
      <c r="EL377" s="845"/>
      <c r="EM377" s="845"/>
      <c r="EN377" s="845"/>
      <c r="EO377" s="845"/>
      <c r="EP377" s="845"/>
      <c r="EQ377" s="845"/>
      <c r="ER377" s="845"/>
      <c r="ES377" s="845"/>
      <c r="ET377" s="845"/>
      <c r="EU377" s="845"/>
      <c r="EV377" s="845"/>
      <c r="EW377" s="845"/>
      <c r="EX377" s="845"/>
      <c r="EY377" s="845"/>
      <c r="EZ377" s="845"/>
      <c r="FA377" s="845"/>
      <c r="FB377" s="845"/>
      <c r="FC377" s="845"/>
      <c r="FD377" s="845"/>
      <c r="FE377" s="845"/>
      <c r="FF377" s="845"/>
      <c r="FG377" s="845"/>
      <c r="FH377" s="845"/>
      <c r="FI377" s="845"/>
      <c r="FJ377" s="845"/>
      <c r="FK377" s="845"/>
      <c r="FL377" s="845"/>
      <c r="FM377" s="845"/>
      <c r="FN377" s="845"/>
      <c r="FO377" s="845"/>
      <c r="FP377" s="845"/>
      <c r="FQ377" s="845"/>
      <c r="FR377" s="845"/>
      <c r="FS377" s="845"/>
      <c r="FT377" s="845"/>
      <c r="FU377" s="845"/>
      <c r="FV377" s="845"/>
      <c r="FW377" s="845"/>
      <c r="FX377" s="845"/>
    </row>
    <row r="378" spans="1:180" ht="30" customHeight="1" x14ac:dyDescent="0.2">
      <c r="A378" s="662">
        <v>377</v>
      </c>
      <c r="B378" s="859" t="s">
        <v>1419</v>
      </c>
      <c r="C378" s="859" t="s">
        <v>1420</v>
      </c>
      <c r="D378" s="859" t="s">
        <v>1338</v>
      </c>
      <c r="E378" s="859" t="s">
        <v>64</v>
      </c>
      <c r="F378" s="859" t="s">
        <v>1422</v>
      </c>
      <c r="G378" s="878" t="s">
        <v>15</v>
      </c>
      <c r="H378" s="916">
        <v>36580</v>
      </c>
      <c r="I378" s="858"/>
      <c r="J378" s="858"/>
      <c r="K378" s="858"/>
      <c r="L378" s="858"/>
      <c r="M378" s="858"/>
      <c r="N378" s="858"/>
      <c r="O378" s="858"/>
      <c r="P378" s="900">
        <v>3.3</v>
      </c>
      <c r="Q378" s="586" t="s">
        <v>22</v>
      </c>
      <c r="R378" s="878">
        <v>20</v>
      </c>
      <c r="S378" s="845"/>
      <c r="T378" s="845"/>
      <c r="U378" s="845"/>
      <c r="V378" s="845"/>
      <c r="W378" s="845"/>
      <c r="X378" s="845"/>
      <c r="Y378" s="845"/>
      <c r="Z378" s="845"/>
      <c r="AA378" s="845"/>
      <c r="AB378" s="845"/>
      <c r="AC378" s="845"/>
      <c r="AD378" s="845"/>
      <c r="AE378" s="845"/>
      <c r="AF378" s="845"/>
      <c r="AG378" s="845"/>
      <c r="AH378" s="845"/>
      <c r="AI378" s="845"/>
      <c r="AJ378" s="845"/>
      <c r="AK378" s="845"/>
      <c r="AL378" s="845"/>
      <c r="AM378" s="845"/>
      <c r="AN378" s="845"/>
      <c r="AO378" s="845"/>
      <c r="AP378" s="845"/>
      <c r="AQ378" s="845"/>
      <c r="AR378" s="845"/>
      <c r="AS378" s="845"/>
      <c r="AT378" s="845"/>
      <c r="AU378" s="845"/>
      <c r="AV378" s="845"/>
      <c r="AW378" s="845"/>
      <c r="AX378" s="845"/>
      <c r="AY378" s="845"/>
      <c r="AZ378" s="845"/>
      <c r="BA378" s="845"/>
      <c r="BB378" s="845"/>
      <c r="BC378" s="845"/>
      <c r="BD378" s="845"/>
      <c r="BE378" s="845"/>
      <c r="BF378" s="845"/>
      <c r="BG378" s="845"/>
      <c r="BH378" s="845"/>
      <c r="BI378" s="845"/>
      <c r="BJ378" s="845"/>
      <c r="BK378" s="845"/>
      <c r="BL378" s="845"/>
      <c r="BM378" s="845"/>
      <c r="BN378" s="845"/>
      <c r="BO378" s="845"/>
      <c r="BP378" s="845"/>
      <c r="BQ378" s="845"/>
      <c r="BR378" s="845"/>
      <c r="BS378" s="845"/>
      <c r="BT378" s="845"/>
      <c r="BU378" s="845"/>
      <c r="BV378" s="845"/>
      <c r="BW378" s="845"/>
      <c r="BX378" s="845"/>
      <c r="BY378" s="845"/>
      <c r="BZ378" s="845"/>
      <c r="CA378" s="845"/>
      <c r="CB378" s="845"/>
      <c r="CC378" s="845"/>
      <c r="CD378" s="845"/>
      <c r="CE378" s="845"/>
      <c r="CF378" s="845"/>
      <c r="CG378" s="845"/>
      <c r="CH378" s="845"/>
      <c r="CI378" s="845"/>
      <c r="CJ378" s="845"/>
      <c r="CK378" s="845"/>
      <c r="CL378" s="845"/>
      <c r="CM378" s="845"/>
      <c r="CN378" s="845"/>
      <c r="CO378" s="845"/>
      <c r="CP378" s="845"/>
      <c r="CQ378" s="845"/>
      <c r="CR378" s="845"/>
      <c r="CS378" s="845"/>
      <c r="CT378" s="845"/>
      <c r="CU378" s="845"/>
      <c r="CV378" s="845"/>
      <c r="CW378" s="845"/>
      <c r="CX378" s="845"/>
      <c r="CY378" s="845"/>
      <c r="CZ378" s="845"/>
      <c r="DA378" s="845"/>
      <c r="DB378" s="845"/>
      <c r="DC378" s="845"/>
      <c r="DD378" s="845"/>
      <c r="DE378" s="845"/>
      <c r="DF378" s="845"/>
      <c r="DG378" s="845"/>
      <c r="DH378" s="845"/>
      <c r="DI378" s="845"/>
      <c r="DJ378" s="845"/>
      <c r="DK378" s="845"/>
      <c r="DL378" s="845"/>
      <c r="DM378" s="845"/>
      <c r="DN378" s="845"/>
      <c r="DO378" s="845"/>
      <c r="DP378" s="845"/>
      <c r="DQ378" s="845"/>
      <c r="DR378" s="845"/>
      <c r="DS378" s="845"/>
      <c r="DT378" s="845"/>
      <c r="DU378" s="845"/>
      <c r="DV378" s="845"/>
      <c r="DW378" s="845"/>
      <c r="DX378" s="845"/>
      <c r="DY378" s="845"/>
      <c r="DZ378" s="845"/>
      <c r="EA378" s="845"/>
      <c r="EB378" s="845"/>
      <c r="EC378" s="845"/>
      <c r="ED378" s="845"/>
      <c r="EE378" s="845"/>
      <c r="EF378" s="845"/>
      <c r="EG378" s="845"/>
      <c r="EH378" s="845"/>
      <c r="EI378" s="845"/>
      <c r="EJ378" s="845"/>
      <c r="EK378" s="845"/>
      <c r="EL378" s="845"/>
      <c r="EM378" s="845"/>
      <c r="EN378" s="845"/>
      <c r="EO378" s="845"/>
      <c r="EP378" s="845"/>
      <c r="EQ378" s="845"/>
      <c r="ER378" s="845"/>
      <c r="ES378" s="845"/>
      <c r="ET378" s="845"/>
      <c r="EU378" s="845"/>
      <c r="EV378" s="845"/>
      <c r="EW378" s="845"/>
      <c r="EX378" s="845"/>
      <c r="EY378" s="845"/>
      <c r="EZ378" s="845"/>
      <c r="FA378" s="845"/>
      <c r="FB378" s="845"/>
      <c r="FC378" s="845"/>
      <c r="FD378" s="845"/>
      <c r="FE378" s="845"/>
      <c r="FF378" s="845"/>
      <c r="FG378" s="845"/>
      <c r="FH378" s="845"/>
      <c r="FI378" s="845"/>
      <c r="FJ378" s="845"/>
      <c r="FK378" s="845"/>
      <c r="FL378" s="845"/>
      <c r="FM378" s="845"/>
      <c r="FN378" s="845"/>
      <c r="FO378" s="845"/>
      <c r="FP378" s="845"/>
      <c r="FQ378" s="845"/>
      <c r="FR378" s="845"/>
      <c r="FS378" s="845"/>
      <c r="FT378" s="845"/>
      <c r="FU378" s="845"/>
      <c r="FV378" s="845"/>
      <c r="FW378" s="845"/>
      <c r="FX378" s="845"/>
    </row>
    <row r="379" spans="1:180" s="593" customFormat="1" ht="30" customHeight="1" x14ac:dyDescent="0.2">
      <c r="A379" s="662">
        <v>378</v>
      </c>
      <c r="B379" s="859" t="s">
        <v>1419</v>
      </c>
      <c r="C379" s="859" t="s">
        <v>1423</v>
      </c>
      <c r="D379" s="859" t="s">
        <v>1342</v>
      </c>
      <c r="E379" s="859" t="s">
        <v>64</v>
      </c>
      <c r="F379" s="859" t="s">
        <v>1424</v>
      </c>
      <c r="G379" s="878" t="s">
        <v>31</v>
      </c>
      <c r="H379" s="916">
        <v>288700.74</v>
      </c>
      <c r="I379" s="858"/>
      <c r="J379" s="858"/>
      <c r="K379" s="858"/>
      <c r="L379" s="858"/>
      <c r="M379" s="858"/>
      <c r="N379" s="858"/>
      <c r="O379" s="858"/>
      <c r="P379" s="900">
        <v>3.3</v>
      </c>
      <c r="Q379" s="586" t="s">
        <v>22</v>
      </c>
      <c r="R379" s="878">
        <v>20</v>
      </c>
      <c r="S379" s="845"/>
      <c r="T379" s="845"/>
      <c r="U379" s="845"/>
      <c r="V379" s="845"/>
      <c r="W379" s="845"/>
      <c r="X379" s="845"/>
      <c r="Y379" s="845"/>
      <c r="Z379" s="845"/>
      <c r="AA379" s="845"/>
      <c r="AB379" s="845"/>
      <c r="AC379" s="845"/>
      <c r="AD379" s="845"/>
      <c r="AE379" s="845"/>
      <c r="AF379" s="845"/>
      <c r="AG379" s="845"/>
      <c r="AH379" s="845"/>
      <c r="AI379" s="845"/>
      <c r="AJ379" s="845"/>
      <c r="AK379" s="845"/>
      <c r="AL379" s="845"/>
      <c r="AM379" s="845"/>
      <c r="AN379" s="845"/>
      <c r="AO379" s="845"/>
      <c r="AP379" s="845"/>
      <c r="AQ379" s="845"/>
      <c r="AR379" s="845"/>
      <c r="AS379" s="845"/>
      <c r="AT379" s="845"/>
      <c r="AU379" s="845"/>
      <c r="AV379" s="845"/>
      <c r="AW379" s="845"/>
      <c r="AX379" s="845"/>
      <c r="AY379" s="845"/>
      <c r="AZ379" s="845"/>
      <c r="BA379" s="845"/>
      <c r="BB379" s="845"/>
      <c r="BC379" s="845"/>
      <c r="BD379" s="845"/>
      <c r="BE379" s="845"/>
      <c r="BF379" s="845"/>
      <c r="BG379" s="845"/>
      <c r="BH379" s="845"/>
      <c r="BI379" s="845"/>
      <c r="BJ379" s="845"/>
      <c r="BK379" s="845"/>
      <c r="BL379" s="845"/>
      <c r="BM379" s="845"/>
      <c r="BN379" s="845"/>
      <c r="BO379" s="845"/>
      <c r="BP379" s="845"/>
      <c r="BQ379" s="845"/>
      <c r="BR379" s="845"/>
      <c r="BS379" s="845"/>
      <c r="BT379" s="845"/>
      <c r="BU379" s="845"/>
      <c r="BV379" s="845"/>
      <c r="BW379" s="845"/>
      <c r="BX379" s="845"/>
      <c r="BY379" s="845"/>
      <c r="BZ379" s="845"/>
      <c r="CA379" s="845"/>
      <c r="CB379" s="845"/>
      <c r="CC379" s="845"/>
      <c r="CD379" s="845"/>
      <c r="CE379" s="845"/>
      <c r="CF379" s="845"/>
      <c r="CG379" s="845"/>
      <c r="CH379" s="845"/>
      <c r="CI379" s="845"/>
      <c r="CJ379" s="845"/>
      <c r="CK379" s="845"/>
      <c r="CL379" s="845"/>
      <c r="CM379" s="845"/>
      <c r="CN379" s="845"/>
      <c r="CO379" s="845"/>
      <c r="CP379" s="845"/>
      <c r="CQ379" s="845"/>
      <c r="CR379" s="845"/>
      <c r="CS379" s="845"/>
      <c r="CT379" s="845"/>
      <c r="CU379" s="845"/>
      <c r="CV379" s="845"/>
      <c r="CW379" s="845"/>
      <c r="CX379" s="845"/>
      <c r="CY379" s="845"/>
      <c r="CZ379" s="845"/>
      <c r="DA379" s="845"/>
      <c r="DB379" s="845"/>
      <c r="DC379" s="845"/>
      <c r="DD379" s="845"/>
      <c r="DE379" s="845"/>
      <c r="DF379" s="845"/>
      <c r="DG379" s="845"/>
      <c r="DH379" s="845"/>
      <c r="DI379" s="845"/>
      <c r="DJ379" s="845"/>
      <c r="DK379" s="845"/>
      <c r="DL379" s="845"/>
      <c r="DM379" s="845"/>
      <c r="DN379" s="845"/>
      <c r="DO379" s="845"/>
      <c r="DP379" s="845"/>
      <c r="DQ379" s="845"/>
      <c r="DR379" s="845"/>
      <c r="DS379" s="845"/>
      <c r="DT379" s="845"/>
      <c r="DU379" s="845"/>
      <c r="DV379" s="845"/>
      <c r="DW379" s="845"/>
      <c r="DX379" s="845"/>
      <c r="DY379" s="845"/>
      <c r="DZ379" s="845"/>
      <c r="EA379" s="845"/>
      <c r="EB379" s="845"/>
      <c r="EC379" s="845"/>
      <c r="ED379" s="845"/>
      <c r="EE379" s="845"/>
      <c r="EF379" s="845"/>
      <c r="EG379" s="845"/>
      <c r="EH379" s="845"/>
      <c r="EI379" s="845"/>
      <c r="EJ379" s="845"/>
      <c r="EK379" s="845"/>
      <c r="EL379" s="845"/>
      <c r="EM379" s="845"/>
      <c r="EN379" s="845"/>
      <c r="EO379" s="845"/>
      <c r="EP379" s="845"/>
      <c r="EQ379" s="845"/>
      <c r="ER379" s="845"/>
      <c r="ES379" s="845"/>
      <c r="ET379" s="845"/>
      <c r="EU379" s="845"/>
      <c r="EV379" s="845"/>
      <c r="EW379" s="845"/>
      <c r="EX379" s="845"/>
      <c r="EY379" s="845"/>
      <c r="EZ379" s="845"/>
      <c r="FA379" s="845"/>
      <c r="FB379" s="845"/>
      <c r="FC379" s="845"/>
      <c r="FD379" s="845"/>
      <c r="FE379" s="845"/>
      <c r="FF379" s="845"/>
      <c r="FG379" s="845"/>
      <c r="FH379" s="845"/>
      <c r="FI379" s="845"/>
      <c r="FJ379" s="845"/>
      <c r="FK379" s="845"/>
      <c r="FL379" s="845"/>
      <c r="FM379" s="845"/>
      <c r="FN379" s="845"/>
      <c r="FO379" s="845"/>
      <c r="FP379" s="845"/>
      <c r="FQ379" s="845"/>
      <c r="FR379" s="845"/>
      <c r="FS379" s="845"/>
      <c r="FT379" s="845"/>
      <c r="FU379" s="845"/>
      <c r="FV379" s="845"/>
      <c r="FW379" s="845"/>
      <c r="FX379" s="845"/>
    </row>
    <row r="380" spans="1:180" ht="30" customHeight="1" x14ac:dyDescent="0.2">
      <c r="A380" s="662">
        <v>379</v>
      </c>
      <c r="B380" s="859" t="s">
        <v>1425</v>
      </c>
      <c r="C380" s="859" t="s">
        <v>1426</v>
      </c>
      <c r="D380" s="859" t="s">
        <v>1284</v>
      </c>
      <c r="E380" s="859" t="s">
        <v>65</v>
      </c>
      <c r="F380" s="859" t="s">
        <v>1427</v>
      </c>
      <c r="G380" s="878" t="s">
        <v>31</v>
      </c>
      <c r="H380" s="916">
        <v>-2348269.9900000002</v>
      </c>
      <c r="I380" s="858"/>
      <c r="J380" s="858"/>
      <c r="K380" s="858"/>
      <c r="L380" s="858"/>
      <c r="M380" s="858"/>
      <c r="N380" s="858"/>
      <c r="O380" s="858"/>
      <c r="P380" s="897">
        <v>2.1</v>
      </c>
      <c r="Q380" s="586" t="s">
        <v>55</v>
      </c>
      <c r="R380" s="878">
        <v>20</v>
      </c>
      <c r="S380" s="845"/>
      <c r="T380" s="845"/>
      <c r="U380" s="845"/>
      <c r="V380" s="845"/>
      <c r="W380" s="845"/>
      <c r="X380" s="845"/>
      <c r="Y380" s="845"/>
      <c r="Z380" s="845"/>
      <c r="AA380" s="845"/>
      <c r="AB380" s="845"/>
      <c r="AC380" s="845"/>
      <c r="AD380" s="845"/>
      <c r="AE380" s="845"/>
      <c r="AF380" s="845"/>
      <c r="AG380" s="845"/>
      <c r="AH380" s="845"/>
      <c r="AI380" s="845"/>
      <c r="AJ380" s="845"/>
      <c r="AK380" s="845"/>
      <c r="AL380" s="845"/>
      <c r="AM380" s="845"/>
      <c r="AN380" s="845"/>
      <c r="AO380" s="845"/>
      <c r="AP380" s="845"/>
      <c r="AQ380" s="845"/>
      <c r="AR380" s="845"/>
      <c r="AS380" s="845"/>
      <c r="AT380" s="845"/>
      <c r="AU380" s="845"/>
      <c r="AV380" s="845"/>
      <c r="AW380" s="845"/>
      <c r="AX380" s="845"/>
      <c r="AY380" s="845"/>
      <c r="AZ380" s="845"/>
      <c r="BA380" s="845"/>
      <c r="BB380" s="845"/>
      <c r="BC380" s="845"/>
      <c r="BD380" s="845"/>
      <c r="BE380" s="845"/>
      <c r="BF380" s="845"/>
      <c r="BG380" s="845"/>
      <c r="BH380" s="845"/>
      <c r="BI380" s="845"/>
      <c r="BJ380" s="845"/>
      <c r="BK380" s="845"/>
      <c r="BL380" s="845"/>
      <c r="BM380" s="845"/>
      <c r="BN380" s="845"/>
      <c r="BO380" s="845"/>
      <c r="BP380" s="845"/>
      <c r="BQ380" s="845"/>
      <c r="BR380" s="845"/>
      <c r="BS380" s="845"/>
      <c r="BT380" s="845"/>
      <c r="BU380" s="845"/>
      <c r="BV380" s="845"/>
      <c r="BW380" s="845"/>
      <c r="BX380" s="845"/>
      <c r="BY380" s="845"/>
      <c r="BZ380" s="845"/>
      <c r="CA380" s="845"/>
      <c r="CB380" s="845"/>
      <c r="CC380" s="845"/>
      <c r="CD380" s="845"/>
      <c r="CE380" s="845"/>
      <c r="CF380" s="845"/>
      <c r="CG380" s="845"/>
      <c r="CH380" s="845"/>
      <c r="CI380" s="845"/>
      <c r="CJ380" s="845"/>
      <c r="CK380" s="845"/>
      <c r="CL380" s="845"/>
      <c r="CM380" s="845"/>
      <c r="CN380" s="845"/>
      <c r="CO380" s="845"/>
      <c r="CP380" s="845"/>
      <c r="CQ380" s="845"/>
      <c r="CR380" s="845"/>
      <c r="CS380" s="845"/>
      <c r="CT380" s="845"/>
      <c r="CU380" s="845"/>
      <c r="CV380" s="845"/>
      <c r="CW380" s="845"/>
      <c r="CX380" s="845"/>
      <c r="CY380" s="845"/>
      <c r="CZ380" s="845"/>
      <c r="DA380" s="845"/>
      <c r="DB380" s="845"/>
      <c r="DC380" s="845"/>
      <c r="DD380" s="845"/>
      <c r="DE380" s="845"/>
      <c r="DF380" s="845"/>
      <c r="DG380" s="845"/>
      <c r="DH380" s="845"/>
      <c r="DI380" s="845"/>
      <c r="DJ380" s="845"/>
      <c r="DK380" s="845"/>
      <c r="DL380" s="845"/>
      <c r="DM380" s="845"/>
      <c r="DN380" s="845"/>
      <c r="DO380" s="845"/>
      <c r="DP380" s="845"/>
      <c r="DQ380" s="845"/>
      <c r="DR380" s="845"/>
      <c r="DS380" s="845"/>
      <c r="DT380" s="845"/>
      <c r="DU380" s="845"/>
      <c r="DV380" s="845"/>
      <c r="DW380" s="845"/>
      <c r="DX380" s="845"/>
      <c r="DY380" s="845"/>
      <c r="DZ380" s="845"/>
      <c r="EA380" s="845"/>
      <c r="EB380" s="845"/>
      <c r="EC380" s="845"/>
      <c r="ED380" s="845"/>
      <c r="EE380" s="845"/>
      <c r="EF380" s="845"/>
      <c r="EG380" s="845"/>
      <c r="EH380" s="845"/>
      <c r="EI380" s="845"/>
      <c r="EJ380" s="845"/>
      <c r="EK380" s="845"/>
      <c r="EL380" s="845"/>
      <c r="EM380" s="845"/>
      <c r="EN380" s="845"/>
      <c r="EO380" s="845"/>
      <c r="EP380" s="845"/>
      <c r="EQ380" s="845"/>
      <c r="ER380" s="845"/>
      <c r="ES380" s="845"/>
      <c r="ET380" s="845"/>
      <c r="EU380" s="845"/>
      <c r="EV380" s="845"/>
      <c r="EW380" s="845"/>
      <c r="EX380" s="845"/>
      <c r="EY380" s="845"/>
      <c r="EZ380" s="845"/>
      <c r="FA380" s="845"/>
      <c r="FB380" s="845"/>
      <c r="FC380" s="845"/>
      <c r="FD380" s="845"/>
      <c r="FE380" s="845"/>
      <c r="FF380" s="845"/>
      <c r="FG380" s="845"/>
      <c r="FH380" s="845"/>
      <c r="FI380" s="845"/>
      <c r="FJ380" s="845"/>
      <c r="FK380" s="845"/>
      <c r="FL380" s="845"/>
      <c r="FM380" s="845"/>
      <c r="FN380" s="845"/>
      <c r="FO380" s="845"/>
      <c r="FP380" s="845"/>
      <c r="FQ380" s="845"/>
      <c r="FR380" s="845"/>
      <c r="FS380" s="845"/>
      <c r="FT380" s="845"/>
      <c r="FU380" s="845"/>
      <c r="FV380" s="845"/>
      <c r="FW380" s="845"/>
      <c r="FX380" s="845"/>
    </row>
    <row r="381" spans="1:180" ht="30" customHeight="1" x14ac:dyDescent="0.2">
      <c r="A381" s="662">
        <v>380</v>
      </c>
      <c r="B381" s="859" t="s">
        <v>1425</v>
      </c>
      <c r="C381" s="859" t="s">
        <v>1426</v>
      </c>
      <c r="D381" s="859" t="s">
        <v>1331</v>
      </c>
      <c r="E381" s="859" t="s">
        <v>65</v>
      </c>
      <c r="F381" s="859" t="s">
        <v>1428</v>
      </c>
      <c r="G381" s="878" t="s">
        <v>31</v>
      </c>
      <c r="H381" s="916">
        <v>6384627.5199999996</v>
      </c>
      <c r="I381" s="858"/>
      <c r="J381" s="858"/>
      <c r="K381" s="858"/>
      <c r="L381" s="858"/>
      <c r="M381" s="858"/>
      <c r="N381" s="858"/>
      <c r="O381" s="858"/>
      <c r="P381" s="897">
        <v>2.1</v>
      </c>
      <c r="Q381" s="586" t="s">
        <v>55</v>
      </c>
      <c r="R381" s="878">
        <v>20</v>
      </c>
      <c r="S381" s="845"/>
      <c r="T381" s="845"/>
      <c r="U381" s="845"/>
      <c r="V381" s="845"/>
      <c r="W381" s="845"/>
      <c r="X381" s="845"/>
      <c r="Y381" s="845"/>
      <c r="Z381" s="845"/>
      <c r="AA381" s="845"/>
      <c r="AB381" s="845"/>
      <c r="AC381" s="845"/>
      <c r="AD381" s="845"/>
      <c r="AE381" s="845"/>
      <c r="AF381" s="845"/>
      <c r="AG381" s="845"/>
      <c r="AH381" s="845"/>
      <c r="AI381" s="845"/>
      <c r="AJ381" s="845"/>
      <c r="AK381" s="845"/>
      <c r="AL381" s="845"/>
      <c r="AM381" s="845"/>
      <c r="AN381" s="845"/>
      <c r="AO381" s="845"/>
      <c r="AP381" s="845"/>
      <c r="AQ381" s="845"/>
      <c r="AR381" s="845"/>
      <c r="AS381" s="845"/>
      <c r="AT381" s="845"/>
      <c r="AU381" s="845"/>
      <c r="AV381" s="845"/>
      <c r="AW381" s="845"/>
      <c r="AX381" s="845"/>
      <c r="AY381" s="845"/>
      <c r="AZ381" s="845"/>
      <c r="BA381" s="845"/>
      <c r="BB381" s="845"/>
      <c r="BC381" s="845"/>
      <c r="BD381" s="845"/>
      <c r="BE381" s="845"/>
      <c r="BF381" s="845"/>
      <c r="BG381" s="845"/>
      <c r="BH381" s="845"/>
      <c r="BI381" s="845"/>
      <c r="BJ381" s="845"/>
      <c r="BK381" s="845"/>
      <c r="BL381" s="845"/>
      <c r="BM381" s="845"/>
      <c r="BN381" s="845"/>
      <c r="BO381" s="845"/>
      <c r="BP381" s="845"/>
      <c r="BQ381" s="845"/>
      <c r="BR381" s="845"/>
      <c r="BS381" s="845"/>
      <c r="BT381" s="845"/>
      <c r="BU381" s="845"/>
      <c r="BV381" s="845"/>
      <c r="BW381" s="845"/>
      <c r="BX381" s="845"/>
      <c r="BY381" s="845"/>
      <c r="BZ381" s="845"/>
      <c r="CA381" s="845"/>
      <c r="CB381" s="845"/>
      <c r="CC381" s="845"/>
      <c r="CD381" s="845"/>
      <c r="CE381" s="845"/>
      <c r="CF381" s="845"/>
      <c r="CG381" s="845"/>
      <c r="CH381" s="845"/>
      <c r="CI381" s="845"/>
      <c r="CJ381" s="845"/>
      <c r="CK381" s="845"/>
      <c r="CL381" s="845"/>
      <c r="CM381" s="845"/>
      <c r="CN381" s="845"/>
      <c r="CO381" s="845"/>
      <c r="CP381" s="845"/>
      <c r="CQ381" s="845"/>
      <c r="CR381" s="845"/>
      <c r="CS381" s="845"/>
      <c r="CT381" s="845"/>
      <c r="CU381" s="845"/>
      <c r="CV381" s="845"/>
      <c r="CW381" s="845"/>
      <c r="CX381" s="845"/>
      <c r="CY381" s="845"/>
      <c r="CZ381" s="845"/>
      <c r="DA381" s="845"/>
      <c r="DB381" s="845"/>
      <c r="DC381" s="845"/>
      <c r="DD381" s="845"/>
      <c r="DE381" s="845"/>
      <c r="DF381" s="845"/>
      <c r="DG381" s="845"/>
      <c r="DH381" s="845"/>
      <c r="DI381" s="845"/>
      <c r="DJ381" s="845"/>
      <c r="DK381" s="845"/>
      <c r="DL381" s="845"/>
      <c r="DM381" s="845"/>
      <c r="DN381" s="845"/>
      <c r="DO381" s="845"/>
      <c r="DP381" s="845"/>
      <c r="DQ381" s="845"/>
      <c r="DR381" s="845"/>
      <c r="DS381" s="845"/>
      <c r="DT381" s="845"/>
      <c r="DU381" s="845"/>
      <c r="DV381" s="845"/>
      <c r="DW381" s="845"/>
      <c r="DX381" s="845"/>
      <c r="DY381" s="845"/>
      <c r="DZ381" s="845"/>
      <c r="EA381" s="845"/>
      <c r="EB381" s="845"/>
      <c r="EC381" s="845"/>
      <c r="ED381" s="845"/>
      <c r="EE381" s="845"/>
      <c r="EF381" s="845"/>
      <c r="EG381" s="845"/>
      <c r="EH381" s="845"/>
      <c r="EI381" s="845"/>
      <c r="EJ381" s="845"/>
      <c r="EK381" s="845"/>
      <c r="EL381" s="845"/>
      <c r="EM381" s="845"/>
      <c r="EN381" s="845"/>
      <c r="EO381" s="845"/>
      <c r="EP381" s="845"/>
      <c r="EQ381" s="845"/>
      <c r="ER381" s="845"/>
      <c r="ES381" s="845"/>
      <c r="ET381" s="845"/>
      <c r="EU381" s="845"/>
      <c r="EV381" s="845"/>
      <c r="EW381" s="845"/>
      <c r="EX381" s="845"/>
      <c r="EY381" s="845"/>
      <c r="EZ381" s="845"/>
      <c r="FA381" s="845"/>
      <c r="FB381" s="845"/>
      <c r="FC381" s="845"/>
      <c r="FD381" s="845"/>
      <c r="FE381" s="845"/>
      <c r="FF381" s="845"/>
      <c r="FG381" s="845"/>
      <c r="FH381" s="845"/>
      <c r="FI381" s="845"/>
      <c r="FJ381" s="845"/>
      <c r="FK381" s="845"/>
      <c r="FL381" s="845"/>
      <c r="FM381" s="845"/>
      <c r="FN381" s="845"/>
      <c r="FO381" s="845"/>
      <c r="FP381" s="845"/>
      <c r="FQ381" s="845"/>
      <c r="FR381" s="845"/>
      <c r="FS381" s="845"/>
      <c r="FT381" s="845"/>
      <c r="FU381" s="845"/>
      <c r="FV381" s="845"/>
      <c r="FW381" s="845"/>
      <c r="FX381" s="845"/>
    </row>
    <row r="382" spans="1:180" ht="30" customHeight="1" x14ac:dyDescent="0.2">
      <c r="A382" s="662">
        <v>381</v>
      </c>
      <c r="B382" s="859" t="s">
        <v>1425</v>
      </c>
      <c r="C382" s="859" t="s">
        <v>1426</v>
      </c>
      <c r="D382" s="859" t="s">
        <v>1333</v>
      </c>
      <c r="E382" s="859" t="s">
        <v>65</v>
      </c>
      <c r="F382" s="859" t="s">
        <v>1429</v>
      </c>
      <c r="G382" s="878" t="s">
        <v>31</v>
      </c>
      <c r="H382" s="916">
        <v>-11538149.18</v>
      </c>
      <c r="I382" s="858"/>
      <c r="J382" s="858"/>
      <c r="K382" s="858"/>
      <c r="L382" s="858"/>
      <c r="M382" s="858"/>
      <c r="N382" s="858"/>
      <c r="O382" s="858"/>
      <c r="P382" s="897">
        <v>2.1</v>
      </c>
      <c r="Q382" s="586" t="s">
        <v>55</v>
      </c>
      <c r="R382" s="878">
        <v>20</v>
      </c>
      <c r="S382" s="845"/>
      <c r="T382" s="845"/>
      <c r="U382" s="845"/>
      <c r="V382" s="845"/>
      <c r="W382" s="845"/>
      <c r="X382" s="845"/>
      <c r="Y382" s="845"/>
      <c r="Z382" s="845"/>
      <c r="AA382" s="845"/>
      <c r="AB382" s="845"/>
      <c r="AC382" s="845"/>
      <c r="AD382" s="845"/>
      <c r="AE382" s="845"/>
      <c r="AF382" s="845"/>
      <c r="AG382" s="845"/>
      <c r="AH382" s="845"/>
      <c r="AI382" s="845"/>
      <c r="AJ382" s="845"/>
      <c r="AK382" s="845"/>
      <c r="AL382" s="845"/>
      <c r="AM382" s="845"/>
      <c r="AN382" s="845"/>
      <c r="AO382" s="845"/>
      <c r="AP382" s="845"/>
      <c r="AQ382" s="845"/>
      <c r="AR382" s="845"/>
      <c r="AS382" s="845"/>
      <c r="AT382" s="845"/>
      <c r="AU382" s="845"/>
      <c r="AV382" s="845"/>
      <c r="AW382" s="845"/>
      <c r="AX382" s="845"/>
      <c r="AY382" s="845"/>
      <c r="AZ382" s="845"/>
      <c r="BA382" s="845"/>
      <c r="BB382" s="845"/>
      <c r="BC382" s="845"/>
      <c r="BD382" s="845"/>
      <c r="BE382" s="845"/>
      <c r="BF382" s="845"/>
      <c r="BG382" s="845"/>
      <c r="BH382" s="845"/>
      <c r="BI382" s="845"/>
      <c r="BJ382" s="845"/>
      <c r="BK382" s="845"/>
      <c r="BL382" s="845"/>
      <c r="BM382" s="845"/>
      <c r="BN382" s="845"/>
      <c r="BO382" s="845"/>
      <c r="BP382" s="845"/>
      <c r="BQ382" s="845"/>
      <c r="BR382" s="845"/>
      <c r="BS382" s="845"/>
      <c r="BT382" s="845"/>
      <c r="BU382" s="845"/>
      <c r="BV382" s="845"/>
      <c r="BW382" s="845"/>
      <c r="BX382" s="845"/>
      <c r="BY382" s="845"/>
      <c r="BZ382" s="845"/>
      <c r="CA382" s="845"/>
      <c r="CB382" s="845"/>
      <c r="CC382" s="845"/>
      <c r="CD382" s="845"/>
      <c r="CE382" s="845"/>
      <c r="CF382" s="845"/>
      <c r="CG382" s="845"/>
      <c r="CH382" s="845"/>
      <c r="CI382" s="845"/>
      <c r="CJ382" s="845"/>
      <c r="CK382" s="845"/>
      <c r="CL382" s="845"/>
      <c r="CM382" s="845"/>
      <c r="CN382" s="845"/>
      <c r="CO382" s="845"/>
      <c r="CP382" s="845"/>
      <c r="CQ382" s="845"/>
      <c r="CR382" s="845"/>
      <c r="CS382" s="845"/>
      <c r="CT382" s="845"/>
      <c r="CU382" s="845"/>
      <c r="CV382" s="845"/>
      <c r="CW382" s="845"/>
      <c r="CX382" s="845"/>
      <c r="CY382" s="845"/>
      <c r="CZ382" s="845"/>
      <c r="DA382" s="845"/>
      <c r="DB382" s="845"/>
      <c r="DC382" s="845"/>
      <c r="DD382" s="845"/>
      <c r="DE382" s="845"/>
      <c r="DF382" s="845"/>
      <c r="DG382" s="845"/>
      <c r="DH382" s="845"/>
      <c r="DI382" s="845"/>
      <c r="DJ382" s="845"/>
      <c r="DK382" s="845"/>
      <c r="DL382" s="845"/>
      <c r="DM382" s="845"/>
      <c r="DN382" s="845"/>
      <c r="DO382" s="845"/>
      <c r="DP382" s="845"/>
      <c r="DQ382" s="845"/>
      <c r="DR382" s="845"/>
      <c r="DS382" s="845"/>
      <c r="DT382" s="845"/>
      <c r="DU382" s="845"/>
      <c r="DV382" s="845"/>
      <c r="DW382" s="845"/>
      <c r="DX382" s="845"/>
      <c r="DY382" s="845"/>
      <c r="DZ382" s="845"/>
      <c r="EA382" s="845"/>
      <c r="EB382" s="845"/>
      <c r="EC382" s="845"/>
      <c r="ED382" s="845"/>
      <c r="EE382" s="845"/>
      <c r="EF382" s="845"/>
      <c r="EG382" s="845"/>
      <c r="EH382" s="845"/>
      <c r="EI382" s="845"/>
      <c r="EJ382" s="845"/>
      <c r="EK382" s="845"/>
      <c r="EL382" s="845"/>
      <c r="EM382" s="845"/>
      <c r="EN382" s="845"/>
      <c r="EO382" s="845"/>
      <c r="EP382" s="845"/>
      <c r="EQ382" s="845"/>
      <c r="ER382" s="845"/>
      <c r="ES382" s="845"/>
      <c r="ET382" s="845"/>
      <c r="EU382" s="845"/>
      <c r="EV382" s="845"/>
      <c r="EW382" s="845"/>
      <c r="EX382" s="845"/>
      <c r="EY382" s="845"/>
      <c r="EZ382" s="845"/>
      <c r="FA382" s="845"/>
      <c r="FB382" s="845"/>
      <c r="FC382" s="845"/>
      <c r="FD382" s="845"/>
      <c r="FE382" s="845"/>
      <c r="FF382" s="845"/>
      <c r="FG382" s="845"/>
      <c r="FH382" s="845"/>
      <c r="FI382" s="845"/>
      <c r="FJ382" s="845"/>
      <c r="FK382" s="845"/>
      <c r="FL382" s="845"/>
      <c r="FM382" s="845"/>
      <c r="FN382" s="845"/>
      <c r="FO382" s="845"/>
      <c r="FP382" s="845"/>
      <c r="FQ382" s="845"/>
      <c r="FR382" s="845"/>
      <c r="FS382" s="845"/>
      <c r="FT382" s="845"/>
      <c r="FU382" s="845"/>
      <c r="FV382" s="845"/>
      <c r="FW382" s="845"/>
      <c r="FX382" s="845"/>
    </row>
    <row r="383" spans="1:180" s="845" customFormat="1" ht="30" customHeight="1" x14ac:dyDescent="0.2">
      <c r="A383" s="662">
        <v>382</v>
      </c>
      <c r="B383" s="859" t="s">
        <v>1425</v>
      </c>
      <c r="C383" s="859" t="s">
        <v>1430</v>
      </c>
      <c r="D383" s="859" t="s">
        <v>1284</v>
      </c>
      <c r="E383" s="859" t="s">
        <v>65</v>
      </c>
      <c r="F383" s="859" t="s">
        <v>1035</v>
      </c>
      <c r="G383" s="878" t="s">
        <v>59</v>
      </c>
      <c r="H383" s="916">
        <v>14147621.93</v>
      </c>
      <c r="I383" s="858"/>
      <c r="J383" s="858"/>
      <c r="K383" s="858"/>
      <c r="L383" s="858"/>
      <c r="M383" s="858"/>
      <c r="N383" s="858"/>
      <c r="O383" s="858"/>
      <c r="P383" s="897">
        <v>2.1</v>
      </c>
      <c r="Q383" s="586" t="s">
        <v>55</v>
      </c>
      <c r="R383" s="878">
        <v>20</v>
      </c>
    </row>
    <row r="384" spans="1:180" ht="30" customHeight="1" x14ac:dyDescent="0.2">
      <c r="A384" s="662">
        <v>383</v>
      </c>
      <c r="B384" s="859" t="s">
        <v>1431</v>
      </c>
      <c r="C384" s="859" t="s">
        <v>1371</v>
      </c>
      <c r="D384" s="859" t="s">
        <v>1432</v>
      </c>
      <c r="E384" s="859" t="s">
        <v>68</v>
      </c>
      <c r="F384" s="859" t="s">
        <v>1306</v>
      </c>
      <c r="G384" s="878" t="s">
        <v>15</v>
      </c>
      <c r="H384" s="916">
        <v>26666.92</v>
      </c>
      <c r="I384" s="858"/>
      <c r="J384" s="858"/>
      <c r="K384" s="858"/>
      <c r="L384" s="858"/>
      <c r="M384" s="858"/>
      <c r="N384" s="858"/>
      <c r="O384" s="858"/>
      <c r="P384" s="903">
        <v>2.2000000000000002</v>
      </c>
      <c r="Q384" s="858" t="s">
        <v>22</v>
      </c>
      <c r="R384" s="878">
        <v>25</v>
      </c>
      <c r="S384" s="845"/>
      <c r="T384" s="845"/>
      <c r="U384" s="845"/>
      <c r="V384" s="845"/>
      <c r="W384" s="845"/>
      <c r="X384" s="845"/>
      <c r="Y384" s="845"/>
      <c r="Z384" s="845"/>
      <c r="AA384" s="845"/>
      <c r="AB384" s="845"/>
      <c r="AC384" s="845"/>
      <c r="AD384" s="845"/>
      <c r="AE384" s="845"/>
      <c r="AF384" s="845"/>
      <c r="AG384" s="845"/>
      <c r="AH384" s="845"/>
      <c r="AI384" s="845"/>
      <c r="AJ384" s="845"/>
      <c r="AK384" s="845"/>
      <c r="AL384" s="845"/>
      <c r="AM384" s="845"/>
      <c r="AN384" s="845"/>
      <c r="AO384" s="845"/>
      <c r="AP384" s="845"/>
      <c r="AQ384" s="845"/>
      <c r="AR384" s="845"/>
      <c r="AS384" s="845"/>
      <c r="AT384" s="845"/>
      <c r="AU384" s="845"/>
      <c r="AV384" s="845"/>
      <c r="AW384" s="845"/>
      <c r="AX384" s="845"/>
      <c r="AY384" s="845"/>
      <c r="AZ384" s="845"/>
      <c r="BA384" s="845"/>
      <c r="BB384" s="845"/>
      <c r="BC384" s="845"/>
      <c r="BD384" s="845"/>
      <c r="BE384" s="845"/>
      <c r="BF384" s="845"/>
      <c r="BG384" s="845"/>
      <c r="BH384" s="845"/>
      <c r="BI384" s="845"/>
      <c r="BJ384" s="845"/>
      <c r="BK384" s="845"/>
      <c r="BL384" s="845"/>
      <c r="BM384" s="845"/>
      <c r="BN384" s="845"/>
      <c r="BO384" s="845"/>
      <c r="BP384" s="845"/>
      <c r="BQ384" s="845"/>
      <c r="BR384" s="845"/>
      <c r="BS384" s="845"/>
      <c r="BT384" s="845"/>
      <c r="BU384" s="845"/>
      <c r="BV384" s="845"/>
      <c r="BW384" s="845"/>
      <c r="BX384" s="845"/>
      <c r="BY384" s="845"/>
      <c r="BZ384" s="845"/>
      <c r="CA384" s="845"/>
      <c r="CB384" s="845"/>
      <c r="CC384" s="845"/>
      <c r="CD384" s="845"/>
      <c r="CE384" s="845"/>
      <c r="CF384" s="845"/>
      <c r="CG384" s="845"/>
      <c r="CH384" s="845"/>
      <c r="CI384" s="845"/>
      <c r="CJ384" s="845"/>
      <c r="CK384" s="845"/>
      <c r="CL384" s="845"/>
      <c r="CM384" s="845"/>
      <c r="CN384" s="845"/>
      <c r="CO384" s="845"/>
      <c r="CP384" s="845"/>
      <c r="CQ384" s="845"/>
      <c r="CR384" s="845"/>
      <c r="CS384" s="845"/>
      <c r="CT384" s="845"/>
      <c r="CU384" s="845"/>
      <c r="CV384" s="845"/>
      <c r="CW384" s="845"/>
      <c r="CX384" s="845"/>
      <c r="CY384" s="845"/>
      <c r="CZ384" s="845"/>
      <c r="DA384" s="845"/>
      <c r="DB384" s="845"/>
      <c r="DC384" s="845"/>
      <c r="DD384" s="845"/>
      <c r="DE384" s="845"/>
      <c r="DF384" s="845"/>
      <c r="DG384" s="845"/>
      <c r="DH384" s="845"/>
      <c r="DI384" s="845"/>
      <c r="DJ384" s="845"/>
      <c r="DK384" s="845"/>
      <c r="DL384" s="845"/>
      <c r="DM384" s="845"/>
      <c r="DN384" s="845"/>
      <c r="DO384" s="845"/>
      <c r="DP384" s="845"/>
      <c r="DQ384" s="845"/>
      <c r="DR384" s="845"/>
      <c r="DS384" s="845"/>
      <c r="DT384" s="845"/>
      <c r="DU384" s="845"/>
      <c r="DV384" s="845"/>
      <c r="DW384" s="845"/>
      <c r="DX384" s="845"/>
      <c r="DY384" s="845"/>
      <c r="DZ384" s="845"/>
      <c r="EA384" s="845"/>
      <c r="EB384" s="845"/>
      <c r="EC384" s="845"/>
      <c r="ED384" s="845"/>
      <c r="EE384" s="845"/>
      <c r="EF384" s="845"/>
      <c r="EG384" s="845"/>
      <c r="EH384" s="845"/>
      <c r="EI384" s="845"/>
      <c r="EJ384" s="845"/>
      <c r="EK384" s="845"/>
      <c r="EL384" s="845"/>
      <c r="EM384" s="845"/>
      <c r="EN384" s="845"/>
      <c r="EO384" s="845"/>
      <c r="EP384" s="845"/>
      <c r="EQ384" s="845"/>
      <c r="ER384" s="845"/>
      <c r="ES384" s="845"/>
      <c r="ET384" s="845"/>
      <c r="EU384" s="845"/>
      <c r="EV384" s="845"/>
      <c r="EW384" s="845"/>
      <c r="EX384" s="845"/>
      <c r="EY384" s="845"/>
      <c r="EZ384" s="845"/>
      <c r="FA384" s="845"/>
      <c r="FB384" s="845"/>
      <c r="FC384" s="845"/>
      <c r="FD384" s="845"/>
      <c r="FE384" s="845"/>
      <c r="FF384" s="845"/>
      <c r="FG384" s="845"/>
      <c r="FH384" s="845"/>
      <c r="FI384" s="845"/>
      <c r="FJ384" s="845"/>
      <c r="FK384" s="845"/>
      <c r="FL384" s="845"/>
      <c r="FM384" s="845"/>
      <c r="FN384" s="845"/>
      <c r="FO384" s="845"/>
      <c r="FP384" s="845"/>
      <c r="FQ384" s="845"/>
      <c r="FR384" s="845"/>
      <c r="FS384" s="845"/>
      <c r="FT384" s="845"/>
      <c r="FU384" s="845"/>
      <c r="FV384" s="845"/>
      <c r="FW384" s="845"/>
      <c r="FX384" s="845"/>
    </row>
    <row r="385" spans="1:180" ht="30" customHeight="1" x14ac:dyDescent="0.2">
      <c r="A385" s="662">
        <v>384</v>
      </c>
      <c r="B385" s="859" t="s">
        <v>1431</v>
      </c>
      <c r="C385" s="859" t="s">
        <v>1352</v>
      </c>
      <c r="D385" s="859" t="s">
        <v>1433</v>
      </c>
      <c r="E385" s="859" t="s">
        <v>14</v>
      </c>
      <c r="F385" s="859" t="s">
        <v>1434</v>
      </c>
      <c r="G385" s="878" t="s">
        <v>31</v>
      </c>
      <c r="H385" s="916">
        <v>11539.85</v>
      </c>
      <c r="I385" s="858"/>
      <c r="J385" s="858"/>
      <c r="K385" s="858"/>
      <c r="L385" s="858"/>
      <c r="M385" s="858"/>
      <c r="N385" s="858"/>
      <c r="O385" s="858"/>
      <c r="P385" s="903">
        <v>2.2000000000000002</v>
      </c>
      <c r="Q385" s="858" t="s">
        <v>22</v>
      </c>
      <c r="R385" s="878">
        <v>25</v>
      </c>
      <c r="S385" s="845"/>
      <c r="T385" s="845"/>
      <c r="U385" s="845"/>
      <c r="V385" s="845"/>
      <c r="W385" s="845"/>
      <c r="X385" s="845"/>
      <c r="Y385" s="845"/>
      <c r="Z385" s="845"/>
      <c r="AA385" s="845"/>
      <c r="AB385" s="845"/>
      <c r="AC385" s="845"/>
      <c r="AD385" s="845"/>
      <c r="AE385" s="845"/>
      <c r="AF385" s="845"/>
      <c r="AG385" s="845"/>
      <c r="AH385" s="845"/>
      <c r="AI385" s="845"/>
      <c r="AJ385" s="845"/>
      <c r="AK385" s="845"/>
      <c r="AL385" s="845"/>
      <c r="AM385" s="845"/>
      <c r="AN385" s="845"/>
      <c r="AO385" s="845"/>
      <c r="AP385" s="845"/>
      <c r="AQ385" s="845"/>
      <c r="AR385" s="845"/>
      <c r="AS385" s="845"/>
      <c r="AT385" s="845"/>
      <c r="AU385" s="845"/>
      <c r="AV385" s="845"/>
      <c r="AW385" s="845"/>
      <c r="AX385" s="845"/>
      <c r="AY385" s="845"/>
      <c r="AZ385" s="845"/>
      <c r="BA385" s="845"/>
      <c r="BB385" s="845"/>
      <c r="BC385" s="845"/>
      <c r="BD385" s="845"/>
      <c r="BE385" s="845"/>
      <c r="BF385" s="845"/>
      <c r="BG385" s="845"/>
      <c r="BH385" s="845"/>
      <c r="BI385" s="845"/>
      <c r="BJ385" s="845"/>
      <c r="BK385" s="845"/>
      <c r="BL385" s="845"/>
      <c r="BM385" s="845"/>
      <c r="BN385" s="845"/>
      <c r="BO385" s="845"/>
      <c r="BP385" s="845"/>
      <c r="BQ385" s="845"/>
      <c r="BR385" s="845"/>
      <c r="BS385" s="845"/>
      <c r="BT385" s="845"/>
      <c r="BU385" s="845"/>
      <c r="BV385" s="845"/>
      <c r="BW385" s="845"/>
      <c r="BX385" s="845"/>
      <c r="BY385" s="845"/>
      <c r="BZ385" s="845"/>
      <c r="CA385" s="845"/>
      <c r="CB385" s="845"/>
      <c r="CC385" s="845"/>
      <c r="CD385" s="845"/>
      <c r="CE385" s="845"/>
      <c r="CF385" s="845"/>
      <c r="CG385" s="845"/>
      <c r="CH385" s="845"/>
      <c r="CI385" s="845"/>
      <c r="CJ385" s="845"/>
      <c r="CK385" s="845"/>
      <c r="CL385" s="845"/>
      <c r="CM385" s="845"/>
      <c r="CN385" s="845"/>
      <c r="CO385" s="845"/>
      <c r="CP385" s="845"/>
      <c r="CQ385" s="845"/>
      <c r="CR385" s="845"/>
      <c r="CS385" s="845"/>
      <c r="CT385" s="845"/>
      <c r="CU385" s="845"/>
      <c r="CV385" s="845"/>
      <c r="CW385" s="845"/>
      <c r="CX385" s="845"/>
      <c r="CY385" s="845"/>
      <c r="CZ385" s="845"/>
      <c r="DA385" s="845"/>
      <c r="DB385" s="845"/>
      <c r="DC385" s="845"/>
      <c r="DD385" s="845"/>
      <c r="DE385" s="845"/>
      <c r="DF385" s="845"/>
      <c r="DG385" s="845"/>
      <c r="DH385" s="845"/>
      <c r="DI385" s="845"/>
      <c r="DJ385" s="845"/>
      <c r="DK385" s="845"/>
      <c r="DL385" s="845"/>
      <c r="DM385" s="845"/>
      <c r="DN385" s="845"/>
      <c r="DO385" s="845"/>
      <c r="DP385" s="845"/>
      <c r="DQ385" s="845"/>
      <c r="DR385" s="845"/>
      <c r="DS385" s="845"/>
      <c r="DT385" s="845"/>
      <c r="DU385" s="845"/>
      <c r="DV385" s="845"/>
      <c r="DW385" s="845"/>
      <c r="DX385" s="845"/>
      <c r="DY385" s="845"/>
      <c r="DZ385" s="845"/>
      <c r="EA385" s="845"/>
      <c r="EB385" s="845"/>
      <c r="EC385" s="845"/>
      <c r="ED385" s="845"/>
      <c r="EE385" s="845"/>
      <c r="EF385" s="845"/>
      <c r="EG385" s="845"/>
      <c r="EH385" s="845"/>
      <c r="EI385" s="845"/>
      <c r="EJ385" s="845"/>
      <c r="EK385" s="845"/>
      <c r="EL385" s="845"/>
      <c r="EM385" s="845"/>
      <c r="EN385" s="845"/>
      <c r="EO385" s="845"/>
      <c r="EP385" s="845"/>
      <c r="EQ385" s="845"/>
      <c r="ER385" s="845"/>
      <c r="ES385" s="845"/>
      <c r="ET385" s="845"/>
      <c r="EU385" s="845"/>
      <c r="EV385" s="845"/>
      <c r="EW385" s="845"/>
      <c r="EX385" s="845"/>
      <c r="EY385" s="845"/>
      <c r="EZ385" s="845"/>
      <c r="FA385" s="845"/>
      <c r="FB385" s="845"/>
      <c r="FC385" s="845"/>
      <c r="FD385" s="845"/>
      <c r="FE385" s="845"/>
      <c r="FF385" s="845"/>
      <c r="FG385" s="845"/>
      <c r="FH385" s="845"/>
      <c r="FI385" s="845"/>
      <c r="FJ385" s="845"/>
      <c r="FK385" s="845"/>
      <c r="FL385" s="845"/>
      <c r="FM385" s="845"/>
      <c r="FN385" s="845"/>
      <c r="FO385" s="845"/>
      <c r="FP385" s="845"/>
      <c r="FQ385" s="845"/>
      <c r="FR385" s="845"/>
      <c r="FS385" s="845"/>
      <c r="FT385" s="845"/>
      <c r="FU385" s="845"/>
      <c r="FV385" s="845"/>
      <c r="FW385" s="845"/>
      <c r="FX385" s="845"/>
    </row>
    <row r="386" spans="1:180" ht="30" customHeight="1" x14ac:dyDescent="0.2">
      <c r="A386" s="662">
        <v>385</v>
      </c>
      <c r="B386" s="859" t="s">
        <v>1431</v>
      </c>
      <c r="C386" s="859" t="s">
        <v>1352</v>
      </c>
      <c r="D386" s="859" t="s">
        <v>1435</v>
      </c>
      <c r="E386" s="859" t="s">
        <v>14</v>
      </c>
      <c r="F386" s="859" t="s">
        <v>1436</v>
      </c>
      <c r="G386" s="878" t="s">
        <v>31</v>
      </c>
      <c r="H386" s="916">
        <v>680000</v>
      </c>
      <c r="I386" s="858"/>
      <c r="J386" s="858"/>
      <c r="K386" s="858"/>
      <c r="L386" s="858"/>
      <c r="M386" s="858"/>
      <c r="N386" s="858"/>
      <c r="O386" s="858"/>
      <c r="P386" s="900">
        <v>2.2000000000000002</v>
      </c>
      <c r="Q386" s="858" t="s">
        <v>22</v>
      </c>
      <c r="R386" s="878">
        <v>25</v>
      </c>
      <c r="S386" s="845"/>
      <c r="T386" s="845"/>
      <c r="U386" s="845"/>
      <c r="V386" s="845"/>
      <c r="W386" s="845"/>
      <c r="X386" s="845"/>
      <c r="Y386" s="845"/>
      <c r="Z386" s="845"/>
      <c r="AA386" s="845"/>
      <c r="AB386" s="845"/>
      <c r="AC386" s="845"/>
      <c r="AD386" s="845"/>
      <c r="AE386" s="845"/>
      <c r="AF386" s="845"/>
      <c r="AG386" s="845"/>
      <c r="AH386" s="845"/>
      <c r="AI386" s="845"/>
      <c r="AJ386" s="845"/>
      <c r="AK386" s="845"/>
      <c r="AL386" s="845"/>
      <c r="AM386" s="845"/>
      <c r="AN386" s="845"/>
      <c r="AO386" s="845"/>
      <c r="AP386" s="845"/>
      <c r="AQ386" s="845"/>
      <c r="AR386" s="845"/>
      <c r="AS386" s="845"/>
      <c r="AT386" s="845"/>
      <c r="AU386" s="845"/>
      <c r="AV386" s="845"/>
      <c r="AW386" s="845"/>
      <c r="AX386" s="845"/>
      <c r="AY386" s="845"/>
      <c r="AZ386" s="845"/>
      <c r="BA386" s="845"/>
      <c r="BB386" s="845"/>
      <c r="BC386" s="845"/>
      <c r="BD386" s="845"/>
      <c r="BE386" s="845"/>
      <c r="BF386" s="845"/>
      <c r="BG386" s="845"/>
      <c r="BH386" s="845"/>
      <c r="BI386" s="845"/>
      <c r="BJ386" s="845"/>
      <c r="BK386" s="845"/>
      <c r="BL386" s="845"/>
      <c r="BM386" s="845"/>
      <c r="BN386" s="845"/>
      <c r="BO386" s="845"/>
      <c r="BP386" s="845"/>
      <c r="BQ386" s="845"/>
      <c r="BR386" s="845"/>
      <c r="BS386" s="845"/>
      <c r="BT386" s="845"/>
      <c r="BU386" s="845"/>
      <c r="BV386" s="845"/>
      <c r="BW386" s="845"/>
      <c r="BX386" s="845"/>
      <c r="BY386" s="845"/>
      <c r="BZ386" s="845"/>
      <c r="CA386" s="845"/>
      <c r="CB386" s="845"/>
      <c r="CC386" s="845"/>
      <c r="CD386" s="845"/>
      <c r="CE386" s="845"/>
      <c r="CF386" s="845"/>
      <c r="CG386" s="845"/>
      <c r="CH386" s="845"/>
      <c r="CI386" s="845"/>
      <c r="CJ386" s="845"/>
      <c r="CK386" s="845"/>
      <c r="CL386" s="845"/>
      <c r="CM386" s="845"/>
      <c r="CN386" s="845"/>
      <c r="CO386" s="845"/>
      <c r="CP386" s="845"/>
      <c r="CQ386" s="845"/>
      <c r="CR386" s="845"/>
      <c r="CS386" s="845"/>
      <c r="CT386" s="845"/>
      <c r="CU386" s="845"/>
      <c r="CV386" s="845"/>
      <c r="CW386" s="845"/>
      <c r="CX386" s="845"/>
      <c r="CY386" s="845"/>
      <c r="CZ386" s="845"/>
      <c r="DA386" s="845"/>
      <c r="DB386" s="845"/>
      <c r="DC386" s="845"/>
      <c r="DD386" s="845"/>
      <c r="DE386" s="845"/>
      <c r="DF386" s="845"/>
      <c r="DG386" s="845"/>
      <c r="DH386" s="845"/>
      <c r="DI386" s="845"/>
      <c r="DJ386" s="845"/>
      <c r="DK386" s="845"/>
      <c r="DL386" s="845"/>
      <c r="DM386" s="845"/>
      <c r="DN386" s="845"/>
      <c r="DO386" s="845"/>
      <c r="DP386" s="845"/>
      <c r="DQ386" s="845"/>
      <c r="DR386" s="845"/>
      <c r="DS386" s="845"/>
      <c r="DT386" s="845"/>
      <c r="DU386" s="845"/>
      <c r="DV386" s="845"/>
      <c r="DW386" s="845"/>
      <c r="DX386" s="845"/>
      <c r="DY386" s="845"/>
      <c r="DZ386" s="845"/>
      <c r="EA386" s="845"/>
      <c r="EB386" s="845"/>
      <c r="EC386" s="845"/>
      <c r="ED386" s="845"/>
      <c r="EE386" s="845"/>
      <c r="EF386" s="845"/>
      <c r="EG386" s="845"/>
      <c r="EH386" s="845"/>
      <c r="EI386" s="845"/>
      <c r="EJ386" s="845"/>
      <c r="EK386" s="845"/>
      <c r="EL386" s="845"/>
      <c r="EM386" s="845"/>
      <c r="EN386" s="845"/>
      <c r="EO386" s="845"/>
      <c r="EP386" s="845"/>
      <c r="EQ386" s="845"/>
      <c r="ER386" s="845"/>
      <c r="ES386" s="845"/>
      <c r="ET386" s="845"/>
      <c r="EU386" s="845"/>
      <c r="EV386" s="845"/>
      <c r="EW386" s="845"/>
      <c r="EX386" s="845"/>
      <c r="EY386" s="845"/>
      <c r="EZ386" s="845"/>
      <c r="FA386" s="845"/>
      <c r="FB386" s="845"/>
      <c r="FC386" s="845"/>
      <c r="FD386" s="845"/>
      <c r="FE386" s="845"/>
      <c r="FF386" s="845"/>
      <c r="FG386" s="845"/>
      <c r="FH386" s="845"/>
      <c r="FI386" s="845"/>
      <c r="FJ386" s="845"/>
      <c r="FK386" s="845"/>
      <c r="FL386" s="845"/>
      <c r="FM386" s="845"/>
      <c r="FN386" s="845"/>
      <c r="FO386" s="845"/>
      <c r="FP386" s="845"/>
      <c r="FQ386" s="845"/>
      <c r="FR386" s="845"/>
      <c r="FS386" s="845"/>
      <c r="FT386" s="845"/>
      <c r="FU386" s="845"/>
      <c r="FV386" s="845"/>
      <c r="FW386" s="845"/>
      <c r="FX386" s="845"/>
    </row>
    <row r="387" spans="1:180" s="593" customFormat="1" ht="30" customHeight="1" x14ac:dyDescent="0.2">
      <c r="A387" s="662">
        <v>386</v>
      </c>
      <c r="B387" s="859" t="s">
        <v>1431</v>
      </c>
      <c r="C387" s="859" t="s">
        <v>1437</v>
      </c>
      <c r="D387" s="859" t="s">
        <v>1438</v>
      </c>
      <c r="E387" s="859" t="s">
        <v>68</v>
      </c>
      <c r="F387" s="859" t="s">
        <v>1171</v>
      </c>
      <c r="G387" s="878" t="s">
        <v>47</v>
      </c>
      <c r="H387" s="916">
        <v>2775321.92</v>
      </c>
      <c r="I387" s="858"/>
      <c r="J387" s="858"/>
      <c r="K387" s="858"/>
      <c r="L387" s="858"/>
      <c r="M387" s="858"/>
      <c r="N387" s="858"/>
      <c r="O387" s="858"/>
      <c r="P387" s="903">
        <v>2.2000000000000002</v>
      </c>
      <c r="Q387" s="586" t="s">
        <v>22</v>
      </c>
      <c r="R387" s="878">
        <v>25</v>
      </c>
      <c r="S387" s="845"/>
      <c r="T387" s="845"/>
      <c r="U387" s="845"/>
      <c r="V387" s="845"/>
      <c r="W387" s="845"/>
      <c r="X387" s="845"/>
      <c r="Y387" s="845"/>
      <c r="Z387" s="845"/>
      <c r="AA387" s="845"/>
      <c r="AB387" s="845"/>
      <c r="AC387" s="845"/>
      <c r="AD387" s="845"/>
      <c r="AE387" s="845"/>
      <c r="AF387" s="845"/>
      <c r="AG387" s="845"/>
      <c r="AH387" s="845"/>
      <c r="AI387" s="845"/>
      <c r="AJ387" s="845"/>
      <c r="AK387" s="845"/>
      <c r="AL387" s="845"/>
      <c r="AM387" s="845"/>
      <c r="AN387" s="845"/>
      <c r="AO387" s="845"/>
      <c r="AP387" s="845"/>
      <c r="AQ387" s="845"/>
      <c r="AR387" s="845"/>
      <c r="AS387" s="845"/>
      <c r="AT387" s="845"/>
      <c r="AU387" s="845"/>
      <c r="AV387" s="845"/>
      <c r="AW387" s="845"/>
      <c r="AX387" s="845"/>
      <c r="AY387" s="845"/>
      <c r="AZ387" s="845"/>
      <c r="BA387" s="845"/>
      <c r="BB387" s="845"/>
      <c r="BC387" s="845"/>
      <c r="BD387" s="845"/>
      <c r="BE387" s="845"/>
      <c r="BF387" s="845"/>
      <c r="BG387" s="845"/>
      <c r="BH387" s="845"/>
      <c r="BI387" s="845"/>
      <c r="BJ387" s="845"/>
      <c r="BK387" s="845"/>
      <c r="BL387" s="845"/>
      <c r="BM387" s="845"/>
      <c r="BN387" s="845"/>
      <c r="BO387" s="845"/>
      <c r="BP387" s="845"/>
      <c r="BQ387" s="845"/>
      <c r="BR387" s="845"/>
      <c r="BS387" s="845"/>
      <c r="BT387" s="845"/>
      <c r="BU387" s="845"/>
      <c r="BV387" s="845"/>
      <c r="BW387" s="845"/>
      <c r="BX387" s="845"/>
      <c r="BY387" s="845"/>
      <c r="BZ387" s="845"/>
      <c r="CA387" s="845"/>
      <c r="CB387" s="845"/>
      <c r="CC387" s="845"/>
      <c r="CD387" s="845"/>
      <c r="CE387" s="845"/>
      <c r="CF387" s="845"/>
      <c r="CG387" s="845"/>
      <c r="CH387" s="845"/>
      <c r="CI387" s="845"/>
      <c r="CJ387" s="845"/>
      <c r="CK387" s="845"/>
      <c r="CL387" s="845"/>
      <c r="CM387" s="845"/>
      <c r="CN387" s="845"/>
      <c r="CO387" s="845"/>
      <c r="CP387" s="845"/>
      <c r="CQ387" s="845"/>
      <c r="CR387" s="845"/>
      <c r="CS387" s="845"/>
      <c r="CT387" s="845"/>
      <c r="CU387" s="845"/>
      <c r="CV387" s="845"/>
      <c r="CW387" s="845"/>
      <c r="CX387" s="845"/>
      <c r="CY387" s="845"/>
      <c r="CZ387" s="845"/>
      <c r="DA387" s="845"/>
      <c r="DB387" s="845"/>
      <c r="DC387" s="845"/>
      <c r="DD387" s="845"/>
      <c r="DE387" s="845"/>
      <c r="DF387" s="845"/>
      <c r="DG387" s="845"/>
      <c r="DH387" s="845"/>
      <c r="DI387" s="845"/>
      <c r="DJ387" s="845"/>
      <c r="DK387" s="845"/>
      <c r="DL387" s="845"/>
      <c r="DM387" s="845"/>
      <c r="DN387" s="845"/>
      <c r="DO387" s="845"/>
      <c r="DP387" s="845"/>
      <c r="DQ387" s="845"/>
      <c r="DR387" s="845"/>
      <c r="DS387" s="845"/>
      <c r="DT387" s="845"/>
      <c r="DU387" s="845"/>
      <c r="DV387" s="845"/>
      <c r="DW387" s="845"/>
      <c r="DX387" s="845"/>
      <c r="DY387" s="845"/>
      <c r="DZ387" s="845"/>
      <c r="EA387" s="845"/>
      <c r="EB387" s="845"/>
      <c r="EC387" s="845"/>
      <c r="ED387" s="845"/>
      <c r="EE387" s="845"/>
      <c r="EF387" s="845"/>
      <c r="EG387" s="845"/>
      <c r="EH387" s="845"/>
      <c r="EI387" s="845"/>
      <c r="EJ387" s="845"/>
      <c r="EK387" s="845"/>
      <c r="EL387" s="845"/>
      <c r="EM387" s="845"/>
      <c r="EN387" s="845"/>
      <c r="EO387" s="845"/>
      <c r="EP387" s="845"/>
      <c r="EQ387" s="845"/>
      <c r="ER387" s="845"/>
      <c r="ES387" s="845"/>
      <c r="ET387" s="845"/>
      <c r="EU387" s="845"/>
      <c r="EV387" s="845"/>
      <c r="EW387" s="845"/>
      <c r="EX387" s="845"/>
      <c r="EY387" s="845"/>
      <c r="EZ387" s="845"/>
      <c r="FA387" s="845"/>
      <c r="FB387" s="845"/>
      <c r="FC387" s="845"/>
      <c r="FD387" s="845"/>
      <c r="FE387" s="845"/>
      <c r="FF387" s="845"/>
      <c r="FG387" s="845"/>
      <c r="FH387" s="845"/>
      <c r="FI387" s="845"/>
      <c r="FJ387" s="845"/>
      <c r="FK387" s="845"/>
      <c r="FL387" s="845"/>
      <c r="FM387" s="845"/>
      <c r="FN387" s="845"/>
      <c r="FO387" s="845"/>
      <c r="FP387" s="845"/>
      <c r="FQ387" s="845"/>
      <c r="FR387" s="845"/>
      <c r="FS387" s="845"/>
      <c r="FT387" s="845"/>
      <c r="FU387" s="845"/>
      <c r="FV387" s="845"/>
      <c r="FW387" s="845"/>
      <c r="FX387" s="845"/>
    </row>
    <row r="388" spans="1:180" ht="30" customHeight="1" x14ac:dyDescent="0.2">
      <c r="A388" s="662">
        <v>387</v>
      </c>
      <c r="B388" s="859" t="s">
        <v>1439</v>
      </c>
      <c r="C388" s="859" t="s">
        <v>1365</v>
      </c>
      <c r="D388" s="859" t="s">
        <v>1284</v>
      </c>
      <c r="E388" s="859" t="s">
        <v>14</v>
      </c>
      <c r="F388" s="859" t="s">
        <v>1370</v>
      </c>
      <c r="G388" s="878" t="s">
        <v>41</v>
      </c>
      <c r="H388" s="916">
        <v>43589</v>
      </c>
      <c r="I388" s="858"/>
      <c r="J388" s="858"/>
      <c r="K388" s="858"/>
      <c r="L388" s="858"/>
      <c r="M388" s="858"/>
      <c r="N388" s="858"/>
      <c r="O388" s="858"/>
      <c r="P388" s="903">
        <v>2.1</v>
      </c>
      <c r="Q388" s="586" t="s">
        <v>45</v>
      </c>
      <c r="R388" s="878">
        <v>20</v>
      </c>
      <c r="S388" s="845"/>
      <c r="T388" s="845"/>
      <c r="U388" s="845"/>
      <c r="V388" s="845"/>
      <c r="W388" s="845"/>
      <c r="X388" s="845"/>
      <c r="Y388" s="845"/>
      <c r="Z388" s="845"/>
      <c r="AA388" s="845"/>
      <c r="AB388" s="845"/>
      <c r="AC388" s="845"/>
      <c r="AD388" s="845"/>
      <c r="AE388" s="845"/>
      <c r="AF388" s="845"/>
      <c r="AG388" s="845"/>
      <c r="AH388" s="845"/>
      <c r="AI388" s="845"/>
      <c r="AJ388" s="845"/>
      <c r="AK388" s="845"/>
      <c r="AL388" s="845"/>
      <c r="AM388" s="845"/>
      <c r="AN388" s="845"/>
      <c r="AO388" s="845"/>
      <c r="AP388" s="845"/>
      <c r="AQ388" s="845"/>
      <c r="AR388" s="845"/>
      <c r="AS388" s="845"/>
      <c r="AT388" s="845"/>
      <c r="AU388" s="845"/>
      <c r="AV388" s="845"/>
      <c r="AW388" s="845"/>
      <c r="AX388" s="845"/>
      <c r="AY388" s="845"/>
      <c r="AZ388" s="845"/>
      <c r="BA388" s="845"/>
      <c r="BB388" s="845"/>
      <c r="BC388" s="845"/>
      <c r="BD388" s="845"/>
      <c r="BE388" s="845"/>
      <c r="BF388" s="845"/>
      <c r="BG388" s="845"/>
      <c r="BH388" s="845"/>
      <c r="BI388" s="845"/>
      <c r="BJ388" s="845"/>
      <c r="BK388" s="845"/>
      <c r="BL388" s="845"/>
      <c r="BM388" s="845"/>
      <c r="BN388" s="845"/>
      <c r="BO388" s="845"/>
      <c r="BP388" s="845"/>
      <c r="BQ388" s="845"/>
      <c r="BR388" s="845"/>
      <c r="BS388" s="845"/>
      <c r="BT388" s="845"/>
      <c r="BU388" s="845"/>
      <c r="BV388" s="845"/>
      <c r="BW388" s="845"/>
      <c r="BX388" s="845"/>
      <c r="BY388" s="845"/>
      <c r="BZ388" s="845"/>
      <c r="CA388" s="845"/>
      <c r="CB388" s="845"/>
      <c r="CC388" s="845"/>
      <c r="CD388" s="845"/>
      <c r="CE388" s="845"/>
      <c r="CF388" s="845"/>
      <c r="CG388" s="845"/>
      <c r="CH388" s="845"/>
      <c r="CI388" s="845"/>
      <c r="CJ388" s="845"/>
      <c r="CK388" s="845"/>
      <c r="CL388" s="845"/>
      <c r="CM388" s="845"/>
      <c r="CN388" s="845"/>
      <c r="CO388" s="845"/>
      <c r="CP388" s="845"/>
      <c r="CQ388" s="845"/>
      <c r="CR388" s="845"/>
      <c r="CS388" s="845"/>
      <c r="CT388" s="845"/>
      <c r="CU388" s="845"/>
      <c r="CV388" s="845"/>
      <c r="CW388" s="845"/>
      <c r="CX388" s="845"/>
      <c r="CY388" s="845"/>
      <c r="CZ388" s="845"/>
      <c r="DA388" s="845"/>
      <c r="DB388" s="845"/>
      <c r="DC388" s="845"/>
      <c r="DD388" s="845"/>
      <c r="DE388" s="845"/>
      <c r="DF388" s="845"/>
      <c r="DG388" s="845"/>
      <c r="DH388" s="845"/>
      <c r="DI388" s="845"/>
      <c r="DJ388" s="845"/>
      <c r="DK388" s="845"/>
      <c r="DL388" s="845"/>
      <c r="DM388" s="845"/>
      <c r="DN388" s="845"/>
      <c r="DO388" s="845"/>
      <c r="DP388" s="845"/>
      <c r="DQ388" s="845"/>
      <c r="DR388" s="845"/>
      <c r="DS388" s="845"/>
      <c r="DT388" s="845"/>
      <c r="DU388" s="845"/>
      <c r="DV388" s="845"/>
      <c r="DW388" s="845"/>
      <c r="DX388" s="845"/>
      <c r="DY388" s="845"/>
      <c r="DZ388" s="845"/>
      <c r="EA388" s="845"/>
      <c r="EB388" s="845"/>
      <c r="EC388" s="845"/>
      <c r="ED388" s="845"/>
      <c r="EE388" s="845"/>
      <c r="EF388" s="845"/>
      <c r="EG388" s="845"/>
      <c r="EH388" s="845"/>
      <c r="EI388" s="845"/>
      <c r="EJ388" s="845"/>
      <c r="EK388" s="845"/>
      <c r="EL388" s="845"/>
      <c r="EM388" s="845"/>
      <c r="EN388" s="845"/>
      <c r="EO388" s="845"/>
      <c r="EP388" s="845"/>
      <c r="EQ388" s="845"/>
      <c r="ER388" s="845"/>
      <c r="ES388" s="845"/>
      <c r="ET388" s="845"/>
      <c r="EU388" s="845"/>
      <c r="EV388" s="845"/>
      <c r="EW388" s="845"/>
      <c r="EX388" s="845"/>
      <c r="EY388" s="845"/>
      <c r="EZ388" s="845"/>
      <c r="FA388" s="845"/>
      <c r="FB388" s="845"/>
      <c r="FC388" s="845"/>
      <c r="FD388" s="845"/>
      <c r="FE388" s="845"/>
      <c r="FF388" s="845"/>
      <c r="FG388" s="845"/>
      <c r="FH388" s="845"/>
      <c r="FI388" s="845"/>
      <c r="FJ388" s="845"/>
      <c r="FK388" s="845"/>
      <c r="FL388" s="845"/>
      <c r="FM388" s="845"/>
      <c r="FN388" s="845"/>
      <c r="FO388" s="845"/>
      <c r="FP388" s="845"/>
      <c r="FQ388" s="845"/>
      <c r="FR388" s="845"/>
      <c r="FS388" s="845"/>
      <c r="FT388" s="845"/>
      <c r="FU388" s="845"/>
      <c r="FV388" s="845"/>
      <c r="FW388" s="845"/>
      <c r="FX388" s="845"/>
    </row>
    <row r="389" spans="1:180" ht="30" customHeight="1" x14ac:dyDescent="0.2">
      <c r="A389" s="662">
        <v>388</v>
      </c>
      <c r="B389" s="859" t="s">
        <v>1439</v>
      </c>
      <c r="C389" s="859" t="s">
        <v>1440</v>
      </c>
      <c r="D389" s="859" t="s">
        <v>1389</v>
      </c>
      <c r="E389" s="859" t="s">
        <v>1314</v>
      </c>
      <c r="F389" s="859" t="s">
        <v>1441</v>
      </c>
      <c r="G389" s="878" t="s">
        <v>15</v>
      </c>
      <c r="H389" s="916">
        <v>81655.28</v>
      </c>
      <c r="I389" s="858"/>
      <c r="J389" s="858"/>
      <c r="K389" s="858"/>
      <c r="L389" s="858"/>
      <c r="M389" s="858"/>
      <c r="N389" s="858"/>
      <c r="O389" s="858"/>
      <c r="P389" s="903">
        <v>2.1</v>
      </c>
      <c r="Q389" s="586" t="s">
        <v>45</v>
      </c>
      <c r="R389" s="878">
        <v>20</v>
      </c>
      <c r="S389" s="845"/>
      <c r="T389" s="845"/>
      <c r="U389" s="845"/>
      <c r="V389" s="845"/>
      <c r="W389" s="845"/>
      <c r="X389" s="845"/>
      <c r="Y389" s="845"/>
      <c r="Z389" s="845"/>
      <c r="AA389" s="845"/>
      <c r="AB389" s="845"/>
      <c r="AC389" s="845"/>
      <c r="AD389" s="845"/>
      <c r="AE389" s="845"/>
      <c r="AF389" s="845"/>
      <c r="AG389" s="845"/>
      <c r="AH389" s="845"/>
      <c r="AI389" s="845"/>
      <c r="AJ389" s="845"/>
      <c r="AK389" s="845"/>
      <c r="AL389" s="845"/>
      <c r="AM389" s="845"/>
      <c r="AN389" s="845"/>
      <c r="AO389" s="845"/>
      <c r="AP389" s="845"/>
      <c r="AQ389" s="845"/>
      <c r="AR389" s="845"/>
      <c r="AS389" s="845"/>
      <c r="AT389" s="845"/>
      <c r="AU389" s="845"/>
      <c r="AV389" s="845"/>
      <c r="AW389" s="845"/>
      <c r="AX389" s="845"/>
      <c r="AY389" s="845"/>
      <c r="AZ389" s="845"/>
      <c r="BA389" s="845"/>
      <c r="BB389" s="845"/>
      <c r="BC389" s="845"/>
      <c r="BD389" s="845"/>
      <c r="BE389" s="845"/>
      <c r="BF389" s="845"/>
      <c r="BG389" s="845"/>
      <c r="BH389" s="845"/>
      <c r="BI389" s="845"/>
      <c r="BJ389" s="845"/>
      <c r="BK389" s="845"/>
      <c r="BL389" s="845"/>
      <c r="BM389" s="845"/>
      <c r="BN389" s="845"/>
      <c r="BO389" s="845"/>
      <c r="BP389" s="845"/>
      <c r="BQ389" s="845"/>
      <c r="BR389" s="845"/>
      <c r="BS389" s="845"/>
      <c r="BT389" s="845"/>
      <c r="BU389" s="845"/>
      <c r="BV389" s="845"/>
      <c r="BW389" s="845"/>
      <c r="BX389" s="845"/>
      <c r="BY389" s="845"/>
      <c r="BZ389" s="845"/>
      <c r="CA389" s="845"/>
      <c r="CB389" s="845"/>
      <c r="CC389" s="845"/>
      <c r="CD389" s="845"/>
      <c r="CE389" s="845"/>
      <c r="CF389" s="845"/>
      <c r="CG389" s="845"/>
      <c r="CH389" s="845"/>
      <c r="CI389" s="845"/>
      <c r="CJ389" s="845"/>
      <c r="CK389" s="845"/>
      <c r="CL389" s="845"/>
      <c r="CM389" s="845"/>
      <c r="CN389" s="845"/>
      <c r="CO389" s="845"/>
      <c r="CP389" s="845"/>
      <c r="CQ389" s="845"/>
      <c r="CR389" s="845"/>
      <c r="CS389" s="845"/>
      <c r="CT389" s="845"/>
      <c r="CU389" s="845"/>
      <c r="CV389" s="845"/>
      <c r="CW389" s="845"/>
      <c r="CX389" s="845"/>
      <c r="CY389" s="845"/>
      <c r="CZ389" s="845"/>
      <c r="DA389" s="845"/>
      <c r="DB389" s="845"/>
      <c r="DC389" s="845"/>
      <c r="DD389" s="845"/>
      <c r="DE389" s="845"/>
      <c r="DF389" s="845"/>
      <c r="DG389" s="845"/>
      <c r="DH389" s="845"/>
      <c r="DI389" s="845"/>
      <c r="DJ389" s="845"/>
      <c r="DK389" s="845"/>
      <c r="DL389" s="845"/>
      <c r="DM389" s="845"/>
      <c r="DN389" s="845"/>
      <c r="DO389" s="845"/>
      <c r="DP389" s="845"/>
      <c r="DQ389" s="845"/>
      <c r="DR389" s="845"/>
      <c r="DS389" s="845"/>
      <c r="DT389" s="845"/>
      <c r="DU389" s="845"/>
      <c r="DV389" s="845"/>
      <c r="DW389" s="845"/>
      <c r="DX389" s="845"/>
      <c r="DY389" s="845"/>
      <c r="DZ389" s="845"/>
      <c r="EA389" s="845"/>
      <c r="EB389" s="845"/>
      <c r="EC389" s="845"/>
      <c r="ED389" s="845"/>
      <c r="EE389" s="845"/>
      <c r="EF389" s="845"/>
      <c r="EG389" s="845"/>
      <c r="EH389" s="845"/>
      <c r="EI389" s="845"/>
      <c r="EJ389" s="845"/>
      <c r="EK389" s="845"/>
      <c r="EL389" s="845"/>
      <c r="EM389" s="845"/>
      <c r="EN389" s="845"/>
      <c r="EO389" s="845"/>
      <c r="EP389" s="845"/>
      <c r="EQ389" s="845"/>
      <c r="ER389" s="845"/>
      <c r="ES389" s="845"/>
      <c r="ET389" s="845"/>
      <c r="EU389" s="845"/>
      <c r="EV389" s="845"/>
      <c r="EW389" s="845"/>
      <c r="EX389" s="845"/>
      <c r="EY389" s="845"/>
      <c r="EZ389" s="845"/>
      <c r="FA389" s="845"/>
      <c r="FB389" s="845"/>
      <c r="FC389" s="845"/>
      <c r="FD389" s="845"/>
      <c r="FE389" s="845"/>
      <c r="FF389" s="845"/>
      <c r="FG389" s="845"/>
      <c r="FH389" s="845"/>
      <c r="FI389" s="845"/>
      <c r="FJ389" s="845"/>
      <c r="FK389" s="845"/>
      <c r="FL389" s="845"/>
      <c r="FM389" s="845"/>
      <c r="FN389" s="845"/>
      <c r="FO389" s="845"/>
      <c r="FP389" s="845"/>
      <c r="FQ389" s="845"/>
      <c r="FR389" s="845"/>
      <c r="FS389" s="845"/>
      <c r="FT389" s="845"/>
      <c r="FU389" s="845"/>
      <c r="FV389" s="845"/>
      <c r="FW389" s="845"/>
      <c r="FX389" s="845"/>
    </row>
    <row r="390" spans="1:180" ht="30" customHeight="1" x14ac:dyDescent="0.2">
      <c r="A390" s="662">
        <v>389</v>
      </c>
      <c r="B390" s="859" t="s">
        <v>1439</v>
      </c>
      <c r="C390" s="859" t="s">
        <v>1442</v>
      </c>
      <c r="D390" s="859" t="s">
        <v>1443</v>
      </c>
      <c r="E390" s="859" t="s">
        <v>65</v>
      </c>
      <c r="F390" s="859" t="s">
        <v>1444</v>
      </c>
      <c r="G390" s="878" t="s">
        <v>15</v>
      </c>
      <c r="H390" s="916">
        <v>3669434.01</v>
      </c>
      <c r="I390" s="858"/>
      <c r="J390" s="858"/>
      <c r="K390" s="858"/>
      <c r="L390" s="858"/>
      <c r="M390" s="858"/>
      <c r="N390" s="858"/>
      <c r="O390" s="858"/>
      <c r="P390" s="903">
        <v>2.1</v>
      </c>
      <c r="Q390" s="586" t="s">
        <v>45</v>
      </c>
      <c r="R390" s="878">
        <v>20</v>
      </c>
      <c r="S390" s="845"/>
      <c r="T390" s="845"/>
      <c r="U390" s="845"/>
      <c r="V390" s="845"/>
      <c r="W390" s="845"/>
      <c r="X390" s="845"/>
      <c r="Y390" s="845"/>
      <c r="Z390" s="845"/>
      <c r="AA390" s="845"/>
      <c r="AB390" s="845"/>
      <c r="AC390" s="845"/>
      <c r="AD390" s="845"/>
      <c r="AE390" s="845"/>
      <c r="AF390" s="845"/>
      <c r="AG390" s="845"/>
      <c r="AH390" s="845"/>
      <c r="AI390" s="845"/>
      <c r="AJ390" s="845"/>
      <c r="AK390" s="845"/>
      <c r="AL390" s="845"/>
      <c r="AM390" s="845"/>
      <c r="AN390" s="845"/>
      <c r="AO390" s="845"/>
      <c r="AP390" s="845"/>
      <c r="AQ390" s="845"/>
      <c r="AR390" s="845"/>
      <c r="AS390" s="845"/>
      <c r="AT390" s="845"/>
      <c r="AU390" s="845"/>
      <c r="AV390" s="845"/>
      <c r="AW390" s="845"/>
      <c r="AX390" s="845"/>
      <c r="AY390" s="845"/>
      <c r="AZ390" s="845"/>
      <c r="BA390" s="845"/>
      <c r="BB390" s="845"/>
      <c r="BC390" s="845"/>
      <c r="BD390" s="845"/>
      <c r="BE390" s="845"/>
      <c r="BF390" s="845"/>
      <c r="BG390" s="845"/>
      <c r="BH390" s="845"/>
      <c r="BI390" s="845"/>
      <c r="BJ390" s="845"/>
      <c r="BK390" s="845"/>
      <c r="BL390" s="845"/>
      <c r="BM390" s="845"/>
      <c r="BN390" s="845"/>
      <c r="BO390" s="845"/>
      <c r="BP390" s="845"/>
      <c r="BQ390" s="845"/>
      <c r="BR390" s="845"/>
      <c r="BS390" s="845"/>
      <c r="BT390" s="845"/>
      <c r="BU390" s="845"/>
      <c r="BV390" s="845"/>
      <c r="BW390" s="845"/>
      <c r="BX390" s="845"/>
      <c r="BY390" s="845"/>
      <c r="BZ390" s="845"/>
      <c r="CA390" s="845"/>
      <c r="CB390" s="845"/>
      <c r="CC390" s="845"/>
      <c r="CD390" s="845"/>
      <c r="CE390" s="845"/>
      <c r="CF390" s="845"/>
      <c r="CG390" s="845"/>
      <c r="CH390" s="845"/>
      <c r="CI390" s="845"/>
      <c r="CJ390" s="845"/>
      <c r="CK390" s="845"/>
      <c r="CL390" s="845"/>
      <c r="CM390" s="845"/>
      <c r="CN390" s="845"/>
      <c r="CO390" s="845"/>
      <c r="CP390" s="845"/>
      <c r="CQ390" s="845"/>
      <c r="CR390" s="845"/>
      <c r="CS390" s="845"/>
      <c r="CT390" s="845"/>
      <c r="CU390" s="845"/>
      <c r="CV390" s="845"/>
      <c r="CW390" s="845"/>
      <c r="CX390" s="845"/>
      <c r="CY390" s="845"/>
      <c r="CZ390" s="845"/>
      <c r="DA390" s="845"/>
      <c r="DB390" s="845"/>
      <c r="DC390" s="845"/>
      <c r="DD390" s="845"/>
      <c r="DE390" s="845"/>
      <c r="DF390" s="845"/>
      <c r="DG390" s="845"/>
      <c r="DH390" s="845"/>
      <c r="DI390" s="845"/>
      <c r="DJ390" s="845"/>
      <c r="DK390" s="845"/>
      <c r="DL390" s="845"/>
      <c r="DM390" s="845"/>
      <c r="DN390" s="845"/>
      <c r="DO390" s="845"/>
      <c r="DP390" s="845"/>
      <c r="DQ390" s="845"/>
      <c r="DR390" s="845"/>
      <c r="DS390" s="845"/>
      <c r="DT390" s="845"/>
      <c r="DU390" s="845"/>
      <c r="DV390" s="845"/>
      <c r="DW390" s="845"/>
      <c r="DX390" s="845"/>
      <c r="DY390" s="845"/>
      <c r="DZ390" s="845"/>
      <c r="EA390" s="845"/>
      <c r="EB390" s="845"/>
      <c r="EC390" s="845"/>
      <c r="ED390" s="845"/>
      <c r="EE390" s="845"/>
      <c r="EF390" s="845"/>
      <c r="EG390" s="845"/>
      <c r="EH390" s="845"/>
      <c r="EI390" s="845"/>
      <c r="EJ390" s="845"/>
      <c r="EK390" s="845"/>
      <c r="EL390" s="845"/>
      <c r="EM390" s="845"/>
      <c r="EN390" s="845"/>
      <c r="EO390" s="845"/>
      <c r="EP390" s="845"/>
      <c r="EQ390" s="845"/>
      <c r="ER390" s="845"/>
      <c r="ES390" s="845"/>
      <c r="ET390" s="845"/>
      <c r="EU390" s="845"/>
      <c r="EV390" s="845"/>
      <c r="EW390" s="845"/>
      <c r="EX390" s="845"/>
      <c r="EY390" s="845"/>
      <c r="EZ390" s="845"/>
      <c r="FA390" s="845"/>
      <c r="FB390" s="845"/>
      <c r="FC390" s="845"/>
      <c r="FD390" s="845"/>
      <c r="FE390" s="845"/>
      <c r="FF390" s="845"/>
      <c r="FG390" s="845"/>
      <c r="FH390" s="845"/>
      <c r="FI390" s="845"/>
      <c r="FJ390" s="845"/>
      <c r="FK390" s="845"/>
      <c r="FL390" s="845"/>
      <c r="FM390" s="845"/>
      <c r="FN390" s="845"/>
      <c r="FO390" s="845"/>
      <c r="FP390" s="845"/>
      <c r="FQ390" s="845"/>
      <c r="FR390" s="845"/>
      <c r="FS390" s="845"/>
      <c r="FT390" s="845"/>
      <c r="FU390" s="845"/>
      <c r="FV390" s="845"/>
      <c r="FW390" s="845"/>
      <c r="FX390" s="845"/>
    </row>
    <row r="391" spans="1:180" ht="30" customHeight="1" x14ac:dyDescent="0.2">
      <c r="A391" s="662">
        <v>390</v>
      </c>
      <c r="B391" s="859" t="s">
        <v>1439</v>
      </c>
      <c r="C391" s="859" t="s">
        <v>1442</v>
      </c>
      <c r="D391" s="859" t="s">
        <v>1445</v>
      </c>
      <c r="E391" s="859" t="s">
        <v>65</v>
      </c>
      <c r="F391" s="859" t="s">
        <v>1446</v>
      </c>
      <c r="G391" s="878" t="s">
        <v>15</v>
      </c>
      <c r="H391" s="916">
        <v>18600</v>
      </c>
      <c r="I391" s="858"/>
      <c r="J391" s="858"/>
      <c r="K391" s="858"/>
      <c r="L391" s="858"/>
      <c r="M391" s="858"/>
      <c r="N391" s="858"/>
      <c r="O391" s="858"/>
      <c r="P391" s="903">
        <v>2.1</v>
      </c>
      <c r="Q391" s="586" t="s">
        <v>45</v>
      </c>
      <c r="R391" s="878">
        <v>20</v>
      </c>
      <c r="S391" s="845"/>
      <c r="T391" s="845"/>
      <c r="U391" s="845"/>
      <c r="V391" s="845"/>
      <c r="W391" s="845"/>
      <c r="X391" s="845"/>
      <c r="Y391" s="845"/>
      <c r="Z391" s="845"/>
      <c r="AA391" s="845"/>
      <c r="AB391" s="845"/>
      <c r="AC391" s="845"/>
      <c r="AD391" s="845"/>
      <c r="AE391" s="845"/>
      <c r="AF391" s="845"/>
      <c r="AG391" s="845"/>
      <c r="AH391" s="845"/>
      <c r="AI391" s="845"/>
      <c r="AJ391" s="845"/>
      <c r="AK391" s="845"/>
      <c r="AL391" s="845"/>
      <c r="AM391" s="845"/>
      <c r="AN391" s="845"/>
      <c r="AO391" s="845"/>
      <c r="AP391" s="845"/>
      <c r="AQ391" s="845"/>
      <c r="AR391" s="845"/>
      <c r="AS391" s="845"/>
      <c r="AT391" s="845"/>
      <c r="AU391" s="845"/>
      <c r="AV391" s="845"/>
      <c r="AW391" s="845"/>
      <c r="AX391" s="845"/>
      <c r="AY391" s="845"/>
      <c r="AZ391" s="845"/>
      <c r="BA391" s="845"/>
      <c r="BB391" s="845"/>
      <c r="BC391" s="845"/>
      <c r="BD391" s="845"/>
      <c r="BE391" s="845"/>
      <c r="BF391" s="845"/>
      <c r="BG391" s="845"/>
      <c r="BH391" s="845"/>
      <c r="BI391" s="845"/>
      <c r="BJ391" s="845"/>
      <c r="BK391" s="845"/>
      <c r="BL391" s="845"/>
      <c r="BM391" s="845"/>
      <c r="BN391" s="845"/>
      <c r="BO391" s="845"/>
      <c r="BP391" s="845"/>
      <c r="BQ391" s="845"/>
      <c r="BR391" s="845"/>
      <c r="BS391" s="845"/>
      <c r="BT391" s="845"/>
      <c r="BU391" s="845"/>
      <c r="BV391" s="845"/>
      <c r="BW391" s="845"/>
      <c r="BX391" s="845"/>
      <c r="BY391" s="845"/>
      <c r="BZ391" s="845"/>
      <c r="CA391" s="845"/>
      <c r="CB391" s="845"/>
      <c r="CC391" s="845"/>
      <c r="CD391" s="845"/>
      <c r="CE391" s="845"/>
      <c r="CF391" s="845"/>
      <c r="CG391" s="845"/>
      <c r="CH391" s="845"/>
      <c r="CI391" s="845"/>
      <c r="CJ391" s="845"/>
      <c r="CK391" s="845"/>
      <c r="CL391" s="845"/>
      <c r="CM391" s="845"/>
      <c r="CN391" s="845"/>
      <c r="CO391" s="845"/>
      <c r="CP391" s="845"/>
      <c r="CQ391" s="845"/>
      <c r="CR391" s="845"/>
      <c r="CS391" s="845"/>
      <c r="CT391" s="845"/>
      <c r="CU391" s="845"/>
      <c r="CV391" s="845"/>
      <c r="CW391" s="845"/>
      <c r="CX391" s="845"/>
      <c r="CY391" s="845"/>
      <c r="CZ391" s="845"/>
      <c r="DA391" s="845"/>
      <c r="DB391" s="845"/>
      <c r="DC391" s="845"/>
      <c r="DD391" s="845"/>
      <c r="DE391" s="845"/>
      <c r="DF391" s="845"/>
      <c r="DG391" s="845"/>
      <c r="DH391" s="845"/>
      <c r="DI391" s="845"/>
      <c r="DJ391" s="845"/>
      <c r="DK391" s="845"/>
      <c r="DL391" s="845"/>
      <c r="DM391" s="845"/>
      <c r="DN391" s="845"/>
      <c r="DO391" s="845"/>
      <c r="DP391" s="845"/>
      <c r="DQ391" s="845"/>
      <c r="DR391" s="845"/>
      <c r="DS391" s="845"/>
      <c r="DT391" s="845"/>
      <c r="DU391" s="845"/>
      <c r="DV391" s="845"/>
      <c r="DW391" s="845"/>
      <c r="DX391" s="845"/>
      <c r="DY391" s="845"/>
      <c r="DZ391" s="845"/>
      <c r="EA391" s="845"/>
      <c r="EB391" s="845"/>
      <c r="EC391" s="845"/>
      <c r="ED391" s="845"/>
      <c r="EE391" s="845"/>
      <c r="EF391" s="845"/>
      <c r="EG391" s="845"/>
      <c r="EH391" s="845"/>
      <c r="EI391" s="845"/>
      <c r="EJ391" s="845"/>
      <c r="EK391" s="845"/>
      <c r="EL391" s="845"/>
      <c r="EM391" s="845"/>
      <c r="EN391" s="845"/>
      <c r="EO391" s="845"/>
      <c r="EP391" s="845"/>
      <c r="EQ391" s="845"/>
      <c r="ER391" s="845"/>
      <c r="ES391" s="845"/>
      <c r="ET391" s="845"/>
      <c r="EU391" s="845"/>
      <c r="EV391" s="845"/>
      <c r="EW391" s="845"/>
      <c r="EX391" s="845"/>
      <c r="EY391" s="845"/>
      <c r="EZ391" s="845"/>
      <c r="FA391" s="845"/>
      <c r="FB391" s="845"/>
      <c r="FC391" s="845"/>
      <c r="FD391" s="845"/>
      <c r="FE391" s="845"/>
      <c r="FF391" s="845"/>
      <c r="FG391" s="845"/>
      <c r="FH391" s="845"/>
      <c r="FI391" s="845"/>
      <c r="FJ391" s="845"/>
      <c r="FK391" s="845"/>
      <c r="FL391" s="845"/>
      <c r="FM391" s="845"/>
      <c r="FN391" s="845"/>
      <c r="FO391" s="845"/>
      <c r="FP391" s="845"/>
      <c r="FQ391" s="845"/>
      <c r="FR391" s="845"/>
      <c r="FS391" s="845"/>
      <c r="FT391" s="845"/>
      <c r="FU391" s="845"/>
      <c r="FV391" s="845"/>
      <c r="FW391" s="845"/>
      <c r="FX391" s="845"/>
    </row>
    <row r="392" spans="1:180" ht="30" customHeight="1" x14ac:dyDescent="0.2">
      <c r="A392" s="662">
        <v>391</v>
      </c>
      <c r="B392" s="859" t="s">
        <v>1439</v>
      </c>
      <c r="C392" s="859" t="s">
        <v>1352</v>
      </c>
      <c r="D392" s="859" t="s">
        <v>1331</v>
      </c>
      <c r="E392" s="859" t="s">
        <v>14</v>
      </c>
      <c r="F392" s="859" t="s">
        <v>1447</v>
      </c>
      <c r="G392" s="878" t="s">
        <v>31</v>
      </c>
      <c r="H392" s="916">
        <v>405600</v>
      </c>
      <c r="I392" s="858"/>
      <c r="J392" s="858"/>
      <c r="K392" s="858"/>
      <c r="L392" s="858"/>
      <c r="M392" s="858"/>
      <c r="N392" s="858"/>
      <c r="O392" s="858"/>
      <c r="P392" s="903">
        <v>2.1</v>
      </c>
      <c r="Q392" s="586" t="s">
        <v>22</v>
      </c>
      <c r="R392" s="878">
        <v>20</v>
      </c>
      <c r="S392" s="845"/>
      <c r="T392" s="845"/>
      <c r="U392" s="845"/>
      <c r="V392" s="845"/>
      <c r="W392" s="845"/>
      <c r="X392" s="845"/>
      <c r="Y392" s="845"/>
      <c r="Z392" s="845"/>
      <c r="AA392" s="845"/>
      <c r="AB392" s="845"/>
      <c r="AC392" s="845"/>
      <c r="AD392" s="845"/>
      <c r="AE392" s="845"/>
      <c r="AF392" s="845"/>
      <c r="AG392" s="845"/>
      <c r="AH392" s="845"/>
      <c r="AI392" s="845"/>
      <c r="AJ392" s="845"/>
      <c r="AK392" s="845"/>
      <c r="AL392" s="845"/>
      <c r="AM392" s="845"/>
      <c r="AN392" s="845"/>
      <c r="AO392" s="845"/>
      <c r="AP392" s="845"/>
      <c r="AQ392" s="845"/>
      <c r="AR392" s="845"/>
      <c r="AS392" s="845"/>
      <c r="AT392" s="845"/>
      <c r="AU392" s="845"/>
      <c r="AV392" s="845"/>
      <c r="AW392" s="845"/>
      <c r="AX392" s="845"/>
      <c r="AY392" s="845"/>
      <c r="AZ392" s="845"/>
      <c r="BA392" s="845"/>
      <c r="BB392" s="845"/>
      <c r="BC392" s="845"/>
      <c r="BD392" s="845"/>
      <c r="BE392" s="845"/>
      <c r="BF392" s="845"/>
      <c r="BG392" s="845"/>
      <c r="BH392" s="845"/>
      <c r="BI392" s="845"/>
      <c r="BJ392" s="845"/>
      <c r="BK392" s="845"/>
      <c r="BL392" s="845"/>
      <c r="BM392" s="845"/>
      <c r="BN392" s="845"/>
      <c r="BO392" s="845"/>
      <c r="BP392" s="845"/>
      <c r="BQ392" s="845"/>
      <c r="BR392" s="845"/>
      <c r="BS392" s="845"/>
      <c r="BT392" s="845"/>
      <c r="BU392" s="845"/>
      <c r="BV392" s="845"/>
      <c r="BW392" s="845"/>
      <c r="BX392" s="845"/>
      <c r="BY392" s="845"/>
      <c r="BZ392" s="845"/>
      <c r="CA392" s="845"/>
      <c r="CB392" s="845"/>
      <c r="CC392" s="845"/>
      <c r="CD392" s="845"/>
      <c r="CE392" s="845"/>
      <c r="CF392" s="845"/>
      <c r="CG392" s="845"/>
      <c r="CH392" s="845"/>
      <c r="CI392" s="845"/>
      <c r="CJ392" s="845"/>
      <c r="CK392" s="845"/>
      <c r="CL392" s="845"/>
      <c r="CM392" s="845"/>
      <c r="CN392" s="845"/>
      <c r="CO392" s="845"/>
      <c r="CP392" s="845"/>
      <c r="CQ392" s="845"/>
      <c r="CR392" s="845"/>
      <c r="CS392" s="845"/>
      <c r="CT392" s="845"/>
      <c r="CU392" s="845"/>
      <c r="CV392" s="845"/>
      <c r="CW392" s="845"/>
      <c r="CX392" s="845"/>
      <c r="CY392" s="845"/>
      <c r="CZ392" s="845"/>
      <c r="DA392" s="845"/>
      <c r="DB392" s="845"/>
      <c r="DC392" s="845"/>
      <c r="DD392" s="845"/>
      <c r="DE392" s="845"/>
      <c r="DF392" s="845"/>
      <c r="DG392" s="845"/>
      <c r="DH392" s="845"/>
      <c r="DI392" s="845"/>
      <c r="DJ392" s="845"/>
      <c r="DK392" s="845"/>
      <c r="DL392" s="845"/>
      <c r="DM392" s="845"/>
      <c r="DN392" s="845"/>
      <c r="DO392" s="845"/>
      <c r="DP392" s="845"/>
      <c r="DQ392" s="845"/>
      <c r="DR392" s="845"/>
      <c r="DS392" s="845"/>
      <c r="DT392" s="845"/>
      <c r="DU392" s="845"/>
      <c r="DV392" s="845"/>
      <c r="DW392" s="845"/>
      <c r="DX392" s="845"/>
      <c r="DY392" s="845"/>
      <c r="DZ392" s="845"/>
      <c r="EA392" s="845"/>
      <c r="EB392" s="845"/>
      <c r="EC392" s="845"/>
      <c r="ED392" s="845"/>
      <c r="EE392" s="845"/>
      <c r="EF392" s="845"/>
      <c r="EG392" s="845"/>
      <c r="EH392" s="845"/>
      <c r="EI392" s="845"/>
      <c r="EJ392" s="845"/>
      <c r="EK392" s="845"/>
      <c r="EL392" s="845"/>
      <c r="EM392" s="845"/>
      <c r="EN392" s="845"/>
      <c r="EO392" s="845"/>
      <c r="EP392" s="845"/>
      <c r="EQ392" s="845"/>
      <c r="ER392" s="845"/>
      <c r="ES392" s="845"/>
      <c r="ET392" s="845"/>
      <c r="EU392" s="845"/>
      <c r="EV392" s="845"/>
      <c r="EW392" s="845"/>
      <c r="EX392" s="845"/>
      <c r="EY392" s="845"/>
      <c r="EZ392" s="845"/>
      <c r="FA392" s="845"/>
      <c r="FB392" s="845"/>
      <c r="FC392" s="845"/>
      <c r="FD392" s="845"/>
      <c r="FE392" s="845"/>
      <c r="FF392" s="845"/>
      <c r="FG392" s="845"/>
      <c r="FH392" s="845"/>
      <c r="FI392" s="845"/>
      <c r="FJ392" s="845"/>
      <c r="FK392" s="845"/>
      <c r="FL392" s="845"/>
      <c r="FM392" s="845"/>
      <c r="FN392" s="845"/>
      <c r="FO392" s="845"/>
      <c r="FP392" s="845"/>
      <c r="FQ392" s="845"/>
      <c r="FR392" s="845"/>
      <c r="FS392" s="845"/>
      <c r="FT392" s="845"/>
      <c r="FU392" s="845"/>
      <c r="FV392" s="845"/>
      <c r="FW392" s="845"/>
      <c r="FX392" s="845"/>
    </row>
    <row r="393" spans="1:180" ht="30" customHeight="1" x14ac:dyDescent="0.2">
      <c r="A393" s="662">
        <v>392</v>
      </c>
      <c r="B393" s="859" t="s">
        <v>1439</v>
      </c>
      <c r="C393" s="859" t="s">
        <v>1426</v>
      </c>
      <c r="D393" s="859" t="s">
        <v>1389</v>
      </c>
      <c r="E393" s="859" t="s">
        <v>65</v>
      </c>
      <c r="F393" s="859" t="s">
        <v>1444</v>
      </c>
      <c r="G393" s="878" t="s">
        <v>31</v>
      </c>
      <c r="H393" s="916">
        <v>1178600</v>
      </c>
      <c r="I393" s="858"/>
      <c r="J393" s="858"/>
      <c r="K393" s="858"/>
      <c r="L393" s="858"/>
      <c r="M393" s="858"/>
      <c r="N393" s="858"/>
      <c r="O393" s="858"/>
      <c r="P393" s="903">
        <v>2.1</v>
      </c>
      <c r="Q393" s="586" t="s">
        <v>22</v>
      </c>
      <c r="R393" s="878">
        <v>20</v>
      </c>
      <c r="S393" s="845"/>
      <c r="T393" s="845"/>
      <c r="U393" s="845"/>
      <c r="V393" s="845"/>
      <c r="W393" s="845"/>
      <c r="X393" s="845"/>
      <c r="Y393" s="845"/>
      <c r="Z393" s="845"/>
      <c r="AA393" s="845"/>
      <c r="AB393" s="845"/>
      <c r="AC393" s="845"/>
      <c r="AD393" s="845"/>
      <c r="AE393" s="845"/>
      <c r="AF393" s="845"/>
      <c r="AG393" s="845"/>
      <c r="AH393" s="845"/>
      <c r="AI393" s="845"/>
      <c r="AJ393" s="845"/>
      <c r="AK393" s="845"/>
      <c r="AL393" s="845"/>
      <c r="AM393" s="845"/>
      <c r="AN393" s="845"/>
      <c r="AO393" s="845"/>
      <c r="AP393" s="845"/>
      <c r="AQ393" s="845"/>
      <c r="AR393" s="845"/>
      <c r="AS393" s="845"/>
      <c r="AT393" s="845"/>
      <c r="AU393" s="845"/>
      <c r="AV393" s="845"/>
      <c r="AW393" s="845"/>
      <c r="AX393" s="845"/>
      <c r="AY393" s="845"/>
      <c r="AZ393" s="845"/>
      <c r="BA393" s="845"/>
      <c r="BB393" s="845"/>
      <c r="BC393" s="845"/>
      <c r="BD393" s="845"/>
      <c r="BE393" s="845"/>
      <c r="BF393" s="845"/>
      <c r="BG393" s="845"/>
      <c r="BH393" s="845"/>
      <c r="BI393" s="845"/>
      <c r="BJ393" s="845"/>
      <c r="BK393" s="845"/>
      <c r="BL393" s="845"/>
      <c r="BM393" s="845"/>
      <c r="BN393" s="845"/>
      <c r="BO393" s="845"/>
      <c r="BP393" s="845"/>
      <c r="BQ393" s="845"/>
      <c r="BR393" s="845"/>
      <c r="BS393" s="845"/>
      <c r="BT393" s="845"/>
      <c r="BU393" s="845"/>
      <c r="BV393" s="845"/>
      <c r="BW393" s="845"/>
      <c r="BX393" s="845"/>
      <c r="BY393" s="845"/>
      <c r="BZ393" s="845"/>
      <c r="CA393" s="845"/>
      <c r="CB393" s="845"/>
      <c r="CC393" s="845"/>
      <c r="CD393" s="845"/>
      <c r="CE393" s="845"/>
      <c r="CF393" s="845"/>
      <c r="CG393" s="845"/>
      <c r="CH393" s="845"/>
      <c r="CI393" s="845"/>
      <c r="CJ393" s="845"/>
      <c r="CK393" s="845"/>
      <c r="CL393" s="845"/>
      <c r="CM393" s="845"/>
      <c r="CN393" s="845"/>
      <c r="CO393" s="845"/>
      <c r="CP393" s="845"/>
      <c r="CQ393" s="845"/>
      <c r="CR393" s="845"/>
      <c r="CS393" s="845"/>
      <c r="CT393" s="845"/>
      <c r="CU393" s="845"/>
      <c r="CV393" s="845"/>
      <c r="CW393" s="845"/>
      <c r="CX393" s="845"/>
      <c r="CY393" s="845"/>
      <c r="CZ393" s="845"/>
      <c r="DA393" s="845"/>
      <c r="DB393" s="845"/>
      <c r="DC393" s="845"/>
      <c r="DD393" s="845"/>
      <c r="DE393" s="845"/>
      <c r="DF393" s="845"/>
      <c r="DG393" s="845"/>
      <c r="DH393" s="845"/>
      <c r="DI393" s="845"/>
      <c r="DJ393" s="845"/>
      <c r="DK393" s="845"/>
      <c r="DL393" s="845"/>
      <c r="DM393" s="845"/>
      <c r="DN393" s="845"/>
      <c r="DO393" s="845"/>
      <c r="DP393" s="845"/>
      <c r="DQ393" s="845"/>
      <c r="DR393" s="845"/>
      <c r="DS393" s="845"/>
      <c r="DT393" s="845"/>
      <c r="DU393" s="845"/>
      <c r="DV393" s="845"/>
      <c r="DW393" s="845"/>
      <c r="DX393" s="845"/>
      <c r="DY393" s="845"/>
      <c r="DZ393" s="845"/>
      <c r="EA393" s="845"/>
      <c r="EB393" s="845"/>
      <c r="EC393" s="845"/>
      <c r="ED393" s="845"/>
      <c r="EE393" s="845"/>
      <c r="EF393" s="845"/>
      <c r="EG393" s="845"/>
      <c r="EH393" s="845"/>
      <c r="EI393" s="845"/>
      <c r="EJ393" s="845"/>
      <c r="EK393" s="845"/>
      <c r="EL393" s="845"/>
      <c r="EM393" s="845"/>
      <c r="EN393" s="845"/>
      <c r="EO393" s="845"/>
      <c r="EP393" s="845"/>
      <c r="EQ393" s="845"/>
      <c r="ER393" s="845"/>
      <c r="ES393" s="845"/>
      <c r="ET393" s="845"/>
      <c r="EU393" s="845"/>
      <c r="EV393" s="845"/>
      <c r="EW393" s="845"/>
      <c r="EX393" s="845"/>
      <c r="EY393" s="845"/>
      <c r="EZ393" s="845"/>
      <c r="FA393" s="845"/>
      <c r="FB393" s="845"/>
      <c r="FC393" s="845"/>
      <c r="FD393" s="845"/>
      <c r="FE393" s="845"/>
      <c r="FF393" s="845"/>
      <c r="FG393" s="845"/>
      <c r="FH393" s="845"/>
      <c r="FI393" s="845"/>
      <c r="FJ393" s="845"/>
      <c r="FK393" s="845"/>
      <c r="FL393" s="845"/>
      <c r="FM393" s="845"/>
      <c r="FN393" s="845"/>
      <c r="FO393" s="845"/>
      <c r="FP393" s="845"/>
      <c r="FQ393" s="845"/>
      <c r="FR393" s="845"/>
      <c r="FS393" s="845"/>
      <c r="FT393" s="845"/>
      <c r="FU393" s="845"/>
      <c r="FV393" s="845"/>
      <c r="FW393" s="845"/>
      <c r="FX393" s="845"/>
    </row>
    <row r="394" spans="1:180" ht="30" customHeight="1" x14ac:dyDescent="0.2">
      <c r="A394" s="662">
        <v>393</v>
      </c>
      <c r="B394" s="859" t="s">
        <v>1439</v>
      </c>
      <c r="C394" s="859" t="s">
        <v>1426</v>
      </c>
      <c r="D394" s="859" t="s">
        <v>1448</v>
      </c>
      <c r="E394" s="859" t="s">
        <v>65</v>
      </c>
      <c r="F394" s="859" t="s">
        <v>1449</v>
      </c>
      <c r="G394" s="878" t="s">
        <v>31</v>
      </c>
      <c r="H394" s="916">
        <v>-423703.65</v>
      </c>
      <c r="I394" s="858"/>
      <c r="J394" s="858"/>
      <c r="K394" s="858"/>
      <c r="L394" s="858"/>
      <c r="M394" s="858"/>
      <c r="N394" s="858"/>
      <c r="O394" s="858"/>
      <c r="P394" s="903">
        <v>2.1</v>
      </c>
      <c r="Q394" s="586" t="s">
        <v>22</v>
      </c>
      <c r="R394" s="878">
        <v>20</v>
      </c>
      <c r="S394" s="845"/>
      <c r="T394" s="845"/>
      <c r="U394" s="845"/>
      <c r="V394" s="845"/>
      <c r="W394" s="845"/>
      <c r="X394" s="845"/>
      <c r="Y394" s="845"/>
      <c r="Z394" s="845"/>
      <c r="AA394" s="845"/>
      <c r="AB394" s="845"/>
      <c r="AC394" s="845"/>
      <c r="AD394" s="845"/>
      <c r="AE394" s="845"/>
      <c r="AF394" s="845"/>
      <c r="AG394" s="845"/>
      <c r="AH394" s="845"/>
      <c r="AI394" s="845"/>
      <c r="AJ394" s="845"/>
      <c r="AK394" s="845"/>
      <c r="AL394" s="845"/>
      <c r="AM394" s="845"/>
      <c r="AN394" s="845"/>
      <c r="AO394" s="845"/>
      <c r="AP394" s="845"/>
      <c r="AQ394" s="845"/>
      <c r="AR394" s="845"/>
      <c r="AS394" s="845"/>
      <c r="AT394" s="845"/>
      <c r="AU394" s="845"/>
      <c r="AV394" s="845"/>
      <c r="AW394" s="845"/>
      <c r="AX394" s="845"/>
      <c r="AY394" s="845"/>
      <c r="AZ394" s="845"/>
      <c r="BA394" s="845"/>
      <c r="BB394" s="845"/>
      <c r="BC394" s="845"/>
      <c r="BD394" s="845"/>
      <c r="BE394" s="845"/>
      <c r="BF394" s="845"/>
      <c r="BG394" s="845"/>
      <c r="BH394" s="845"/>
      <c r="BI394" s="845"/>
      <c r="BJ394" s="845"/>
      <c r="BK394" s="845"/>
      <c r="BL394" s="845"/>
      <c r="BM394" s="845"/>
      <c r="BN394" s="845"/>
      <c r="BO394" s="845"/>
      <c r="BP394" s="845"/>
      <c r="BQ394" s="845"/>
      <c r="BR394" s="845"/>
      <c r="BS394" s="845"/>
      <c r="BT394" s="845"/>
      <c r="BU394" s="845"/>
      <c r="BV394" s="845"/>
      <c r="BW394" s="845"/>
      <c r="BX394" s="845"/>
      <c r="BY394" s="845"/>
      <c r="BZ394" s="845"/>
      <c r="CA394" s="845"/>
      <c r="CB394" s="845"/>
      <c r="CC394" s="845"/>
      <c r="CD394" s="845"/>
      <c r="CE394" s="845"/>
      <c r="CF394" s="845"/>
      <c r="CG394" s="845"/>
      <c r="CH394" s="845"/>
      <c r="CI394" s="845"/>
      <c r="CJ394" s="845"/>
      <c r="CK394" s="845"/>
      <c r="CL394" s="845"/>
      <c r="CM394" s="845"/>
      <c r="CN394" s="845"/>
      <c r="CO394" s="845"/>
      <c r="CP394" s="845"/>
      <c r="CQ394" s="845"/>
      <c r="CR394" s="845"/>
      <c r="CS394" s="845"/>
      <c r="CT394" s="845"/>
      <c r="CU394" s="845"/>
      <c r="CV394" s="845"/>
      <c r="CW394" s="845"/>
      <c r="CX394" s="845"/>
      <c r="CY394" s="845"/>
      <c r="CZ394" s="845"/>
      <c r="DA394" s="845"/>
      <c r="DB394" s="845"/>
      <c r="DC394" s="845"/>
      <c r="DD394" s="845"/>
      <c r="DE394" s="845"/>
      <c r="DF394" s="845"/>
      <c r="DG394" s="845"/>
      <c r="DH394" s="845"/>
      <c r="DI394" s="845"/>
      <c r="DJ394" s="845"/>
      <c r="DK394" s="845"/>
      <c r="DL394" s="845"/>
      <c r="DM394" s="845"/>
      <c r="DN394" s="845"/>
      <c r="DO394" s="845"/>
      <c r="DP394" s="845"/>
      <c r="DQ394" s="845"/>
      <c r="DR394" s="845"/>
      <c r="DS394" s="845"/>
      <c r="DT394" s="845"/>
      <c r="DU394" s="845"/>
      <c r="DV394" s="845"/>
      <c r="DW394" s="845"/>
      <c r="DX394" s="845"/>
      <c r="DY394" s="845"/>
      <c r="DZ394" s="845"/>
      <c r="EA394" s="845"/>
      <c r="EB394" s="845"/>
      <c r="EC394" s="845"/>
      <c r="ED394" s="845"/>
      <c r="EE394" s="845"/>
      <c r="EF394" s="845"/>
      <c r="EG394" s="845"/>
      <c r="EH394" s="845"/>
      <c r="EI394" s="845"/>
      <c r="EJ394" s="845"/>
      <c r="EK394" s="845"/>
      <c r="EL394" s="845"/>
      <c r="EM394" s="845"/>
      <c r="EN394" s="845"/>
      <c r="EO394" s="845"/>
      <c r="EP394" s="845"/>
      <c r="EQ394" s="845"/>
      <c r="ER394" s="845"/>
      <c r="ES394" s="845"/>
      <c r="ET394" s="845"/>
      <c r="EU394" s="845"/>
      <c r="EV394" s="845"/>
      <c r="EW394" s="845"/>
      <c r="EX394" s="845"/>
      <c r="EY394" s="845"/>
      <c r="EZ394" s="845"/>
      <c r="FA394" s="845"/>
      <c r="FB394" s="845"/>
      <c r="FC394" s="845"/>
      <c r="FD394" s="845"/>
      <c r="FE394" s="845"/>
      <c r="FF394" s="845"/>
      <c r="FG394" s="845"/>
      <c r="FH394" s="845"/>
      <c r="FI394" s="845"/>
      <c r="FJ394" s="845"/>
      <c r="FK394" s="845"/>
      <c r="FL394" s="845"/>
      <c r="FM394" s="845"/>
      <c r="FN394" s="845"/>
      <c r="FO394" s="845"/>
      <c r="FP394" s="845"/>
      <c r="FQ394" s="845"/>
      <c r="FR394" s="845"/>
      <c r="FS394" s="845"/>
      <c r="FT394" s="845"/>
      <c r="FU394" s="845"/>
      <c r="FV394" s="845"/>
      <c r="FW394" s="845"/>
      <c r="FX394" s="845"/>
    </row>
    <row r="395" spans="1:180" ht="30" customHeight="1" x14ac:dyDescent="0.2">
      <c r="A395" s="662">
        <v>394</v>
      </c>
      <c r="B395" s="859" t="s">
        <v>1439</v>
      </c>
      <c r="C395" s="859" t="s">
        <v>1430</v>
      </c>
      <c r="D395" s="859" t="s">
        <v>1450</v>
      </c>
      <c r="E395" s="859" t="s">
        <v>65</v>
      </c>
      <c r="F395" s="859" t="s">
        <v>1451</v>
      </c>
      <c r="G395" s="878" t="s">
        <v>1308</v>
      </c>
      <c r="H395" s="916">
        <v>488694.97</v>
      </c>
      <c r="I395" s="858"/>
      <c r="J395" s="858"/>
      <c r="K395" s="858"/>
      <c r="L395" s="858"/>
      <c r="M395" s="858"/>
      <c r="N395" s="858"/>
      <c r="O395" s="858"/>
      <c r="P395" s="903">
        <v>2.1</v>
      </c>
      <c r="Q395" s="586" t="s">
        <v>45</v>
      </c>
      <c r="R395" s="878">
        <v>2020</v>
      </c>
      <c r="S395" s="845"/>
      <c r="T395" s="845"/>
      <c r="U395" s="845"/>
      <c r="V395" s="845"/>
      <c r="W395" s="845"/>
      <c r="X395" s="845"/>
      <c r="Y395" s="845"/>
      <c r="Z395" s="845"/>
      <c r="AA395" s="845"/>
      <c r="AB395" s="845"/>
      <c r="AC395" s="845"/>
      <c r="AD395" s="845"/>
      <c r="AE395" s="845"/>
      <c r="AF395" s="845"/>
      <c r="AG395" s="845"/>
      <c r="AH395" s="845"/>
      <c r="AI395" s="845"/>
      <c r="AJ395" s="845"/>
      <c r="AK395" s="845"/>
      <c r="AL395" s="845"/>
      <c r="AM395" s="845"/>
      <c r="AN395" s="845"/>
      <c r="AO395" s="845"/>
      <c r="AP395" s="845"/>
      <c r="AQ395" s="845"/>
      <c r="AR395" s="845"/>
      <c r="AS395" s="845"/>
      <c r="AT395" s="845"/>
      <c r="AU395" s="845"/>
      <c r="AV395" s="845"/>
      <c r="AW395" s="845"/>
      <c r="AX395" s="845"/>
      <c r="AY395" s="845"/>
      <c r="AZ395" s="845"/>
      <c r="BA395" s="845"/>
      <c r="BB395" s="845"/>
      <c r="BC395" s="845"/>
      <c r="BD395" s="845"/>
      <c r="BE395" s="845"/>
      <c r="BF395" s="845"/>
      <c r="BG395" s="845"/>
      <c r="BH395" s="845"/>
      <c r="BI395" s="845"/>
      <c r="BJ395" s="845"/>
      <c r="BK395" s="845"/>
      <c r="BL395" s="845"/>
      <c r="BM395" s="845"/>
      <c r="BN395" s="845"/>
      <c r="BO395" s="845"/>
      <c r="BP395" s="845"/>
      <c r="BQ395" s="845"/>
      <c r="BR395" s="845"/>
      <c r="BS395" s="845"/>
      <c r="BT395" s="845"/>
      <c r="BU395" s="845"/>
      <c r="BV395" s="845"/>
      <c r="BW395" s="845"/>
      <c r="BX395" s="845"/>
      <c r="BY395" s="845"/>
      <c r="BZ395" s="845"/>
      <c r="CA395" s="845"/>
      <c r="CB395" s="845"/>
      <c r="CC395" s="845"/>
      <c r="CD395" s="845"/>
      <c r="CE395" s="845"/>
      <c r="CF395" s="845"/>
      <c r="CG395" s="845"/>
      <c r="CH395" s="845"/>
      <c r="CI395" s="845"/>
      <c r="CJ395" s="845"/>
      <c r="CK395" s="845"/>
      <c r="CL395" s="845"/>
      <c r="CM395" s="845"/>
      <c r="CN395" s="845"/>
      <c r="CO395" s="845"/>
      <c r="CP395" s="845"/>
      <c r="CQ395" s="845"/>
      <c r="CR395" s="845"/>
      <c r="CS395" s="845"/>
      <c r="CT395" s="845"/>
      <c r="CU395" s="845"/>
      <c r="CV395" s="845"/>
      <c r="CW395" s="845"/>
      <c r="CX395" s="845"/>
      <c r="CY395" s="845"/>
      <c r="CZ395" s="845"/>
      <c r="DA395" s="845"/>
      <c r="DB395" s="845"/>
      <c r="DC395" s="845"/>
      <c r="DD395" s="845"/>
      <c r="DE395" s="845"/>
      <c r="DF395" s="845"/>
      <c r="DG395" s="845"/>
      <c r="DH395" s="845"/>
      <c r="DI395" s="845"/>
      <c r="DJ395" s="845"/>
      <c r="DK395" s="845"/>
      <c r="DL395" s="845"/>
      <c r="DM395" s="845"/>
      <c r="DN395" s="845"/>
      <c r="DO395" s="845"/>
      <c r="DP395" s="845"/>
      <c r="DQ395" s="845"/>
      <c r="DR395" s="845"/>
      <c r="DS395" s="845"/>
      <c r="DT395" s="845"/>
      <c r="DU395" s="845"/>
      <c r="DV395" s="845"/>
      <c r="DW395" s="845"/>
      <c r="DX395" s="845"/>
      <c r="DY395" s="845"/>
      <c r="DZ395" s="845"/>
      <c r="EA395" s="845"/>
      <c r="EB395" s="845"/>
      <c r="EC395" s="845"/>
      <c r="ED395" s="845"/>
      <c r="EE395" s="845"/>
      <c r="EF395" s="845"/>
      <c r="EG395" s="845"/>
      <c r="EH395" s="845"/>
      <c r="EI395" s="845"/>
      <c r="EJ395" s="845"/>
      <c r="EK395" s="845"/>
      <c r="EL395" s="845"/>
      <c r="EM395" s="845"/>
      <c r="EN395" s="845"/>
      <c r="EO395" s="845"/>
      <c r="EP395" s="845"/>
      <c r="EQ395" s="845"/>
      <c r="ER395" s="845"/>
      <c r="ES395" s="845"/>
      <c r="ET395" s="845"/>
      <c r="EU395" s="845"/>
      <c r="EV395" s="845"/>
      <c r="EW395" s="845"/>
      <c r="EX395" s="845"/>
      <c r="EY395" s="845"/>
      <c r="EZ395" s="845"/>
      <c r="FA395" s="845"/>
      <c r="FB395" s="845"/>
      <c r="FC395" s="845"/>
      <c r="FD395" s="845"/>
      <c r="FE395" s="845"/>
      <c r="FF395" s="845"/>
      <c r="FG395" s="845"/>
      <c r="FH395" s="845"/>
      <c r="FI395" s="845"/>
      <c r="FJ395" s="845"/>
      <c r="FK395" s="845"/>
      <c r="FL395" s="845"/>
      <c r="FM395" s="845"/>
      <c r="FN395" s="845"/>
      <c r="FO395" s="845"/>
      <c r="FP395" s="845"/>
      <c r="FQ395" s="845"/>
      <c r="FR395" s="845"/>
      <c r="FS395" s="845"/>
      <c r="FT395" s="845"/>
      <c r="FU395" s="845"/>
      <c r="FV395" s="845"/>
      <c r="FW395" s="845"/>
      <c r="FX395" s="845"/>
    </row>
    <row r="396" spans="1:180" ht="30" customHeight="1" x14ac:dyDescent="0.2">
      <c r="A396" s="662">
        <v>395</v>
      </c>
      <c r="B396" s="859" t="s">
        <v>1439</v>
      </c>
      <c r="C396" s="859" t="s">
        <v>1430</v>
      </c>
      <c r="D396" s="859" t="s">
        <v>981</v>
      </c>
      <c r="E396" s="859" t="s">
        <v>65</v>
      </c>
      <c r="F396" s="859" t="s">
        <v>1452</v>
      </c>
      <c r="G396" s="878" t="s">
        <v>1453</v>
      </c>
      <c r="H396" s="916">
        <v>3743600</v>
      </c>
      <c r="I396" s="858"/>
      <c r="J396" s="858"/>
      <c r="K396" s="858"/>
      <c r="L396" s="858"/>
      <c r="M396" s="858"/>
      <c r="N396" s="858"/>
      <c r="O396" s="858"/>
      <c r="P396" s="903">
        <v>2.1</v>
      </c>
      <c r="Q396" s="586" t="s">
        <v>45</v>
      </c>
      <c r="R396" s="878">
        <v>20</v>
      </c>
      <c r="S396" s="845"/>
      <c r="T396" s="845"/>
      <c r="U396" s="845"/>
      <c r="V396" s="845"/>
      <c r="W396" s="845"/>
      <c r="X396" s="845"/>
      <c r="Y396" s="845"/>
      <c r="Z396" s="845"/>
      <c r="AA396" s="845"/>
      <c r="AB396" s="845"/>
      <c r="AC396" s="845"/>
      <c r="AD396" s="845"/>
      <c r="AE396" s="845"/>
      <c r="AF396" s="845"/>
      <c r="AG396" s="845"/>
      <c r="AH396" s="845"/>
      <c r="AI396" s="845"/>
      <c r="AJ396" s="845"/>
      <c r="AK396" s="845"/>
      <c r="AL396" s="845"/>
      <c r="AM396" s="845"/>
      <c r="AN396" s="845"/>
      <c r="AO396" s="845"/>
      <c r="AP396" s="845"/>
      <c r="AQ396" s="845"/>
      <c r="AR396" s="845"/>
      <c r="AS396" s="845"/>
      <c r="AT396" s="845"/>
      <c r="AU396" s="845"/>
      <c r="AV396" s="845"/>
      <c r="AW396" s="845"/>
      <c r="AX396" s="845"/>
      <c r="AY396" s="845"/>
      <c r="AZ396" s="845"/>
      <c r="BA396" s="845"/>
      <c r="BB396" s="845"/>
      <c r="BC396" s="845"/>
      <c r="BD396" s="845"/>
      <c r="BE396" s="845"/>
      <c r="BF396" s="845"/>
      <c r="BG396" s="845"/>
      <c r="BH396" s="845"/>
      <c r="BI396" s="845"/>
      <c r="BJ396" s="845"/>
      <c r="BK396" s="845"/>
      <c r="BL396" s="845"/>
      <c r="BM396" s="845"/>
      <c r="BN396" s="845"/>
      <c r="BO396" s="845"/>
      <c r="BP396" s="845"/>
      <c r="BQ396" s="845"/>
      <c r="BR396" s="845"/>
      <c r="BS396" s="845"/>
      <c r="BT396" s="845"/>
      <c r="BU396" s="845"/>
      <c r="BV396" s="845"/>
      <c r="BW396" s="845"/>
      <c r="BX396" s="845"/>
      <c r="BY396" s="845"/>
      <c r="BZ396" s="845"/>
      <c r="CA396" s="845"/>
      <c r="CB396" s="845"/>
      <c r="CC396" s="845"/>
      <c r="CD396" s="845"/>
      <c r="CE396" s="845"/>
      <c r="CF396" s="845"/>
      <c r="CG396" s="845"/>
      <c r="CH396" s="845"/>
      <c r="CI396" s="845"/>
      <c r="CJ396" s="845"/>
      <c r="CK396" s="845"/>
      <c r="CL396" s="845"/>
      <c r="CM396" s="845"/>
      <c r="CN396" s="845"/>
      <c r="CO396" s="845"/>
      <c r="CP396" s="845"/>
      <c r="CQ396" s="845"/>
      <c r="CR396" s="845"/>
      <c r="CS396" s="845"/>
      <c r="CT396" s="845"/>
      <c r="CU396" s="845"/>
      <c r="CV396" s="845"/>
      <c r="CW396" s="845"/>
      <c r="CX396" s="845"/>
      <c r="CY396" s="845"/>
      <c r="CZ396" s="845"/>
      <c r="DA396" s="845"/>
      <c r="DB396" s="845"/>
      <c r="DC396" s="845"/>
      <c r="DD396" s="845"/>
      <c r="DE396" s="845"/>
      <c r="DF396" s="845"/>
      <c r="DG396" s="845"/>
      <c r="DH396" s="845"/>
      <c r="DI396" s="845"/>
      <c r="DJ396" s="845"/>
      <c r="DK396" s="845"/>
      <c r="DL396" s="845"/>
      <c r="DM396" s="845"/>
      <c r="DN396" s="845"/>
      <c r="DO396" s="845"/>
      <c r="DP396" s="845"/>
      <c r="DQ396" s="845"/>
      <c r="DR396" s="845"/>
      <c r="DS396" s="845"/>
      <c r="DT396" s="845"/>
      <c r="DU396" s="845"/>
      <c r="DV396" s="845"/>
      <c r="DW396" s="845"/>
      <c r="DX396" s="845"/>
      <c r="DY396" s="845"/>
      <c r="DZ396" s="845"/>
      <c r="EA396" s="845"/>
      <c r="EB396" s="845"/>
      <c r="EC396" s="845"/>
      <c r="ED396" s="845"/>
      <c r="EE396" s="845"/>
      <c r="EF396" s="845"/>
      <c r="EG396" s="845"/>
      <c r="EH396" s="845"/>
      <c r="EI396" s="845"/>
      <c r="EJ396" s="845"/>
      <c r="EK396" s="845"/>
      <c r="EL396" s="845"/>
      <c r="EM396" s="845"/>
      <c r="EN396" s="845"/>
      <c r="EO396" s="845"/>
      <c r="EP396" s="845"/>
      <c r="EQ396" s="845"/>
      <c r="ER396" s="845"/>
      <c r="ES396" s="845"/>
      <c r="ET396" s="845"/>
      <c r="EU396" s="845"/>
      <c r="EV396" s="845"/>
      <c r="EW396" s="845"/>
      <c r="EX396" s="845"/>
      <c r="EY396" s="845"/>
      <c r="EZ396" s="845"/>
      <c r="FA396" s="845"/>
      <c r="FB396" s="845"/>
      <c r="FC396" s="845"/>
      <c r="FD396" s="845"/>
      <c r="FE396" s="845"/>
      <c r="FF396" s="845"/>
      <c r="FG396" s="845"/>
      <c r="FH396" s="845"/>
      <c r="FI396" s="845"/>
      <c r="FJ396" s="845"/>
      <c r="FK396" s="845"/>
      <c r="FL396" s="845"/>
      <c r="FM396" s="845"/>
      <c r="FN396" s="845"/>
      <c r="FO396" s="845"/>
      <c r="FP396" s="845"/>
      <c r="FQ396" s="845"/>
      <c r="FR396" s="845"/>
      <c r="FS396" s="845"/>
      <c r="FT396" s="845"/>
      <c r="FU396" s="845"/>
      <c r="FV396" s="845"/>
      <c r="FW396" s="845"/>
      <c r="FX396" s="845"/>
    </row>
    <row r="397" spans="1:180" ht="30" customHeight="1" x14ac:dyDescent="0.2">
      <c r="A397" s="662">
        <v>396</v>
      </c>
      <c r="B397" s="859" t="s">
        <v>1454</v>
      </c>
      <c r="C397" s="859" t="s">
        <v>1405</v>
      </c>
      <c r="D397" s="859" t="s">
        <v>1340</v>
      </c>
      <c r="E397" s="859" t="s">
        <v>907</v>
      </c>
      <c r="F397" s="859" t="s">
        <v>1455</v>
      </c>
      <c r="G397" s="878" t="s">
        <v>15</v>
      </c>
      <c r="H397" s="916">
        <v>995568.85</v>
      </c>
      <c r="I397" s="858"/>
      <c r="J397" s="858"/>
      <c r="K397" s="858"/>
      <c r="L397" s="858"/>
      <c r="M397" s="858"/>
      <c r="N397" s="858"/>
      <c r="O397" s="858"/>
      <c r="P397" s="903">
        <v>2.1</v>
      </c>
      <c r="Q397" s="586" t="s">
        <v>45</v>
      </c>
      <c r="R397" s="878">
        <v>10</v>
      </c>
      <c r="S397" s="845"/>
      <c r="T397" s="845"/>
      <c r="U397" s="845"/>
      <c r="V397" s="845"/>
      <c r="W397" s="845"/>
      <c r="X397" s="845"/>
      <c r="Y397" s="845"/>
      <c r="Z397" s="845"/>
      <c r="AA397" s="845"/>
      <c r="AB397" s="845"/>
      <c r="AC397" s="845"/>
      <c r="AD397" s="845"/>
      <c r="AE397" s="845"/>
      <c r="AF397" s="845"/>
      <c r="AG397" s="845"/>
      <c r="AH397" s="845"/>
      <c r="AI397" s="845"/>
      <c r="AJ397" s="845"/>
      <c r="AK397" s="845"/>
      <c r="AL397" s="845"/>
      <c r="AM397" s="845"/>
      <c r="AN397" s="845"/>
      <c r="AO397" s="845"/>
      <c r="AP397" s="845"/>
      <c r="AQ397" s="845"/>
      <c r="AR397" s="845"/>
      <c r="AS397" s="845"/>
      <c r="AT397" s="845"/>
      <c r="AU397" s="845"/>
      <c r="AV397" s="845"/>
      <c r="AW397" s="845"/>
      <c r="AX397" s="845"/>
      <c r="AY397" s="845"/>
      <c r="AZ397" s="845"/>
      <c r="BA397" s="845"/>
      <c r="BB397" s="845"/>
      <c r="BC397" s="845"/>
      <c r="BD397" s="845"/>
      <c r="BE397" s="845"/>
      <c r="BF397" s="845"/>
      <c r="BG397" s="845"/>
      <c r="BH397" s="845"/>
      <c r="BI397" s="845"/>
      <c r="BJ397" s="845"/>
      <c r="BK397" s="845"/>
      <c r="BL397" s="845"/>
      <c r="BM397" s="845"/>
      <c r="BN397" s="845"/>
      <c r="BO397" s="845"/>
      <c r="BP397" s="845"/>
      <c r="BQ397" s="845"/>
      <c r="BR397" s="845"/>
      <c r="BS397" s="845"/>
      <c r="BT397" s="845"/>
      <c r="BU397" s="845"/>
      <c r="BV397" s="845"/>
      <c r="BW397" s="845"/>
      <c r="BX397" s="845"/>
      <c r="BY397" s="845"/>
      <c r="BZ397" s="845"/>
      <c r="CA397" s="845"/>
      <c r="CB397" s="845"/>
      <c r="CC397" s="845"/>
      <c r="CD397" s="845"/>
      <c r="CE397" s="845"/>
      <c r="CF397" s="845"/>
      <c r="CG397" s="845"/>
      <c r="CH397" s="845"/>
      <c r="CI397" s="845"/>
      <c r="CJ397" s="845"/>
      <c r="CK397" s="845"/>
      <c r="CL397" s="845"/>
      <c r="CM397" s="845"/>
      <c r="CN397" s="845"/>
      <c r="CO397" s="845"/>
      <c r="CP397" s="845"/>
      <c r="CQ397" s="845"/>
      <c r="CR397" s="845"/>
      <c r="CS397" s="845"/>
      <c r="CT397" s="845"/>
      <c r="CU397" s="845"/>
      <c r="CV397" s="845"/>
      <c r="CW397" s="845"/>
      <c r="CX397" s="845"/>
      <c r="CY397" s="845"/>
      <c r="CZ397" s="845"/>
      <c r="DA397" s="845"/>
      <c r="DB397" s="845"/>
      <c r="DC397" s="845"/>
      <c r="DD397" s="845"/>
      <c r="DE397" s="845"/>
      <c r="DF397" s="845"/>
      <c r="DG397" s="845"/>
      <c r="DH397" s="845"/>
      <c r="DI397" s="845"/>
      <c r="DJ397" s="845"/>
      <c r="DK397" s="845"/>
      <c r="DL397" s="845"/>
      <c r="DM397" s="845"/>
      <c r="DN397" s="845"/>
      <c r="DO397" s="845"/>
      <c r="DP397" s="845"/>
      <c r="DQ397" s="845"/>
      <c r="DR397" s="845"/>
      <c r="DS397" s="845"/>
      <c r="DT397" s="845"/>
      <c r="DU397" s="845"/>
      <c r="DV397" s="845"/>
      <c r="DW397" s="845"/>
      <c r="DX397" s="845"/>
      <c r="DY397" s="845"/>
      <c r="DZ397" s="845"/>
      <c r="EA397" s="845"/>
      <c r="EB397" s="845"/>
      <c r="EC397" s="845"/>
      <c r="ED397" s="845"/>
      <c r="EE397" s="845"/>
      <c r="EF397" s="845"/>
      <c r="EG397" s="845"/>
      <c r="EH397" s="845"/>
      <c r="EI397" s="845"/>
      <c r="EJ397" s="845"/>
      <c r="EK397" s="845"/>
      <c r="EL397" s="845"/>
      <c r="EM397" s="845"/>
      <c r="EN397" s="845"/>
      <c r="EO397" s="845"/>
      <c r="EP397" s="845"/>
      <c r="EQ397" s="845"/>
      <c r="ER397" s="845"/>
      <c r="ES397" s="845"/>
      <c r="ET397" s="845"/>
      <c r="EU397" s="845"/>
      <c r="EV397" s="845"/>
      <c r="EW397" s="845"/>
      <c r="EX397" s="845"/>
      <c r="EY397" s="845"/>
      <c r="EZ397" s="845"/>
      <c r="FA397" s="845"/>
      <c r="FB397" s="845"/>
      <c r="FC397" s="845"/>
      <c r="FD397" s="845"/>
      <c r="FE397" s="845"/>
      <c r="FF397" s="845"/>
      <c r="FG397" s="845"/>
      <c r="FH397" s="845"/>
      <c r="FI397" s="845"/>
      <c r="FJ397" s="845"/>
      <c r="FK397" s="845"/>
      <c r="FL397" s="845"/>
      <c r="FM397" s="845"/>
      <c r="FN397" s="845"/>
      <c r="FO397" s="845"/>
      <c r="FP397" s="845"/>
      <c r="FQ397" s="845"/>
      <c r="FR397" s="845"/>
      <c r="FS397" s="845"/>
      <c r="FT397" s="845"/>
      <c r="FU397" s="845"/>
      <c r="FV397" s="845"/>
      <c r="FW397" s="845"/>
      <c r="FX397" s="845"/>
    </row>
    <row r="398" spans="1:180" ht="30" customHeight="1" x14ac:dyDescent="0.2">
      <c r="A398" s="662">
        <v>397</v>
      </c>
      <c r="B398" s="859" t="s">
        <v>1454</v>
      </c>
      <c r="C398" s="859" t="s">
        <v>1335</v>
      </c>
      <c r="D398" s="859" t="s">
        <v>1284</v>
      </c>
      <c r="E398" s="859" t="s">
        <v>907</v>
      </c>
      <c r="F398" s="859" t="s">
        <v>965</v>
      </c>
      <c r="G398" s="878" t="s">
        <v>1453</v>
      </c>
      <c r="H398" s="916">
        <v>32736.78</v>
      </c>
      <c r="I398" s="858"/>
      <c r="J398" s="858"/>
      <c r="K398" s="858"/>
      <c r="L398" s="858"/>
      <c r="M398" s="858"/>
      <c r="N398" s="858"/>
      <c r="O398" s="858"/>
      <c r="P398" s="903">
        <v>2.1</v>
      </c>
      <c r="Q398" s="586" t="s">
        <v>22</v>
      </c>
      <c r="R398" s="878">
        <v>5</v>
      </c>
      <c r="S398" s="845"/>
      <c r="T398" s="845"/>
      <c r="U398" s="845"/>
      <c r="V398" s="845"/>
      <c r="W398" s="845"/>
      <c r="X398" s="845"/>
      <c r="Y398" s="845"/>
      <c r="Z398" s="845"/>
      <c r="AA398" s="845"/>
      <c r="AB398" s="845"/>
      <c r="AC398" s="845"/>
      <c r="AD398" s="845"/>
      <c r="AE398" s="845"/>
      <c r="AF398" s="845"/>
      <c r="AG398" s="845"/>
      <c r="AH398" s="845"/>
      <c r="AI398" s="845"/>
      <c r="AJ398" s="845"/>
      <c r="AK398" s="845"/>
      <c r="AL398" s="845"/>
      <c r="AM398" s="845"/>
      <c r="AN398" s="845"/>
      <c r="AO398" s="845"/>
      <c r="AP398" s="845"/>
      <c r="AQ398" s="845"/>
      <c r="AR398" s="845"/>
      <c r="AS398" s="845"/>
      <c r="AT398" s="845"/>
      <c r="AU398" s="845"/>
      <c r="AV398" s="845"/>
      <c r="AW398" s="845"/>
      <c r="AX398" s="845"/>
      <c r="AY398" s="845"/>
      <c r="AZ398" s="845"/>
      <c r="BA398" s="845"/>
      <c r="BB398" s="845"/>
      <c r="BC398" s="845"/>
      <c r="BD398" s="845"/>
      <c r="BE398" s="845"/>
      <c r="BF398" s="845"/>
      <c r="BG398" s="845"/>
      <c r="BH398" s="845"/>
      <c r="BI398" s="845"/>
      <c r="BJ398" s="845"/>
      <c r="BK398" s="845"/>
      <c r="BL398" s="845"/>
      <c r="BM398" s="845"/>
      <c r="BN398" s="845"/>
      <c r="BO398" s="845"/>
      <c r="BP398" s="845"/>
      <c r="BQ398" s="845"/>
      <c r="BR398" s="845"/>
      <c r="BS398" s="845"/>
      <c r="BT398" s="845"/>
      <c r="BU398" s="845"/>
      <c r="BV398" s="845"/>
      <c r="BW398" s="845"/>
      <c r="BX398" s="845"/>
      <c r="BY398" s="845"/>
      <c r="BZ398" s="845"/>
      <c r="CA398" s="845"/>
      <c r="CB398" s="845"/>
      <c r="CC398" s="845"/>
      <c r="CD398" s="845"/>
      <c r="CE398" s="845"/>
      <c r="CF398" s="845"/>
      <c r="CG398" s="845"/>
      <c r="CH398" s="845"/>
      <c r="CI398" s="845"/>
      <c r="CJ398" s="845"/>
      <c r="CK398" s="845"/>
      <c r="CL398" s="845"/>
      <c r="CM398" s="845"/>
      <c r="CN398" s="845"/>
      <c r="CO398" s="845"/>
      <c r="CP398" s="845"/>
      <c r="CQ398" s="845"/>
      <c r="CR398" s="845"/>
      <c r="CS398" s="845"/>
      <c r="CT398" s="845"/>
      <c r="CU398" s="845"/>
      <c r="CV398" s="845"/>
      <c r="CW398" s="845"/>
      <c r="CX398" s="845"/>
      <c r="CY398" s="845"/>
      <c r="CZ398" s="845"/>
      <c r="DA398" s="845"/>
      <c r="DB398" s="845"/>
      <c r="DC398" s="845"/>
      <c r="DD398" s="845"/>
      <c r="DE398" s="845"/>
      <c r="DF398" s="845"/>
      <c r="DG398" s="845"/>
      <c r="DH398" s="845"/>
      <c r="DI398" s="845"/>
      <c r="DJ398" s="845"/>
      <c r="DK398" s="845"/>
      <c r="DL398" s="845"/>
      <c r="DM398" s="845"/>
      <c r="DN398" s="845"/>
      <c r="DO398" s="845"/>
      <c r="DP398" s="845"/>
      <c r="DQ398" s="845"/>
      <c r="DR398" s="845"/>
      <c r="DS398" s="845"/>
      <c r="DT398" s="845"/>
      <c r="DU398" s="845"/>
      <c r="DV398" s="845"/>
      <c r="DW398" s="845"/>
      <c r="DX398" s="845"/>
      <c r="DY398" s="845"/>
      <c r="DZ398" s="845"/>
      <c r="EA398" s="845"/>
      <c r="EB398" s="845"/>
      <c r="EC398" s="845"/>
      <c r="ED398" s="845"/>
      <c r="EE398" s="845"/>
      <c r="EF398" s="845"/>
      <c r="EG398" s="845"/>
      <c r="EH398" s="845"/>
      <c r="EI398" s="845"/>
      <c r="EJ398" s="845"/>
      <c r="EK398" s="845"/>
      <c r="EL398" s="845"/>
      <c r="EM398" s="845"/>
      <c r="EN398" s="845"/>
      <c r="EO398" s="845"/>
      <c r="EP398" s="845"/>
      <c r="EQ398" s="845"/>
      <c r="ER398" s="845"/>
      <c r="ES398" s="845"/>
      <c r="ET398" s="845"/>
      <c r="EU398" s="845"/>
      <c r="EV398" s="845"/>
      <c r="EW398" s="845"/>
      <c r="EX398" s="845"/>
      <c r="EY398" s="845"/>
      <c r="EZ398" s="845"/>
      <c r="FA398" s="845"/>
      <c r="FB398" s="845"/>
      <c r="FC398" s="845"/>
      <c r="FD398" s="845"/>
      <c r="FE398" s="845"/>
      <c r="FF398" s="845"/>
      <c r="FG398" s="845"/>
      <c r="FH398" s="845"/>
      <c r="FI398" s="845"/>
      <c r="FJ398" s="845"/>
      <c r="FK398" s="845"/>
      <c r="FL398" s="845"/>
      <c r="FM398" s="845"/>
      <c r="FN398" s="845"/>
      <c r="FO398" s="845"/>
      <c r="FP398" s="845"/>
      <c r="FQ398" s="845"/>
      <c r="FR398" s="845"/>
      <c r="FS398" s="845"/>
      <c r="FT398" s="845"/>
      <c r="FU398" s="845"/>
      <c r="FV398" s="845"/>
      <c r="FW398" s="845"/>
      <c r="FX398" s="845"/>
    </row>
    <row r="399" spans="1:180" ht="30" customHeight="1" x14ac:dyDescent="0.2">
      <c r="A399" s="662">
        <v>398</v>
      </c>
      <c r="B399" s="859" t="s">
        <v>1454</v>
      </c>
      <c r="C399" s="859" t="s">
        <v>1335</v>
      </c>
      <c r="D399" s="859" t="s">
        <v>1284</v>
      </c>
      <c r="E399" s="859" t="s">
        <v>907</v>
      </c>
      <c r="F399" s="859" t="s">
        <v>965</v>
      </c>
      <c r="G399" s="878" t="s">
        <v>27</v>
      </c>
      <c r="H399" s="916">
        <v>34538</v>
      </c>
      <c r="I399" s="858"/>
      <c r="J399" s="858"/>
      <c r="K399" s="858"/>
      <c r="L399" s="858"/>
      <c r="M399" s="858"/>
      <c r="N399" s="858"/>
      <c r="O399" s="858"/>
      <c r="P399" s="903">
        <v>2.1</v>
      </c>
      <c r="Q399" s="586" t="s">
        <v>22</v>
      </c>
      <c r="R399" s="878">
        <v>5</v>
      </c>
      <c r="S399" s="845"/>
      <c r="T399" s="845"/>
      <c r="U399" s="845"/>
      <c r="V399" s="845"/>
      <c r="W399" s="845"/>
      <c r="X399" s="845"/>
      <c r="Y399" s="845"/>
      <c r="Z399" s="845"/>
      <c r="AA399" s="845"/>
      <c r="AB399" s="845"/>
      <c r="AC399" s="845"/>
      <c r="AD399" s="845"/>
      <c r="AE399" s="845"/>
      <c r="AF399" s="845"/>
      <c r="AG399" s="845"/>
      <c r="AH399" s="845"/>
      <c r="AI399" s="845"/>
      <c r="AJ399" s="845"/>
      <c r="AK399" s="845"/>
      <c r="AL399" s="845"/>
      <c r="AM399" s="845"/>
      <c r="AN399" s="845"/>
      <c r="AO399" s="845"/>
      <c r="AP399" s="845"/>
      <c r="AQ399" s="845"/>
      <c r="AR399" s="845"/>
      <c r="AS399" s="845"/>
      <c r="AT399" s="845"/>
      <c r="AU399" s="845"/>
      <c r="AV399" s="845"/>
      <c r="AW399" s="845"/>
      <c r="AX399" s="845"/>
      <c r="AY399" s="845"/>
      <c r="AZ399" s="845"/>
      <c r="BA399" s="845"/>
      <c r="BB399" s="845"/>
      <c r="BC399" s="845"/>
      <c r="BD399" s="845"/>
      <c r="BE399" s="845"/>
      <c r="BF399" s="845"/>
      <c r="BG399" s="845"/>
      <c r="BH399" s="845"/>
      <c r="BI399" s="845"/>
      <c r="BJ399" s="845"/>
      <c r="BK399" s="845"/>
      <c r="BL399" s="845"/>
      <c r="BM399" s="845"/>
      <c r="BN399" s="845"/>
      <c r="BO399" s="845"/>
      <c r="BP399" s="845"/>
      <c r="BQ399" s="845"/>
      <c r="BR399" s="845"/>
      <c r="BS399" s="845"/>
      <c r="BT399" s="845"/>
      <c r="BU399" s="845"/>
      <c r="BV399" s="845"/>
      <c r="BW399" s="845"/>
      <c r="BX399" s="845"/>
      <c r="BY399" s="845"/>
      <c r="BZ399" s="845"/>
      <c r="CA399" s="845"/>
      <c r="CB399" s="845"/>
      <c r="CC399" s="845"/>
      <c r="CD399" s="845"/>
      <c r="CE399" s="845"/>
      <c r="CF399" s="845"/>
      <c r="CG399" s="845"/>
      <c r="CH399" s="845"/>
      <c r="CI399" s="845"/>
      <c r="CJ399" s="845"/>
      <c r="CK399" s="845"/>
      <c r="CL399" s="845"/>
      <c r="CM399" s="845"/>
      <c r="CN399" s="845"/>
      <c r="CO399" s="845"/>
      <c r="CP399" s="845"/>
      <c r="CQ399" s="845"/>
      <c r="CR399" s="845"/>
      <c r="CS399" s="845"/>
      <c r="CT399" s="845"/>
      <c r="CU399" s="845"/>
      <c r="CV399" s="845"/>
      <c r="CW399" s="845"/>
      <c r="CX399" s="845"/>
      <c r="CY399" s="845"/>
      <c r="CZ399" s="845"/>
      <c r="DA399" s="845"/>
      <c r="DB399" s="845"/>
      <c r="DC399" s="845"/>
      <c r="DD399" s="845"/>
      <c r="DE399" s="845"/>
      <c r="DF399" s="845"/>
      <c r="DG399" s="845"/>
      <c r="DH399" s="845"/>
      <c r="DI399" s="845"/>
      <c r="DJ399" s="845"/>
      <c r="DK399" s="845"/>
      <c r="DL399" s="845"/>
      <c r="DM399" s="845"/>
      <c r="DN399" s="845"/>
      <c r="DO399" s="845"/>
      <c r="DP399" s="845"/>
      <c r="DQ399" s="845"/>
      <c r="DR399" s="845"/>
      <c r="DS399" s="845"/>
      <c r="DT399" s="845"/>
      <c r="DU399" s="845"/>
      <c r="DV399" s="845"/>
      <c r="DW399" s="845"/>
      <c r="DX399" s="845"/>
      <c r="DY399" s="845"/>
      <c r="DZ399" s="845"/>
      <c r="EA399" s="845"/>
      <c r="EB399" s="845"/>
      <c r="EC399" s="845"/>
      <c r="ED399" s="845"/>
      <c r="EE399" s="845"/>
      <c r="EF399" s="845"/>
      <c r="EG399" s="845"/>
      <c r="EH399" s="845"/>
      <c r="EI399" s="845"/>
      <c r="EJ399" s="845"/>
      <c r="EK399" s="845"/>
      <c r="EL399" s="845"/>
      <c r="EM399" s="845"/>
      <c r="EN399" s="845"/>
      <c r="EO399" s="845"/>
      <c r="EP399" s="845"/>
      <c r="EQ399" s="845"/>
      <c r="ER399" s="845"/>
      <c r="ES399" s="845"/>
      <c r="ET399" s="845"/>
      <c r="EU399" s="845"/>
      <c r="EV399" s="845"/>
      <c r="EW399" s="845"/>
      <c r="EX399" s="845"/>
      <c r="EY399" s="845"/>
      <c r="EZ399" s="845"/>
      <c r="FA399" s="845"/>
      <c r="FB399" s="845"/>
      <c r="FC399" s="845"/>
      <c r="FD399" s="845"/>
      <c r="FE399" s="845"/>
      <c r="FF399" s="845"/>
      <c r="FG399" s="845"/>
      <c r="FH399" s="845"/>
      <c r="FI399" s="845"/>
      <c r="FJ399" s="845"/>
      <c r="FK399" s="845"/>
      <c r="FL399" s="845"/>
      <c r="FM399" s="845"/>
      <c r="FN399" s="845"/>
      <c r="FO399" s="845"/>
      <c r="FP399" s="845"/>
      <c r="FQ399" s="845"/>
      <c r="FR399" s="845"/>
      <c r="FS399" s="845"/>
      <c r="FT399" s="845"/>
      <c r="FU399" s="845"/>
      <c r="FV399" s="845"/>
      <c r="FW399" s="845"/>
      <c r="FX399" s="845"/>
    </row>
    <row r="400" spans="1:180" ht="30" customHeight="1" x14ac:dyDescent="0.2">
      <c r="A400" s="662">
        <v>399</v>
      </c>
      <c r="B400" s="859" t="s">
        <v>1454</v>
      </c>
      <c r="C400" s="859" t="s">
        <v>1430</v>
      </c>
      <c r="D400" s="859" t="s">
        <v>1284</v>
      </c>
      <c r="E400" s="859" t="s">
        <v>65</v>
      </c>
      <c r="F400" s="859" t="s">
        <v>965</v>
      </c>
      <c r="G400" s="878" t="s">
        <v>1453</v>
      </c>
      <c r="H400" s="916">
        <v>212080</v>
      </c>
      <c r="I400" s="858"/>
      <c r="J400" s="858"/>
      <c r="K400" s="858"/>
      <c r="L400" s="858"/>
      <c r="M400" s="858"/>
      <c r="N400" s="858"/>
      <c r="O400" s="858"/>
      <c r="P400" s="903">
        <v>2.1</v>
      </c>
      <c r="Q400" s="586" t="s">
        <v>22</v>
      </c>
      <c r="R400" s="878">
        <v>20</v>
      </c>
      <c r="S400" s="845"/>
      <c r="T400" s="845"/>
      <c r="U400" s="845"/>
      <c r="V400" s="845"/>
      <c r="W400" s="845"/>
      <c r="X400" s="845"/>
      <c r="Y400" s="845"/>
      <c r="Z400" s="845"/>
      <c r="AA400" s="845"/>
      <c r="AB400" s="845"/>
      <c r="AC400" s="845"/>
      <c r="AD400" s="845"/>
      <c r="AE400" s="845"/>
      <c r="AF400" s="845"/>
      <c r="AG400" s="845"/>
      <c r="AH400" s="845"/>
      <c r="AI400" s="845"/>
      <c r="AJ400" s="845"/>
      <c r="AK400" s="845"/>
      <c r="AL400" s="845"/>
      <c r="AM400" s="845"/>
      <c r="AN400" s="845"/>
      <c r="AO400" s="845"/>
      <c r="AP400" s="845"/>
      <c r="AQ400" s="845"/>
      <c r="AR400" s="845"/>
      <c r="AS400" s="845"/>
      <c r="AT400" s="845"/>
      <c r="AU400" s="845"/>
      <c r="AV400" s="845"/>
      <c r="AW400" s="845"/>
      <c r="AX400" s="845"/>
      <c r="AY400" s="845"/>
      <c r="AZ400" s="845"/>
      <c r="BA400" s="845"/>
      <c r="BB400" s="845"/>
      <c r="BC400" s="845"/>
      <c r="BD400" s="845"/>
      <c r="BE400" s="845"/>
      <c r="BF400" s="845"/>
      <c r="BG400" s="845"/>
      <c r="BH400" s="845"/>
      <c r="BI400" s="845"/>
      <c r="BJ400" s="845"/>
      <c r="BK400" s="845"/>
      <c r="BL400" s="845"/>
      <c r="BM400" s="845"/>
      <c r="BN400" s="845"/>
      <c r="BO400" s="845"/>
      <c r="BP400" s="845"/>
      <c r="BQ400" s="845"/>
      <c r="BR400" s="845"/>
      <c r="BS400" s="845"/>
      <c r="BT400" s="845"/>
      <c r="BU400" s="845"/>
      <c r="BV400" s="845"/>
      <c r="BW400" s="845"/>
      <c r="BX400" s="845"/>
      <c r="BY400" s="845"/>
      <c r="BZ400" s="845"/>
      <c r="CA400" s="845"/>
      <c r="CB400" s="845"/>
      <c r="CC400" s="845"/>
      <c r="CD400" s="845"/>
      <c r="CE400" s="845"/>
      <c r="CF400" s="845"/>
      <c r="CG400" s="845"/>
      <c r="CH400" s="845"/>
      <c r="CI400" s="845"/>
      <c r="CJ400" s="845"/>
      <c r="CK400" s="845"/>
      <c r="CL400" s="845"/>
      <c r="CM400" s="845"/>
      <c r="CN400" s="845"/>
      <c r="CO400" s="845"/>
      <c r="CP400" s="845"/>
      <c r="CQ400" s="845"/>
      <c r="CR400" s="845"/>
      <c r="CS400" s="845"/>
      <c r="CT400" s="845"/>
      <c r="CU400" s="845"/>
      <c r="CV400" s="845"/>
      <c r="CW400" s="845"/>
      <c r="CX400" s="845"/>
      <c r="CY400" s="845"/>
      <c r="CZ400" s="845"/>
      <c r="DA400" s="845"/>
      <c r="DB400" s="845"/>
      <c r="DC400" s="845"/>
      <c r="DD400" s="845"/>
      <c r="DE400" s="845"/>
      <c r="DF400" s="845"/>
      <c r="DG400" s="845"/>
      <c r="DH400" s="845"/>
      <c r="DI400" s="845"/>
      <c r="DJ400" s="845"/>
      <c r="DK400" s="845"/>
      <c r="DL400" s="845"/>
      <c r="DM400" s="845"/>
      <c r="DN400" s="845"/>
      <c r="DO400" s="845"/>
      <c r="DP400" s="845"/>
      <c r="DQ400" s="845"/>
      <c r="DR400" s="845"/>
      <c r="DS400" s="845"/>
      <c r="DT400" s="845"/>
      <c r="DU400" s="845"/>
      <c r="DV400" s="845"/>
      <c r="DW400" s="845"/>
      <c r="DX400" s="845"/>
      <c r="DY400" s="845"/>
      <c r="DZ400" s="845"/>
      <c r="EA400" s="845"/>
      <c r="EB400" s="845"/>
      <c r="EC400" s="845"/>
      <c r="ED400" s="845"/>
      <c r="EE400" s="845"/>
      <c r="EF400" s="845"/>
      <c r="EG400" s="845"/>
      <c r="EH400" s="845"/>
      <c r="EI400" s="845"/>
      <c r="EJ400" s="845"/>
      <c r="EK400" s="845"/>
      <c r="EL400" s="845"/>
      <c r="EM400" s="845"/>
      <c r="EN400" s="845"/>
      <c r="EO400" s="845"/>
      <c r="EP400" s="845"/>
      <c r="EQ400" s="845"/>
      <c r="ER400" s="845"/>
      <c r="ES400" s="845"/>
      <c r="ET400" s="845"/>
      <c r="EU400" s="845"/>
      <c r="EV400" s="845"/>
      <c r="EW400" s="845"/>
      <c r="EX400" s="845"/>
      <c r="EY400" s="845"/>
      <c r="EZ400" s="845"/>
      <c r="FA400" s="845"/>
      <c r="FB400" s="845"/>
      <c r="FC400" s="845"/>
      <c r="FD400" s="845"/>
      <c r="FE400" s="845"/>
      <c r="FF400" s="845"/>
      <c r="FG400" s="845"/>
      <c r="FH400" s="845"/>
      <c r="FI400" s="845"/>
      <c r="FJ400" s="845"/>
      <c r="FK400" s="845"/>
      <c r="FL400" s="845"/>
      <c r="FM400" s="845"/>
      <c r="FN400" s="845"/>
      <c r="FO400" s="845"/>
      <c r="FP400" s="845"/>
      <c r="FQ400" s="845"/>
      <c r="FR400" s="845"/>
      <c r="FS400" s="845"/>
      <c r="FT400" s="845"/>
      <c r="FU400" s="845"/>
      <c r="FV400" s="845"/>
      <c r="FW400" s="845"/>
      <c r="FX400" s="845"/>
    </row>
    <row r="401" spans="1:180" ht="30" customHeight="1" x14ac:dyDescent="0.2">
      <c r="A401" s="662">
        <v>400</v>
      </c>
      <c r="B401" s="859" t="s">
        <v>1456</v>
      </c>
      <c r="C401" s="859" t="s">
        <v>1341</v>
      </c>
      <c r="D401" s="859" t="s">
        <v>1284</v>
      </c>
      <c r="E401" s="859" t="s">
        <v>914</v>
      </c>
      <c r="F401" s="859" t="s">
        <v>1348</v>
      </c>
      <c r="G401" s="878" t="s">
        <v>1457</v>
      </c>
      <c r="H401" s="916">
        <v>19200</v>
      </c>
      <c r="I401" s="858"/>
      <c r="J401" s="858"/>
      <c r="K401" s="858"/>
      <c r="L401" s="858"/>
      <c r="M401" s="858"/>
      <c r="N401" s="858"/>
      <c r="O401" s="858"/>
      <c r="P401" s="900">
        <v>2.11</v>
      </c>
      <c r="Q401" s="586" t="s">
        <v>22</v>
      </c>
      <c r="R401" s="878">
        <v>7</v>
      </c>
      <c r="S401" s="845"/>
      <c r="T401" s="845"/>
      <c r="U401" s="845"/>
      <c r="V401" s="845"/>
      <c r="W401" s="845"/>
      <c r="X401" s="845"/>
      <c r="Y401" s="845"/>
      <c r="Z401" s="845"/>
      <c r="AA401" s="845"/>
      <c r="AB401" s="845"/>
      <c r="AC401" s="845"/>
      <c r="AD401" s="845"/>
      <c r="AE401" s="845"/>
      <c r="AF401" s="845"/>
      <c r="AG401" s="845"/>
      <c r="AH401" s="845"/>
      <c r="AI401" s="845"/>
      <c r="AJ401" s="845"/>
      <c r="AK401" s="845"/>
      <c r="AL401" s="845"/>
      <c r="AM401" s="845"/>
      <c r="AN401" s="845"/>
      <c r="AO401" s="845"/>
      <c r="AP401" s="845"/>
      <c r="AQ401" s="845"/>
      <c r="AR401" s="845"/>
      <c r="AS401" s="845"/>
      <c r="AT401" s="845"/>
      <c r="AU401" s="845"/>
      <c r="AV401" s="845"/>
      <c r="AW401" s="845"/>
      <c r="AX401" s="845"/>
      <c r="AY401" s="845"/>
      <c r="AZ401" s="845"/>
      <c r="BA401" s="845"/>
      <c r="BB401" s="845"/>
      <c r="BC401" s="845"/>
      <c r="BD401" s="845"/>
      <c r="BE401" s="845"/>
      <c r="BF401" s="845"/>
      <c r="BG401" s="845"/>
      <c r="BH401" s="845"/>
      <c r="BI401" s="845"/>
      <c r="BJ401" s="845"/>
      <c r="BK401" s="845"/>
      <c r="BL401" s="845"/>
      <c r="BM401" s="845"/>
      <c r="BN401" s="845"/>
      <c r="BO401" s="845"/>
      <c r="BP401" s="845"/>
      <c r="BQ401" s="845"/>
      <c r="BR401" s="845"/>
      <c r="BS401" s="845"/>
      <c r="BT401" s="845"/>
      <c r="BU401" s="845"/>
      <c r="BV401" s="845"/>
      <c r="BW401" s="845"/>
      <c r="BX401" s="845"/>
      <c r="BY401" s="845"/>
      <c r="BZ401" s="845"/>
      <c r="CA401" s="845"/>
      <c r="CB401" s="845"/>
      <c r="CC401" s="845"/>
      <c r="CD401" s="845"/>
      <c r="CE401" s="845"/>
      <c r="CF401" s="845"/>
      <c r="CG401" s="845"/>
      <c r="CH401" s="845"/>
      <c r="CI401" s="845"/>
      <c r="CJ401" s="845"/>
      <c r="CK401" s="845"/>
      <c r="CL401" s="845"/>
      <c r="CM401" s="845"/>
      <c r="CN401" s="845"/>
      <c r="CO401" s="845"/>
      <c r="CP401" s="845"/>
      <c r="CQ401" s="845"/>
      <c r="CR401" s="845"/>
      <c r="CS401" s="845"/>
      <c r="CT401" s="845"/>
      <c r="CU401" s="845"/>
      <c r="CV401" s="845"/>
      <c r="CW401" s="845"/>
      <c r="CX401" s="845"/>
      <c r="CY401" s="845"/>
      <c r="CZ401" s="845"/>
      <c r="DA401" s="845"/>
      <c r="DB401" s="845"/>
      <c r="DC401" s="845"/>
      <c r="DD401" s="845"/>
      <c r="DE401" s="845"/>
      <c r="DF401" s="845"/>
      <c r="DG401" s="845"/>
      <c r="DH401" s="845"/>
      <c r="DI401" s="845"/>
      <c r="DJ401" s="845"/>
      <c r="DK401" s="845"/>
      <c r="DL401" s="845"/>
      <c r="DM401" s="845"/>
      <c r="DN401" s="845"/>
      <c r="DO401" s="845"/>
      <c r="DP401" s="845"/>
      <c r="DQ401" s="845"/>
      <c r="DR401" s="845"/>
      <c r="DS401" s="845"/>
      <c r="DT401" s="845"/>
      <c r="DU401" s="845"/>
      <c r="DV401" s="845"/>
      <c r="DW401" s="845"/>
      <c r="DX401" s="845"/>
      <c r="DY401" s="845"/>
      <c r="DZ401" s="845"/>
      <c r="EA401" s="845"/>
      <c r="EB401" s="845"/>
      <c r="EC401" s="845"/>
      <c r="ED401" s="845"/>
      <c r="EE401" s="845"/>
      <c r="EF401" s="845"/>
      <c r="EG401" s="845"/>
      <c r="EH401" s="845"/>
      <c r="EI401" s="845"/>
      <c r="EJ401" s="845"/>
      <c r="EK401" s="845"/>
      <c r="EL401" s="845"/>
      <c r="EM401" s="845"/>
      <c r="EN401" s="845"/>
      <c r="EO401" s="845"/>
      <c r="EP401" s="845"/>
      <c r="EQ401" s="845"/>
      <c r="ER401" s="845"/>
      <c r="ES401" s="845"/>
      <c r="ET401" s="845"/>
      <c r="EU401" s="845"/>
      <c r="EV401" s="845"/>
      <c r="EW401" s="845"/>
      <c r="EX401" s="845"/>
      <c r="EY401" s="845"/>
      <c r="EZ401" s="845"/>
      <c r="FA401" s="845"/>
      <c r="FB401" s="845"/>
      <c r="FC401" s="845"/>
      <c r="FD401" s="845"/>
      <c r="FE401" s="845"/>
      <c r="FF401" s="845"/>
      <c r="FG401" s="845"/>
      <c r="FH401" s="845"/>
      <c r="FI401" s="845"/>
      <c r="FJ401" s="845"/>
      <c r="FK401" s="845"/>
      <c r="FL401" s="845"/>
      <c r="FM401" s="845"/>
      <c r="FN401" s="845"/>
      <c r="FO401" s="845"/>
      <c r="FP401" s="845"/>
      <c r="FQ401" s="845"/>
      <c r="FR401" s="845"/>
      <c r="FS401" s="845"/>
      <c r="FT401" s="845"/>
      <c r="FU401" s="845"/>
      <c r="FV401" s="845"/>
      <c r="FW401" s="845"/>
      <c r="FX401" s="845"/>
    </row>
    <row r="402" spans="1:180" ht="30" customHeight="1" x14ac:dyDescent="0.2">
      <c r="A402" s="662">
        <v>401</v>
      </c>
      <c r="B402" s="859" t="s">
        <v>1458</v>
      </c>
      <c r="C402" s="859" t="s">
        <v>1405</v>
      </c>
      <c r="D402" s="859" t="s">
        <v>1350</v>
      </c>
      <c r="E402" s="859" t="s">
        <v>907</v>
      </c>
      <c r="F402" s="859" t="s">
        <v>965</v>
      </c>
      <c r="G402" s="878" t="s">
        <v>15</v>
      </c>
      <c r="H402" s="916">
        <v>32200</v>
      </c>
      <c r="I402" s="858"/>
      <c r="J402" s="858"/>
      <c r="K402" s="858"/>
      <c r="L402" s="858"/>
      <c r="M402" s="858"/>
      <c r="N402" s="858"/>
      <c r="O402" s="858"/>
      <c r="P402" s="895">
        <v>2.2000000000000002</v>
      </c>
      <c r="Q402" s="586" t="s">
        <v>22</v>
      </c>
      <c r="R402" s="878">
        <v>5</v>
      </c>
      <c r="S402" s="845"/>
      <c r="T402" s="845"/>
      <c r="U402" s="845"/>
      <c r="V402" s="845"/>
      <c r="W402" s="845"/>
      <c r="X402" s="845"/>
      <c r="Y402" s="845"/>
      <c r="Z402" s="845"/>
      <c r="AA402" s="845"/>
      <c r="AB402" s="845"/>
      <c r="AC402" s="845"/>
      <c r="AD402" s="845"/>
      <c r="AE402" s="845"/>
      <c r="AF402" s="845"/>
      <c r="AG402" s="845"/>
      <c r="AH402" s="845"/>
      <c r="AI402" s="845"/>
      <c r="AJ402" s="845"/>
      <c r="AK402" s="845"/>
      <c r="AL402" s="845"/>
      <c r="AM402" s="845"/>
      <c r="AN402" s="845"/>
      <c r="AO402" s="845"/>
      <c r="AP402" s="845"/>
      <c r="AQ402" s="845"/>
      <c r="AR402" s="845"/>
      <c r="AS402" s="845"/>
      <c r="AT402" s="845"/>
      <c r="AU402" s="845"/>
      <c r="AV402" s="845"/>
      <c r="AW402" s="845"/>
      <c r="AX402" s="845"/>
      <c r="AY402" s="845"/>
      <c r="AZ402" s="845"/>
      <c r="BA402" s="845"/>
      <c r="BB402" s="845"/>
      <c r="BC402" s="845"/>
      <c r="BD402" s="845"/>
      <c r="BE402" s="845"/>
      <c r="BF402" s="845"/>
      <c r="BG402" s="845"/>
      <c r="BH402" s="845"/>
      <c r="BI402" s="845"/>
      <c r="BJ402" s="845"/>
      <c r="BK402" s="845"/>
      <c r="BL402" s="845"/>
      <c r="BM402" s="845"/>
      <c r="BN402" s="845"/>
      <c r="BO402" s="845"/>
      <c r="BP402" s="845"/>
      <c r="BQ402" s="845"/>
      <c r="BR402" s="845"/>
      <c r="BS402" s="845"/>
      <c r="BT402" s="845"/>
      <c r="BU402" s="845"/>
      <c r="BV402" s="845"/>
      <c r="BW402" s="845"/>
      <c r="BX402" s="845"/>
      <c r="BY402" s="845"/>
      <c r="BZ402" s="845"/>
      <c r="CA402" s="845"/>
      <c r="CB402" s="845"/>
      <c r="CC402" s="845"/>
      <c r="CD402" s="845"/>
      <c r="CE402" s="845"/>
      <c r="CF402" s="845"/>
      <c r="CG402" s="845"/>
      <c r="CH402" s="845"/>
      <c r="CI402" s="845"/>
      <c r="CJ402" s="845"/>
      <c r="CK402" s="845"/>
      <c r="CL402" s="845"/>
      <c r="CM402" s="845"/>
      <c r="CN402" s="845"/>
      <c r="CO402" s="845"/>
      <c r="CP402" s="845"/>
      <c r="CQ402" s="845"/>
      <c r="CR402" s="845"/>
      <c r="CS402" s="845"/>
      <c r="CT402" s="845"/>
      <c r="CU402" s="845"/>
      <c r="CV402" s="845"/>
      <c r="CW402" s="845"/>
      <c r="CX402" s="845"/>
      <c r="CY402" s="845"/>
      <c r="CZ402" s="845"/>
      <c r="DA402" s="845"/>
      <c r="DB402" s="845"/>
      <c r="DC402" s="845"/>
      <c r="DD402" s="845"/>
      <c r="DE402" s="845"/>
      <c r="DF402" s="845"/>
      <c r="DG402" s="845"/>
      <c r="DH402" s="845"/>
      <c r="DI402" s="845"/>
      <c r="DJ402" s="845"/>
      <c r="DK402" s="845"/>
      <c r="DL402" s="845"/>
      <c r="DM402" s="845"/>
      <c r="DN402" s="845"/>
      <c r="DO402" s="845"/>
      <c r="DP402" s="845"/>
      <c r="DQ402" s="845"/>
      <c r="DR402" s="845"/>
      <c r="DS402" s="845"/>
      <c r="DT402" s="845"/>
      <c r="DU402" s="845"/>
      <c r="DV402" s="845"/>
      <c r="DW402" s="845"/>
      <c r="DX402" s="845"/>
      <c r="DY402" s="845"/>
      <c r="DZ402" s="845"/>
      <c r="EA402" s="845"/>
      <c r="EB402" s="845"/>
      <c r="EC402" s="845"/>
      <c r="ED402" s="845"/>
      <c r="EE402" s="845"/>
      <c r="EF402" s="845"/>
      <c r="EG402" s="845"/>
      <c r="EH402" s="845"/>
      <c r="EI402" s="845"/>
      <c r="EJ402" s="845"/>
      <c r="EK402" s="845"/>
      <c r="EL402" s="845"/>
      <c r="EM402" s="845"/>
      <c r="EN402" s="845"/>
      <c r="EO402" s="845"/>
      <c r="EP402" s="845"/>
      <c r="EQ402" s="845"/>
      <c r="ER402" s="845"/>
      <c r="ES402" s="845"/>
      <c r="ET402" s="845"/>
      <c r="EU402" s="845"/>
      <c r="EV402" s="845"/>
      <c r="EW402" s="845"/>
      <c r="EX402" s="845"/>
      <c r="EY402" s="845"/>
      <c r="EZ402" s="845"/>
      <c r="FA402" s="845"/>
      <c r="FB402" s="845"/>
      <c r="FC402" s="845"/>
      <c r="FD402" s="845"/>
      <c r="FE402" s="845"/>
      <c r="FF402" s="845"/>
      <c r="FG402" s="845"/>
      <c r="FH402" s="845"/>
      <c r="FI402" s="845"/>
      <c r="FJ402" s="845"/>
      <c r="FK402" s="845"/>
      <c r="FL402" s="845"/>
      <c r="FM402" s="845"/>
      <c r="FN402" s="845"/>
      <c r="FO402" s="845"/>
      <c r="FP402" s="845"/>
      <c r="FQ402" s="845"/>
      <c r="FR402" s="845"/>
      <c r="FS402" s="845"/>
      <c r="FT402" s="845"/>
      <c r="FU402" s="845"/>
      <c r="FV402" s="845"/>
      <c r="FW402" s="845"/>
      <c r="FX402" s="845"/>
    </row>
    <row r="403" spans="1:180" ht="30" customHeight="1" x14ac:dyDescent="0.2">
      <c r="A403" s="662">
        <v>402</v>
      </c>
      <c r="B403" s="859" t="s">
        <v>1458</v>
      </c>
      <c r="C403" s="859" t="s">
        <v>1405</v>
      </c>
      <c r="D403" s="859" t="s">
        <v>1389</v>
      </c>
      <c r="E403" s="859" t="s">
        <v>907</v>
      </c>
      <c r="F403" s="859" t="s">
        <v>1459</v>
      </c>
      <c r="G403" s="878" t="s">
        <v>15</v>
      </c>
      <c r="H403" s="916">
        <v>3885</v>
      </c>
      <c r="I403" s="858"/>
      <c r="J403" s="858"/>
      <c r="K403" s="858"/>
      <c r="L403" s="858"/>
      <c r="M403" s="858"/>
      <c r="N403" s="858"/>
      <c r="O403" s="858"/>
      <c r="P403" s="895">
        <v>2.2000000000000002</v>
      </c>
      <c r="Q403" s="586" t="s">
        <v>22</v>
      </c>
      <c r="R403" s="878">
        <v>5</v>
      </c>
      <c r="S403" s="845"/>
      <c r="T403" s="845"/>
      <c r="U403" s="845"/>
      <c r="V403" s="845"/>
      <c r="W403" s="845"/>
      <c r="X403" s="845"/>
      <c r="Y403" s="845"/>
      <c r="Z403" s="845"/>
      <c r="AA403" s="845"/>
      <c r="AB403" s="845"/>
      <c r="AC403" s="845"/>
      <c r="AD403" s="845"/>
      <c r="AE403" s="845"/>
      <c r="AF403" s="845"/>
      <c r="AG403" s="845"/>
      <c r="AH403" s="845"/>
      <c r="AI403" s="845"/>
      <c r="AJ403" s="845"/>
      <c r="AK403" s="845"/>
      <c r="AL403" s="845"/>
      <c r="AM403" s="845"/>
      <c r="AN403" s="845"/>
      <c r="AO403" s="845"/>
      <c r="AP403" s="845"/>
      <c r="AQ403" s="845"/>
      <c r="AR403" s="845"/>
      <c r="AS403" s="845"/>
      <c r="AT403" s="845"/>
      <c r="AU403" s="845"/>
      <c r="AV403" s="845"/>
      <c r="AW403" s="845"/>
      <c r="AX403" s="845"/>
      <c r="AY403" s="845"/>
      <c r="AZ403" s="845"/>
      <c r="BA403" s="845"/>
      <c r="BB403" s="845"/>
      <c r="BC403" s="845"/>
      <c r="BD403" s="845"/>
      <c r="BE403" s="845"/>
      <c r="BF403" s="845"/>
      <c r="BG403" s="845"/>
      <c r="BH403" s="845"/>
      <c r="BI403" s="845"/>
      <c r="BJ403" s="845"/>
      <c r="BK403" s="845"/>
      <c r="BL403" s="845"/>
      <c r="BM403" s="845"/>
      <c r="BN403" s="845"/>
      <c r="BO403" s="845"/>
      <c r="BP403" s="845"/>
      <c r="BQ403" s="845"/>
      <c r="BR403" s="845"/>
      <c r="BS403" s="845"/>
      <c r="BT403" s="845"/>
      <c r="BU403" s="845"/>
      <c r="BV403" s="845"/>
      <c r="BW403" s="845"/>
      <c r="BX403" s="845"/>
      <c r="BY403" s="845"/>
      <c r="BZ403" s="845"/>
      <c r="CA403" s="845"/>
      <c r="CB403" s="845"/>
      <c r="CC403" s="845"/>
      <c r="CD403" s="845"/>
      <c r="CE403" s="845"/>
      <c r="CF403" s="845"/>
      <c r="CG403" s="845"/>
      <c r="CH403" s="845"/>
      <c r="CI403" s="845"/>
      <c r="CJ403" s="845"/>
      <c r="CK403" s="845"/>
      <c r="CL403" s="845"/>
      <c r="CM403" s="845"/>
      <c r="CN403" s="845"/>
      <c r="CO403" s="845"/>
      <c r="CP403" s="845"/>
      <c r="CQ403" s="845"/>
      <c r="CR403" s="845"/>
      <c r="CS403" s="845"/>
      <c r="CT403" s="845"/>
      <c r="CU403" s="845"/>
      <c r="CV403" s="845"/>
      <c r="CW403" s="845"/>
      <c r="CX403" s="845"/>
      <c r="CY403" s="845"/>
      <c r="CZ403" s="845"/>
      <c r="DA403" s="845"/>
      <c r="DB403" s="845"/>
      <c r="DC403" s="845"/>
      <c r="DD403" s="845"/>
      <c r="DE403" s="845"/>
      <c r="DF403" s="845"/>
      <c r="DG403" s="845"/>
      <c r="DH403" s="845"/>
      <c r="DI403" s="845"/>
      <c r="DJ403" s="845"/>
      <c r="DK403" s="845"/>
      <c r="DL403" s="845"/>
      <c r="DM403" s="845"/>
      <c r="DN403" s="845"/>
      <c r="DO403" s="845"/>
      <c r="DP403" s="845"/>
      <c r="DQ403" s="845"/>
      <c r="DR403" s="845"/>
      <c r="DS403" s="845"/>
      <c r="DT403" s="845"/>
      <c r="DU403" s="845"/>
      <c r="DV403" s="845"/>
      <c r="DW403" s="845"/>
      <c r="DX403" s="845"/>
      <c r="DY403" s="845"/>
      <c r="DZ403" s="845"/>
      <c r="EA403" s="845"/>
      <c r="EB403" s="845"/>
      <c r="EC403" s="845"/>
      <c r="ED403" s="845"/>
      <c r="EE403" s="845"/>
      <c r="EF403" s="845"/>
      <c r="EG403" s="845"/>
      <c r="EH403" s="845"/>
      <c r="EI403" s="845"/>
      <c r="EJ403" s="845"/>
      <c r="EK403" s="845"/>
      <c r="EL403" s="845"/>
      <c r="EM403" s="845"/>
      <c r="EN403" s="845"/>
      <c r="EO403" s="845"/>
      <c r="EP403" s="845"/>
      <c r="EQ403" s="845"/>
      <c r="ER403" s="845"/>
      <c r="ES403" s="845"/>
      <c r="ET403" s="845"/>
      <c r="EU403" s="845"/>
      <c r="EV403" s="845"/>
      <c r="EW403" s="845"/>
      <c r="EX403" s="845"/>
      <c r="EY403" s="845"/>
      <c r="EZ403" s="845"/>
      <c r="FA403" s="845"/>
      <c r="FB403" s="845"/>
      <c r="FC403" s="845"/>
      <c r="FD403" s="845"/>
      <c r="FE403" s="845"/>
      <c r="FF403" s="845"/>
      <c r="FG403" s="845"/>
      <c r="FH403" s="845"/>
      <c r="FI403" s="845"/>
      <c r="FJ403" s="845"/>
      <c r="FK403" s="845"/>
      <c r="FL403" s="845"/>
      <c r="FM403" s="845"/>
      <c r="FN403" s="845"/>
      <c r="FO403" s="845"/>
      <c r="FP403" s="845"/>
      <c r="FQ403" s="845"/>
      <c r="FR403" s="845"/>
      <c r="FS403" s="845"/>
      <c r="FT403" s="845"/>
      <c r="FU403" s="845"/>
      <c r="FV403" s="845"/>
      <c r="FW403" s="845"/>
      <c r="FX403" s="845"/>
    </row>
    <row r="404" spans="1:180" s="845" customFormat="1" ht="30" customHeight="1" x14ac:dyDescent="0.2">
      <c r="A404" s="662">
        <v>403</v>
      </c>
      <c r="B404" s="859" t="s">
        <v>1460</v>
      </c>
      <c r="C404" s="859" t="s">
        <v>1330</v>
      </c>
      <c r="D404" s="859" t="s">
        <v>1401</v>
      </c>
      <c r="E404" s="859" t="s">
        <v>14</v>
      </c>
      <c r="F404" s="859" t="s">
        <v>1242</v>
      </c>
      <c r="G404" s="878" t="s">
        <v>15</v>
      </c>
      <c r="H404" s="916">
        <v>1587762.44</v>
      </c>
      <c r="I404" s="858"/>
      <c r="J404" s="858"/>
      <c r="K404" s="858"/>
      <c r="L404" s="858"/>
      <c r="M404" s="858"/>
      <c r="N404" s="858"/>
      <c r="O404" s="858"/>
      <c r="P404" s="897">
        <v>4.3</v>
      </c>
      <c r="Q404" s="586" t="s">
        <v>22</v>
      </c>
      <c r="R404" s="878">
        <v>5</v>
      </c>
    </row>
    <row r="405" spans="1:180" ht="30" customHeight="1" x14ac:dyDescent="0.2">
      <c r="A405" s="662">
        <v>404</v>
      </c>
      <c r="B405" s="859" t="s">
        <v>1460</v>
      </c>
      <c r="C405" s="859" t="s">
        <v>1405</v>
      </c>
      <c r="D405" s="859" t="s">
        <v>1461</v>
      </c>
      <c r="E405" s="859" t="s">
        <v>907</v>
      </c>
      <c r="F405" s="859" t="s">
        <v>1462</v>
      </c>
      <c r="G405" s="878" t="s">
        <v>15</v>
      </c>
      <c r="H405" s="916">
        <v>29150.45</v>
      </c>
      <c r="I405" s="858"/>
      <c r="J405" s="858"/>
      <c r="K405" s="858"/>
      <c r="L405" s="858"/>
      <c r="M405" s="858"/>
      <c r="N405" s="858"/>
      <c r="O405" s="858"/>
      <c r="P405" s="897">
        <v>4.3</v>
      </c>
      <c r="Q405" s="586" t="s">
        <v>22</v>
      </c>
      <c r="R405" s="878">
        <v>5</v>
      </c>
      <c r="S405" s="845"/>
      <c r="T405" s="845"/>
      <c r="U405" s="845"/>
      <c r="V405" s="845"/>
      <c r="W405" s="845"/>
      <c r="X405" s="845"/>
      <c r="Y405" s="845"/>
      <c r="Z405" s="845"/>
      <c r="AA405" s="845"/>
      <c r="AB405" s="845"/>
      <c r="AC405" s="845"/>
      <c r="AD405" s="845"/>
      <c r="AE405" s="845"/>
      <c r="AF405" s="845"/>
      <c r="AG405" s="845"/>
      <c r="AH405" s="845"/>
      <c r="AI405" s="845"/>
      <c r="AJ405" s="845"/>
      <c r="AK405" s="845"/>
      <c r="AL405" s="845"/>
      <c r="AM405" s="845"/>
      <c r="AN405" s="845"/>
      <c r="AO405" s="845"/>
      <c r="AP405" s="845"/>
      <c r="AQ405" s="845"/>
      <c r="AR405" s="845"/>
      <c r="AS405" s="845"/>
      <c r="AT405" s="845"/>
      <c r="AU405" s="845"/>
      <c r="AV405" s="845"/>
      <c r="AW405" s="845"/>
      <c r="AX405" s="845"/>
      <c r="AY405" s="845"/>
      <c r="AZ405" s="845"/>
      <c r="BA405" s="845"/>
      <c r="BB405" s="845"/>
      <c r="BC405" s="845"/>
      <c r="BD405" s="845"/>
      <c r="BE405" s="845"/>
      <c r="BF405" s="845"/>
      <c r="BG405" s="845"/>
      <c r="BH405" s="845"/>
      <c r="BI405" s="845"/>
      <c r="BJ405" s="845"/>
      <c r="BK405" s="845"/>
      <c r="BL405" s="845"/>
      <c r="BM405" s="845"/>
      <c r="BN405" s="845"/>
      <c r="BO405" s="845"/>
      <c r="BP405" s="845"/>
      <c r="BQ405" s="845"/>
      <c r="BR405" s="845"/>
      <c r="BS405" s="845"/>
      <c r="BT405" s="845"/>
      <c r="BU405" s="845"/>
      <c r="BV405" s="845"/>
      <c r="BW405" s="845"/>
      <c r="BX405" s="845"/>
      <c r="BY405" s="845"/>
      <c r="BZ405" s="845"/>
      <c r="CA405" s="845"/>
      <c r="CB405" s="845"/>
      <c r="CC405" s="845"/>
      <c r="CD405" s="845"/>
      <c r="CE405" s="845"/>
      <c r="CF405" s="845"/>
      <c r="CG405" s="845"/>
      <c r="CH405" s="845"/>
      <c r="CI405" s="845"/>
      <c r="CJ405" s="845"/>
      <c r="CK405" s="845"/>
      <c r="CL405" s="845"/>
      <c r="CM405" s="845"/>
      <c r="CN405" s="845"/>
      <c r="CO405" s="845"/>
      <c r="CP405" s="845"/>
      <c r="CQ405" s="845"/>
      <c r="CR405" s="845"/>
      <c r="CS405" s="845"/>
      <c r="CT405" s="845"/>
      <c r="CU405" s="845"/>
      <c r="CV405" s="845"/>
      <c r="CW405" s="845"/>
      <c r="CX405" s="845"/>
      <c r="CY405" s="845"/>
      <c r="CZ405" s="845"/>
      <c r="DA405" s="845"/>
      <c r="DB405" s="845"/>
      <c r="DC405" s="845"/>
      <c r="DD405" s="845"/>
      <c r="DE405" s="845"/>
      <c r="DF405" s="845"/>
      <c r="DG405" s="845"/>
      <c r="DH405" s="845"/>
      <c r="DI405" s="845"/>
      <c r="DJ405" s="845"/>
      <c r="DK405" s="845"/>
      <c r="DL405" s="845"/>
      <c r="DM405" s="845"/>
      <c r="DN405" s="845"/>
      <c r="DO405" s="845"/>
      <c r="DP405" s="845"/>
      <c r="DQ405" s="845"/>
      <c r="DR405" s="845"/>
      <c r="DS405" s="845"/>
      <c r="DT405" s="845"/>
      <c r="DU405" s="845"/>
      <c r="DV405" s="845"/>
      <c r="DW405" s="845"/>
      <c r="DX405" s="845"/>
      <c r="DY405" s="845"/>
      <c r="DZ405" s="845"/>
      <c r="EA405" s="845"/>
      <c r="EB405" s="845"/>
      <c r="EC405" s="845"/>
      <c r="ED405" s="845"/>
      <c r="EE405" s="845"/>
      <c r="EF405" s="845"/>
      <c r="EG405" s="845"/>
      <c r="EH405" s="845"/>
      <c r="EI405" s="845"/>
      <c r="EJ405" s="845"/>
      <c r="EK405" s="845"/>
      <c r="EL405" s="845"/>
      <c r="EM405" s="845"/>
      <c r="EN405" s="845"/>
      <c r="EO405" s="845"/>
      <c r="EP405" s="845"/>
      <c r="EQ405" s="845"/>
      <c r="ER405" s="845"/>
      <c r="ES405" s="845"/>
      <c r="ET405" s="845"/>
      <c r="EU405" s="845"/>
      <c r="EV405" s="845"/>
      <c r="EW405" s="845"/>
      <c r="EX405" s="845"/>
      <c r="EY405" s="845"/>
      <c r="EZ405" s="845"/>
      <c r="FA405" s="845"/>
      <c r="FB405" s="845"/>
      <c r="FC405" s="845"/>
      <c r="FD405" s="845"/>
      <c r="FE405" s="845"/>
      <c r="FF405" s="845"/>
      <c r="FG405" s="845"/>
      <c r="FH405" s="845"/>
      <c r="FI405" s="845"/>
      <c r="FJ405" s="845"/>
      <c r="FK405" s="845"/>
      <c r="FL405" s="845"/>
      <c r="FM405" s="845"/>
      <c r="FN405" s="845"/>
      <c r="FO405" s="845"/>
      <c r="FP405" s="845"/>
      <c r="FQ405" s="845"/>
      <c r="FR405" s="845"/>
      <c r="FS405" s="845"/>
      <c r="FT405" s="845"/>
      <c r="FU405" s="845"/>
      <c r="FV405" s="845"/>
      <c r="FW405" s="845"/>
      <c r="FX405" s="845"/>
    </row>
    <row r="406" spans="1:180" ht="30" customHeight="1" x14ac:dyDescent="0.2">
      <c r="A406" s="662">
        <v>405</v>
      </c>
      <c r="B406" s="859" t="s">
        <v>1460</v>
      </c>
      <c r="C406" s="859" t="s">
        <v>1347</v>
      </c>
      <c r="D406" s="859" t="s">
        <v>1338</v>
      </c>
      <c r="E406" s="859" t="s">
        <v>1463</v>
      </c>
      <c r="F406" s="859" t="s">
        <v>1464</v>
      </c>
      <c r="G406" s="878" t="s">
        <v>47</v>
      </c>
      <c r="H406" s="916">
        <v>134054.07999999999</v>
      </c>
      <c r="I406" s="858"/>
      <c r="J406" s="858"/>
      <c r="K406" s="858"/>
      <c r="L406" s="858"/>
      <c r="M406" s="858"/>
      <c r="N406" s="858"/>
      <c r="O406" s="858"/>
      <c r="P406" s="897">
        <v>4.3</v>
      </c>
      <c r="Q406" s="586" t="s">
        <v>22</v>
      </c>
      <c r="R406" s="878">
        <v>5</v>
      </c>
      <c r="S406" s="845"/>
      <c r="T406" s="845"/>
      <c r="U406" s="845"/>
      <c r="V406" s="845"/>
      <c r="W406" s="845"/>
      <c r="X406" s="845"/>
      <c r="Y406" s="845"/>
      <c r="Z406" s="845"/>
      <c r="AA406" s="845"/>
      <c r="AB406" s="845"/>
      <c r="AC406" s="845"/>
      <c r="AD406" s="845"/>
      <c r="AE406" s="845"/>
      <c r="AF406" s="845"/>
      <c r="AG406" s="845"/>
      <c r="AH406" s="845"/>
      <c r="AI406" s="845"/>
      <c r="AJ406" s="845"/>
      <c r="AK406" s="845"/>
      <c r="AL406" s="845"/>
      <c r="AM406" s="845"/>
      <c r="AN406" s="845"/>
      <c r="AO406" s="845"/>
      <c r="AP406" s="845"/>
      <c r="AQ406" s="845"/>
      <c r="AR406" s="845"/>
      <c r="AS406" s="845"/>
      <c r="AT406" s="845"/>
      <c r="AU406" s="845"/>
      <c r="AV406" s="845"/>
      <c r="AW406" s="845"/>
      <c r="AX406" s="845"/>
      <c r="AY406" s="845"/>
      <c r="AZ406" s="845"/>
      <c r="BA406" s="845"/>
      <c r="BB406" s="845"/>
      <c r="BC406" s="845"/>
      <c r="BD406" s="845"/>
      <c r="BE406" s="845"/>
      <c r="BF406" s="845"/>
      <c r="BG406" s="845"/>
      <c r="BH406" s="845"/>
      <c r="BI406" s="845"/>
      <c r="BJ406" s="845"/>
      <c r="BK406" s="845"/>
      <c r="BL406" s="845"/>
      <c r="BM406" s="845"/>
      <c r="BN406" s="845"/>
      <c r="BO406" s="845"/>
      <c r="BP406" s="845"/>
      <c r="BQ406" s="845"/>
      <c r="BR406" s="845"/>
      <c r="BS406" s="845"/>
      <c r="BT406" s="845"/>
      <c r="BU406" s="845"/>
      <c r="BV406" s="845"/>
      <c r="BW406" s="845"/>
      <c r="BX406" s="845"/>
      <c r="BY406" s="845"/>
      <c r="BZ406" s="845"/>
      <c r="CA406" s="845"/>
      <c r="CB406" s="845"/>
      <c r="CC406" s="845"/>
      <c r="CD406" s="845"/>
      <c r="CE406" s="845"/>
      <c r="CF406" s="845"/>
      <c r="CG406" s="845"/>
      <c r="CH406" s="845"/>
      <c r="CI406" s="845"/>
      <c r="CJ406" s="845"/>
      <c r="CK406" s="845"/>
      <c r="CL406" s="845"/>
      <c r="CM406" s="845"/>
      <c r="CN406" s="845"/>
      <c r="CO406" s="845"/>
      <c r="CP406" s="845"/>
      <c r="CQ406" s="845"/>
      <c r="CR406" s="845"/>
      <c r="CS406" s="845"/>
      <c r="CT406" s="845"/>
      <c r="CU406" s="845"/>
      <c r="CV406" s="845"/>
      <c r="CW406" s="845"/>
      <c r="CX406" s="845"/>
      <c r="CY406" s="845"/>
      <c r="CZ406" s="845"/>
      <c r="DA406" s="845"/>
      <c r="DB406" s="845"/>
      <c r="DC406" s="845"/>
      <c r="DD406" s="845"/>
      <c r="DE406" s="845"/>
      <c r="DF406" s="845"/>
      <c r="DG406" s="845"/>
      <c r="DH406" s="845"/>
      <c r="DI406" s="845"/>
      <c r="DJ406" s="845"/>
      <c r="DK406" s="845"/>
      <c r="DL406" s="845"/>
      <c r="DM406" s="845"/>
      <c r="DN406" s="845"/>
      <c r="DO406" s="845"/>
      <c r="DP406" s="845"/>
      <c r="DQ406" s="845"/>
      <c r="DR406" s="845"/>
      <c r="DS406" s="845"/>
      <c r="DT406" s="845"/>
      <c r="DU406" s="845"/>
      <c r="DV406" s="845"/>
      <c r="DW406" s="845"/>
      <c r="DX406" s="845"/>
      <c r="DY406" s="845"/>
      <c r="DZ406" s="845"/>
      <c r="EA406" s="845"/>
      <c r="EB406" s="845"/>
      <c r="EC406" s="845"/>
      <c r="ED406" s="845"/>
      <c r="EE406" s="845"/>
      <c r="EF406" s="845"/>
      <c r="EG406" s="845"/>
      <c r="EH406" s="845"/>
      <c r="EI406" s="845"/>
      <c r="EJ406" s="845"/>
      <c r="EK406" s="845"/>
      <c r="EL406" s="845"/>
      <c r="EM406" s="845"/>
      <c r="EN406" s="845"/>
      <c r="EO406" s="845"/>
      <c r="EP406" s="845"/>
      <c r="EQ406" s="845"/>
      <c r="ER406" s="845"/>
      <c r="ES406" s="845"/>
      <c r="ET406" s="845"/>
      <c r="EU406" s="845"/>
      <c r="EV406" s="845"/>
      <c r="EW406" s="845"/>
      <c r="EX406" s="845"/>
      <c r="EY406" s="845"/>
      <c r="EZ406" s="845"/>
      <c r="FA406" s="845"/>
      <c r="FB406" s="845"/>
      <c r="FC406" s="845"/>
      <c r="FD406" s="845"/>
      <c r="FE406" s="845"/>
      <c r="FF406" s="845"/>
      <c r="FG406" s="845"/>
      <c r="FH406" s="845"/>
      <c r="FI406" s="845"/>
      <c r="FJ406" s="845"/>
      <c r="FK406" s="845"/>
      <c r="FL406" s="845"/>
      <c r="FM406" s="845"/>
      <c r="FN406" s="845"/>
      <c r="FO406" s="845"/>
      <c r="FP406" s="845"/>
      <c r="FQ406" s="845"/>
      <c r="FR406" s="845"/>
      <c r="FS406" s="845"/>
      <c r="FT406" s="845"/>
      <c r="FU406" s="845"/>
      <c r="FV406" s="845"/>
      <c r="FW406" s="845"/>
      <c r="FX406" s="845"/>
    </row>
    <row r="407" spans="1:180" s="845" customFormat="1" ht="30" customHeight="1" thickBot="1" x14ac:dyDescent="0.25">
      <c r="A407" s="662">
        <v>406</v>
      </c>
      <c r="B407" s="859" t="s">
        <v>1465</v>
      </c>
      <c r="C407" s="859" t="s">
        <v>1405</v>
      </c>
      <c r="D407" s="859" t="s">
        <v>1284</v>
      </c>
      <c r="E407" s="859" t="s">
        <v>907</v>
      </c>
      <c r="F407" s="859" t="s">
        <v>965</v>
      </c>
      <c r="G407" s="878" t="s">
        <v>15</v>
      </c>
      <c r="H407" s="920">
        <v>8995</v>
      </c>
      <c r="I407" s="858"/>
      <c r="J407" s="858"/>
      <c r="K407" s="858"/>
      <c r="L407" s="858"/>
      <c r="M407" s="858"/>
      <c r="N407" s="858"/>
      <c r="O407" s="858"/>
      <c r="P407" s="897">
        <v>2.2000000000000002</v>
      </c>
      <c r="Q407" s="586" t="s">
        <v>22</v>
      </c>
      <c r="R407" s="878">
        <v>5</v>
      </c>
    </row>
    <row r="408" spans="1:180" ht="25.5" customHeight="1" thickBot="1" x14ac:dyDescent="0.3">
      <c r="A408" s="662"/>
      <c r="B408" s="576"/>
      <c r="C408" s="879"/>
      <c r="D408" s="879"/>
      <c r="E408" s="576"/>
      <c r="F408" s="670"/>
      <c r="G408" s="919"/>
      <c r="H408" s="921">
        <f t="shared" ref="H408:O408" si="0">SUM(H2:H407)</f>
        <v>86176117.439999998</v>
      </c>
      <c r="I408" s="921">
        <f t="shared" si="0"/>
        <v>220734200</v>
      </c>
      <c r="J408" s="921">
        <f t="shared" si="0"/>
        <v>166770900</v>
      </c>
      <c r="K408" s="921">
        <f t="shared" si="0"/>
        <v>178777300</v>
      </c>
      <c r="L408" s="921">
        <f t="shared" si="0"/>
        <v>58411560.115000002</v>
      </c>
      <c r="M408" s="921">
        <f t="shared" si="0"/>
        <v>206483100</v>
      </c>
      <c r="N408" s="921">
        <f t="shared" si="0"/>
        <v>233629900</v>
      </c>
      <c r="O408" s="921">
        <f t="shared" si="0"/>
        <v>238754400</v>
      </c>
      <c r="P408" s="625"/>
      <c r="Q408" s="586"/>
      <c r="R408" s="890"/>
    </row>
    <row r="411" spans="1:180" ht="57" customHeight="1" x14ac:dyDescent="0.25">
      <c r="B411" s="685"/>
      <c r="C411" s="680"/>
      <c r="D411" s="680"/>
      <c r="E411" s="880"/>
      <c r="F411" s="881"/>
      <c r="H411" s="930" t="s">
        <v>1264</v>
      </c>
      <c r="I411" s="931" t="s">
        <v>1265</v>
      </c>
      <c r="J411" s="931" t="s">
        <v>1266</v>
      </c>
      <c r="K411" s="931" t="s">
        <v>1267</v>
      </c>
      <c r="L411" s="931" t="s">
        <v>1268</v>
      </c>
      <c r="M411" s="932" t="s">
        <v>1269</v>
      </c>
      <c r="N411" s="932" t="s">
        <v>1270</v>
      </c>
      <c r="O411" s="932" t="s">
        <v>1271</v>
      </c>
      <c r="P411" s="888"/>
      <c r="Q411" s="835"/>
      <c r="R411" s="905"/>
    </row>
    <row r="412" spans="1:180" ht="20.100000000000001" customHeight="1" x14ac:dyDescent="0.2">
      <c r="C412" s="680"/>
      <c r="D412" s="680"/>
      <c r="E412" s="882"/>
      <c r="F412" s="883"/>
      <c r="G412" s="884" t="s">
        <v>31</v>
      </c>
      <c r="H412" s="918">
        <f>SUMIF('FINAL CAPITAL BUDGET '!$G$2:$G$407,"EFF",'FINAL CAPITAL BUDGET '!H$2:H$407)</f>
        <v>17195455.309999995</v>
      </c>
      <c r="I412" s="892">
        <f>SUMIF('FINAL CAPITAL BUDGET '!$G$2:$G$407,"EFF",'FINAL CAPITAL BUDGET '!I$2:I$407)</f>
        <v>100000000</v>
      </c>
      <c r="J412" s="892">
        <f>SUMIF('FINAL CAPITAL BUDGET '!$G$2:$G$407,"EFF",'FINAL CAPITAL BUDGET '!J$2:J$407)</f>
        <v>58701100</v>
      </c>
      <c r="K412" s="892">
        <f>SUMIF('FINAL CAPITAL BUDGET '!$G$2:$G$407,"EFF",'FINAL CAPITAL BUDGET '!K$2:K$407)</f>
        <v>78000000</v>
      </c>
      <c r="L412" s="892">
        <f>SUMIF('FINAL CAPITAL BUDGET '!$G$2:$G$407,"EFF",'FINAL CAPITAL BUDGET '!L$2:L$407)</f>
        <v>19626786.665000003</v>
      </c>
      <c r="M412" s="892">
        <f>SUMIF('FINAL CAPITAL BUDGET '!$G$2:$G$407,"EFF",'FINAL CAPITAL BUDGET '!M$2:M$407)</f>
        <v>58372100</v>
      </c>
      <c r="N412" s="892">
        <f>SUMIF('FINAL CAPITAL BUDGET '!$G$2:$G$407,"EFF",'FINAL CAPITAL BUDGET '!N$2:N$407)</f>
        <v>100000000</v>
      </c>
      <c r="O412" s="892">
        <f>SUMIF('FINAL CAPITAL BUDGET '!$G$2:$G$407,"EFF",'FINAL CAPITAL BUDGET '!O$2:O$407)</f>
        <v>80000000</v>
      </c>
      <c r="P412" s="888"/>
      <c r="Q412" s="835"/>
      <c r="R412" s="906"/>
    </row>
    <row r="413" spans="1:180" ht="20.100000000000001" customHeight="1" x14ac:dyDescent="0.2">
      <c r="B413" s="685"/>
      <c r="C413" s="680"/>
      <c r="D413" s="680"/>
      <c r="E413" s="880"/>
      <c r="F413" s="883"/>
      <c r="G413" s="884" t="s">
        <v>15</v>
      </c>
      <c r="H413" s="918">
        <f>SUMIF('FINAL CAPITAL BUDGET '!$G$2:$G$407,"CRR",'FINAL CAPITAL BUDGET '!H$2:H$407)</f>
        <v>12130932.02</v>
      </c>
      <c r="I413" s="892">
        <f>SUMIF('FINAL CAPITAL BUDGET '!$G$2:$G$407,"CRR",'FINAL CAPITAL BUDGET '!I$2:I$407)</f>
        <v>6652200</v>
      </c>
      <c r="J413" s="892">
        <f>SUMIF('FINAL CAPITAL BUDGET '!$G$2:$G$407,"CRR",'FINAL CAPITAL BUDGET '!J$2:J$407)</f>
        <v>8263900</v>
      </c>
      <c r="K413" s="892">
        <f>SUMIF('FINAL CAPITAL BUDGET '!$G$2:$G$407,"CRR",'FINAL CAPITAL BUDGET '!K$2:K$407)</f>
        <v>971400</v>
      </c>
      <c r="L413" s="892">
        <f>SUMIF('FINAL CAPITAL BUDGET '!$G$2:$G$407,"CRR",'FINAL CAPITAL BUDGET '!L$2:L$407)</f>
        <v>238951.13</v>
      </c>
      <c r="M413" s="892">
        <f>SUMIF('FINAL CAPITAL BUDGET '!$G$2:$G$407,"CRR",'FINAL CAPITAL BUDGET '!M$2:M$407)</f>
        <v>41867500</v>
      </c>
      <c r="N413" s="892">
        <f>SUMIF('FINAL CAPITAL BUDGET '!$G$2:$G$407,"CRR",'FINAL CAPITAL BUDGET '!N$2:N$407)</f>
        <v>30000000</v>
      </c>
      <c r="O413" s="892">
        <f>SUMIF('FINAL CAPITAL BUDGET '!$G$2:$G$407,"CRR",'FINAL CAPITAL BUDGET '!O$2:O$407)</f>
        <v>50000000</v>
      </c>
      <c r="P413" s="888"/>
      <c r="Q413" s="835"/>
      <c r="R413" s="906"/>
    </row>
    <row r="414" spans="1:180" ht="20.100000000000001" customHeight="1" x14ac:dyDescent="0.2">
      <c r="C414" s="680"/>
      <c r="D414" s="680"/>
      <c r="E414" s="885"/>
      <c r="F414" s="883"/>
      <c r="G414" s="884" t="s">
        <v>59</v>
      </c>
      <c r="H414" s="918">
        <f>SUMIF('FINAL CAPITAL BUDGET '!$G$2:$G$407,"MIG",'FINAL CAPITAL BUDGET '!H$2:H$407)</f>
        <v>36889831.93</v>
      </c>
      <c r="I414" s="892">
        <f>SUMIF('FINAL CAPITAL BUDGET '!$G$2:$G$407,"MIG",'FINAL CAPITAL BUDGET '!I$2:I$407)</f>
        <v>68824000</v>
      </c>
      <c r="J414" s="892">
        <f>SUMIF('FINAL CAPITAL BUDGET '!$G$2:$G$407,"MIG",'FINAL CAPITAL BUDGET '!J$2:J$407)</f>
        <v>68824000</v>
      </c>
      <c r="K414" s="892">
        <f>SUMIF('FINAL CAPITAL BUDGET '!$G$2:$G$407,"MIG",'FINAL CAPITAL BUDGET '!K$2:K$407)</f>
        <v>68824000</v>
      </c>
      <c r="L414" s="892">
        <f>SUMIF('FINAL CAPITAL BUDGET '!$G$2:$G$407,"MIG",'FINAL CAPITAL BUDGET '!L$2:L$407)</f>
        <v>31821907.580000002</v>
      </c>
      <c r="M414" s="892">
        <f>SUMIF('FINAL CAPITAL BUDGET '!$G$2:$G$407,"MIG",'FINAL CAPITAL BUDGET '!M$2:M$407)</f>
        <v>84018500</v>
      </c>
      <c r="N414" s="892">
        <f>SUMIF('FINAL CAPITAL BUDGET '!$G$2:$G$407,"MIG",'FINAL CAPITAL BUDGET '!N$2:N$407)</f>
        <v>88629900</v>
      </c>
      <c r="O414" s="892">
        <f>SUMIF('FINAL CAPITAL BUDGET '!$G$2:$G$407,"MIG",'FINAL CAPITAL BUDGET '!O$2:O$407)</f>
        <v>93754400</v>
      </c>
      <c r="P414" s="888"/>
      <c r="Q414" s="835"/>
      <c r="R414" s="906"/>
    </row>
    <row r="415" spans="1:180" s="886" customFormat="1" ht="20.100000000000001" hidden="1" customHeight="1" x14ac:dyDescent="0.2">
      <c r="A415" s="687"/>
      <c r="B415" s="685"/>
      <c r="C415" s="680"/>
      <c r="D415" s="680"/>
      <c r="E415" s="683"/>
      <c r="F415" s="883"/>
      <c r="G415" s="884" t="s">
        <v>1466</v>
      </c>
      <c r="H415" s="918">
        <f>SUMIF('FINAL CAPITAL BUDGET '!$G$2:$G$407,"GOV",'FINAL CAPITAL BUDGET '!H$2:H$407)</f>
        <v>0</v>
      </c>
      <c r="I415" s="892">
        <f>SUMIF('FINAL CAPITAL BUDGET '!$G$2:$G$407,"GOV",'FINAL CAPITAL BUDGET '!I$2:I$407)</f>
        <v>0</v>
      </c>
      <c r="J415" s="892">
        <f>SUMIF('FINAL CAPITAL BUDGET '!$G$2:$G$407,"GOV",'FINAL CAPITAL BUDGET '!J$2:J$407)</f>
        <v>0</v>
      </c>
      <c r="K415" s="892">
        <f>SUMIF('FINAL CAPITAL BUDGET '!$G$2:$G$407,"GOV",'FINAL CAPITAL BUDGET '!K$2:K$407)</f>
        <v>0</v>
      </c>
      <c r="L415" s="892">
        <f>SUMIF('FINAL CAPITAL BUDGET '!$G$2:$G$407,"GOV",'FINAL CAPITAL BUDGET '!L$2:L$407)</f>
        <v>0</v>
      </c>
      <c r="M415" s="892">
        <f>SUMIF('FINAL CAPITAL BUDGET '!$G$2:$G$407,"GOV",'FINAL CAPITAL BUDGET '!M$2:M$407)</f>
        <v>0</v>
      </c>
      <c r="N415" s="892">
        <f>SUMIF('FINAL CAPITAL BUDGET '!$G$2:$G$407,"GOV",'FINAL CAPITAL BUDGET '!N$2:N$407)</f>
        <v>0</v>
      </c>
      <c r="O415" s="892">
        <f>SUMIF('FINAL CAPITAL BUDGET '!$G$2:$G$407,"GOV",'FINAL CAPITAL BUDGET '!O$2:O$407)</f>
        <v>0</v>
      </c>
      <c r="P415" s="687"/>
      <c r="Q415" s="835"/>
      <c r="R415" s="906"/>
    </row>
    <row r="416" spans="1:180" s="886" customFormat="1" ht="20.100000000000001" customHeight="1" x14ac:dyDescent="0.2">
      <c r="A416" s="687"/>
      <c r="B416" s="685"/>
      <c r="C416" s="680"/>
      <c r="D416" s="680"/>
      <c r="E416" s="683"/>
      <c r="F416" s="883"/>
      <c r="G416" s="884" t="s">
        <v>27</v>
      </c>
      <c r="H416" s="918">
        <f>SUMIF('FINAL CAPITAL BUDGET '!$G$2:$G$407,"GOV - PROV",'FINAL CAPITAL BUDGET '!H$2:H$407)</f>
        <v>1964110.4300000002</v>
      </c>
      <c r="I416" s="892">
        <f>SUMIF('FINAL CAPITAL BUDGET '!$G$2:$G$407,"GOV - PROV",'FINAL CAPITAL BUDGET '!I$2:I$407)</f>
        <v>23758000</v>
      </c>
      <c r="J416" s="892">
        <f>SUMIF('FINAL CAPITAL BUDGET '!$G$2:$G$407,"GOV - PROV",'FINAL CAPITAL BUDGET '!J$2:J$407)</f>
        <v>20600000</v>
      </c>
      <c r="K416" s="892">
        <f>SUMIF('FINAL CAPITAL BUDGET '!$G$2:$G$407,"GOV - PROV",'FINAL CAPITAL BUDGET '!K$2:K$407)</f>
        <v>20600000</v>
      </c>
      <c r="L416" s="892">
        <f>SUMIF('FINAL CAPITAL BUDGET '!$G$2:$G$407,"GOV - PROV",'FINAL CAPITAL BUDGET '!L$2:L$407)</f>
        <v>0</v>
      </c>
      <c r="M416" s="892">
        <f>SUMIF('FINAL CAPITAL BUDGET '!$G$2:$G$407,"GOV - PROV",'FINAL CAPITAL BUDGET '!M$2:M$407)</f>
        <v>8925000</v>
      </c>
      <c r="N416" s="892">
        <f>SUMIF('FINAL CAPITAL BUDGET '!$G$2:$G$407,"GOV - PROV",'FINAL CAPITAL BUDGET '!N$2:N$407)</f>
        <v>15000000</v>
      </c>
      <c r="O416" s="892">
        <f>SUMIF('FINAL CAPITAL BUDGET '!$G$2:$G$407,"GOV - PROV",'FINAL CAPITAL BUDGET '!O$2:O$407)</f>
        <v>15000000</v>
      </c>
      <c r="P416" s="687"/>
      <c r="Q416" s="835"/>
      <c r="R416" s="907"/>
    </row>
    <row r="417" spans="1:18" s="886" customFormat="1" ht="24.75" customHeight="1" x14ac:dyDescent="0.2">
      <c r="A417" s="687"/>
      <c r="B417" s="685"/>
      <c r="C417" s="680"/>
      <c r="D417" s="680"/>
      <c r="E417" s="683"/>
      <c r="F417" s="883"/>
      <c r="G417" s="884" t="s">
        <v>47</v>
      </c>
      <c r="H417" s="918">
        <f>SUMIF('FINAL CAPITAL BUDGET '!$G$2:$G$407,"GOV - NAT",'FINAL CAPITAL BUDGET '!H$2:H$407)</f>
        <v>3048933.29</v>
      </c>
      <c r="I417" s="892">
        <f>SUMIF('FINAL CAPITAL BUDGET '!$G$2:$G$407,"GOV - NAT",'FINAL CAPITAL BUDGET '!I$2:I$407)</f>
        <v>4000000</v>
      </c>
      <c r="J417" s="892">
        <f>SUMIF('FINAL CAPITAL BUDGET '!$G$2:$G$407,"GOV - NAT",'FINAL CAPITAL BUDGET '!J$2:J$407)</f>
        <v>182600</v>
      </c>
      <c r="K417" s="892">
        <f>SUMIF('FINAL CAPITAL BUDGET '!$G$2:$G$407,"GOV - NAT",'FINAL CAPITAL BUDGET '!K$2:K$407)</f>
        <v>182600</v>
      </c>
      <c r="L417" s="892">
        <f>SUMIF('FINAL CAPITAL BUDGET '!$G$2:$G$407,"GOV - NAT",'FINAL CAPITAL BUDGET '!L$2:L$407)</f>
        <v>17175</v>
      </c>
      <c r="M417" s="892">
        <f>SUMIF('FINAL CAPITAL BUDGET '!$G$2:$G$407,"GOV - NAT",'FINAL CAPITAL BUDGET '!M$2:M$407)</f>
        <v>8600000</v>
      </c>
      <c r="N417" s="892">
        <f>SUMIF('FINAL CAPITAL BUDGET '!$G$2:$G$407,"GOV - NAT",'FINAL CAPITAL BUDGET '!N$2:N$407)</f>
        <v>0</v>
      </c>
      <c r="O417" s="892">
        <f>SUMIF('FINAL CAPITAL BUDGET '!$G$2:$G$407,"GOV - NAT",'FINAL CAPITAL BUDGET '!O$2:O$407)</f>
        <v>0</v>
      </c>
      <c r="P417" s="687"/>
      <c r="Q417" s="835"/>
      <c r="R417" s="907"/>
    </row>
    <row r="418" spans="1:18" s="886" customFormat="1" ht="24.75" customHeight="1" x14ac:dyDescent="0.2">
      <c r="A418" s="687"/>
      <c r="B418" s="685"/>
      <c r="C418" s="680"/>
      <c r="D418" s="680"/>
      <c r="E418" s="683"/>
      <c r="F418" s="883"/>
      <c r="G418" s="884" t="s">
        <v>1453</v>
      </c>
      <c r="H418" s="918">
        <f>SUMIF('FINAL CAPITAL BUDGET '!$G$2:$G$407,"DWAF",'FINAL CAPITAL BUDGET '!H$2:H$407)</f>
        <v>3988416.78</v>
      </c>
      <c r="I418" s="892">
        <f>SUMIF('FINAL CAPITAL BUDGET '!$G$2:$G$407,"DWAF",'FINAL CAPITAL BUDGET '!I$2:I$407)</f>
        <v>0</v>
      </c>
      <c r="J418" s="892">
        <f>SUMIF('FINAL CAPITAL BUDGET '!$G$2:$G$407,"DWAF",'FINAL CAPITAL BUDGET '!J$2:J$407)</f>
        <v>0</v>
      </c>
      <c r="K418" s="892">
        <f>SUMIF('FINAL CAPITAL BUDGET '!$G$2:$G$407,"DWAF",'FINAL CAPITAL BUDGET '!K$2:K$407)</f>
        <v>0</v>
      </c>
      <c r="L418" s="892">
        <f>SUMIF('FINAL CAPITAL BUDGET '!$G$2:$G$407,"DWAF",'FINAL CAPITAL BUDGET '!L$2:L$407)</f>
        <v>0</v>
      </c>
      <c r="M418" s="892">
        <f>SUMIF('FINAL CAPITAL BUDGET '!$G$2:$G$407,"DWAF",'FINAL CAPITAL BUDGET '!M$2:M$407)</f>
        <v>0</v>
      </c>
      <c r="N418" s="892">
        <f>SUMIF('FINAL CAPITAL BUDGET '!$G$2:$G$407,"DWAF",'FINAL CAPITAL BUDGET '!N$2:N$407)</f>
        <v>0</v>
      </c>
      <c r="O418" s="892">
        <f>SUMIF('FINAL CAPITAL BUDGET '!$G$2:$G$407,"DWAF",'FINAL CAPITAL BUDGET '!O$2:O$407)</f>
        <v>0</v>
      </c>
      <c r="P418" s="687"/>
      <c r="Q418" s="835"/>
      <c r="R418" s="907"/>
    </row>
    <row r="419" spans="1:18" s="886" customFormat="1" ht="20.100000000000001" customHeight="1" x14ac:dyDescent="0.2">
      <c r="A419" s="687"/>
      <c r="B419" s="685"/>
      <c r="C419" s="680"/>
      <c r="D419" s="680"/>
      <c r="E419" s="683"/>
      <c r="F419" s="883"/>
      <c r="G419" s="884" t="s">
        <v>1308</v>
      </c>
      <c r="H419" s="918">
        <f>SUMIF('FINAL CAPITAL BUDGET '!$G$2:$G$407,"PUB",'FINAL CAPITAL BUDGET '!H$2:H$407)</f>
        <v>808369.07</v>
      </c>
      <c r="I419" s="892">
        <f>SUMIF('FINAL CAPITAL BUDGET '!$G$2:$G$407,"PUB",'FINAL CAPITAL BUDGET '!I$2:I$407)</f>
        <v>6000000</v>
      </c>
      <c r="J419" s="892">
        <f>SUMIF('FINAL CAPITAL BUDGET '!$G$2:$G$407,"PUB",'FINAL CAPITAL BUDGET '!J$2:J$407)</f>
        <v>0</v>
      </c>
      <c r="K419" s="892">
        <f>SUMIF('FINAL CAPITAL BUDGET '!$G$2:$G$407,"PUB",'FINAL CAPITAL BUDGET '!K$2:K$407)</f>
        <v>0</v>
      </c>
      <c r="L419" s="892">
        <f>SUMIF('FINAL CAPITAL BUDGET '!$G$2:$G$407,"PUB",'FINAL CAPITAL BUDGET '!L$2:L$407)</f>
        <v>0</v>
      </c>
      <c r="M419" s="892">
        <f>SUMIF('FINAL CAPITAL BUDGET '!$G$2:$G$407,"PUB",'FINAL CAPITAL BUDGET '!M$2:M$407)</f>
        <v>0</v>
      </c>
      <c r="N419" s="892">
        <f>SUMIF('FINAL CAPITAL BUDGET '!$G$2:$G$407,"PUB",'FINAL CAPITAL BUDGET '!N$2:N$407)</f>
        <v>0</v>
      </c>
      <c r="O419" s="892">
        <f>SUMIF('FINAL CAPITAL BUDGET '!$G$2:$G$407,"PUB",'FINAL CAPITAL BUDGET '!O$2:O$407)</f>
        <v>0</v>
      </c>
      <c r="P419" s="687"/>
      <c r="Q419" s="835"/>
      <c r="R419" s="906"/>
    </row>
    <row r="420" spans="1:18" s="886" customFormat="1" ht="20.100000000000001" customHeight="1" x14ac:dyDescent="0.2">
      <c r="A420" s="687"/>
      <c r="B420" s="685"/>
      <c r="C420" s="680"/>
      <c r="D420" s="680"/>
      <c r="E420" s="683"/>
      <c r="F420" s="883"/>
      <c r="G420" s="884" t="s">
        <v>41</v>
      </c>
      <c r="H420" s="918">
        <f>SUMIF('FINAL CAPITAL BUDGET '!$G$2:$G$407,"RES",'FINAL CAPITAL BUDGET '!H$2:H$407)</f>
        <v>5667880.5</v>
      </c>
      <c r="I420" s="892">
        <f>SUMIF('FINAL CAPITAL BUDGET '!$G$2:$G$407,"RES",'FINAL CAPITAL BUDGET '!I$2:I$407)</f>
        <v>4000000</v>
      </c>
      <c r="J420" s="892">
        <f>SUMIF('FINAL CAPITAL BUDGET '!$G$2:$G$407,"RES",'FINAL CAPITAL BUDGET '!J$2:J$407)</f>
        <v>4000000</v>
      </c>
      <c r="K420" s="892">
        <f>SUMIF('FINAL CAPITAL BUDGET '!$G$2:$G$407,"RES",'FINAL CAPITAL BUDGET '!K$2:K$407)</f>
        <v>4000000</v>
      </c>
      <c r="L420" s="892">
        <f>SUMIF('FINAL CAPITAL BUDGET '!$G$2:$G$407,"RES",'FINAL CAPITAL BUDGET '!L$2:L$407)</f>
        <v>3901303.11</v>
      </c>
      <c r="M420" s="892">
        <f>SUMIF('FINAL CAPITAL BUDGET '!$G$2:$G$407,"RES",'FINAL CAPITAL BUDGET '!M$2:M$407)</f>
        <v>4700000</v>
      </c>
      <c r="N420" s="892">
        <f>SUMIF('FINAL CAPITAL BUDGET '!$G$2:$G$407,"RES",'FINAL CAPITAL BUDGET '!N$2:N$407)</f>
        <v>0</v>
      </c>
      <c r="O420" s="892">
        <f>SUMIF('FINAL CAPITAL BUDGET '!$G$2:$G$407,"RES",'FINAL CAPITAL BUDGET '!O$2:O$407)</f>
        <v>0</v>
      </c>
      <c r="P420" s="687"/>
      <c r="Q420" s="835"/>
      <c r="R420" s="906"/>
    </row>
    <row r="421" spans="1:18" s="886" customFormat="1" ht="20.100000000000001" customHeight="1" thickBot="1" x14ac:dyDescent="0.25">
      <c r="A421" s="687"/>
      <c r="B421" s="685"/>
      <c r="C421" s="680"/>
      <c r="D421" s="680"/>
      <c r="E421" s="683"/>
      <c r="F421" s="883"/>
      <c r="G421" s="884" t="s">
        <v>1151</v>
      </c>
      <c r="H421" s="918">
        <f>SUMIF('FINAL CAPITAL BUDGET '!$G$2:$G$407,"PUBS",'FINAL CAPITAL BUDGET '!H$2:H$407)</f>
        <v>4389825.8599999994</v>
      </c>
      <c r="I421" s="892">
        <f>SUMIF('FINAL CAPITAL BUDGET '!$G$2:$G$407,"PUBS",'FINAL CAPITAL BUDGET '!I$2:I$407)</f>
        <v>7500000</v>
      </c>
      <c r="J421" s="892">
        <f>SUMIF('FINAL CAPITAL BUDGET '!$G$2:$G$407,"PUBS",'FINAL CAPITAL BUDGET '!J$2:J$407)</f>
        <v>6199300</v>
      </c>
      <c r="K421" s="892">
        <f>SUMIF('FINAL CAPITAL BUDGET '!$G$2:$G$407,"PUBS",'FINAL CAPITAL BUDGET '!K$2:K$407)</f>
        <v>6199300</v>
      </c>
      <c r="L421" s="892">
        <f>SUMIF('FINAL CAPITAL BUDGET '!$G$2:$G$407,"PUBS",'FINAL CAPITAL BUDGET '!L$2:L$407)</f>
        <v>2805436.63</v>
      </c>
      <c r="M421" s="892">
        <f>SUMIF('FINAL CAPITAL BUDGET '!$G$2:$G$407,"PUBS",'FINAL CAPITAL BUDGET '!M$2:M$407)</f>
        <v>0</v>
      </c>
      <c r="N421" s="892">
        <f>SUMIF('FINAL CAPITAL BUDGET '!$G$2:$G$407,"PUBS",'FINAL CAPITAL BUDGET '!N$2:N$407)</f>
        <v>0</v>
      </c>
      <c r="O421" s="892">
        <f>SUMIF('FINAL CAPITAL BUDGET '!$G$2:$G$407,"PUBS",'FINAL CAPITAL BUDGET '!O$2:O$407)</f>
        <v>0</v>
      </c>
      <c r="P421" s="687"/>
      <c r="Q421" s="835"/>
      <c r="R421" s="906"/>
    </row>
    <row r="422" spans="1:18" s="886" customFormat="1" ht="20.100000000000001" customHeight="1" thickBot="1" x14ac:dyDescent="0.3">
      <c r="A422" s="687"/>
      <c r="B422" s="685"/>
      <c r="C422" s="680"/>
      <c r="D422" s="680"/>
      <c r="E422" s="683"/>
      <c r="F422" s="887"/>
      <c r="G422" s="685"/>
      <c r="H422" s="893">
        <f t="shared" ref="H422:O422" si="1">SUM(H412:H421)</f>
        <v>86083755.189999998</v>
      </c>
      <c r="I422" s="696">
        <f t="shared" si="1"/>
        <v>220734200</v>
      </c>
      <c r="J422" s="696">
        <f t="shared" si="1"/>
        <v>166770900</v>
      </c>
      <c r="K422" s="696">
        <f t="shared" si="1"/>
        <v>178777300</v>
      </c>
      <c r="L422" s="696">
        <f t="shared" si="1"/>
        <v>58411560.115000002</v>
      </c>
      <c r="M422" s="696">
        <f t="shared" si="1"/>
        <v>206483100</v>
      </c>
      <c r="N422" s="893">
        <f t="shared" si="1"/>
        <v>233629900</v>
      </c>
      <c r="O422" s="893">
        <f t="shared" si="1"/>
        <v>238754400</v>
      </c>
      <c r="P422" s="687"/>
      <c r="Q422" s="835"/>
      <c r="R422" s="891"/>
    </row>
    <row r="424" spans="1:18" ht="20.100000000000001" customHeight="1" x14ac:dyDescent="0.25"/>
  </sheetData>
  <printOptions gridLines="1"/>
  <pageMargins left="0.15748031496062992" right="0.15748031496062992" top="0.55118110236220474" bottom="0.47244094488188981" header="0.19685039370078741" footer="0.15748031496062992"/>
  <pageSetup paperSize="8" scale="90" orientation="landscape" blackAndWhite="1" r:id="rId1"/>
  <headerFooter alignWithMargins="0">
    <oddHeader>&amp;L&amp;P&amp;R&amp;"-,Bold"&amp;12ANNEXURE C</oddHeader>
    <oddFooter>&amp;L&amp;F&amp;C&amp;A&amp;R&amp;D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COMPONENT 1 </vt:lpstr>
      <vt:lpstr>COMPONENT 2</vt:lpstr>
      <vt:lpstr>MUNICIPAL MANAGER</vt:lpstr>
      <vt:lpstr>DMM FS (CFO)</vt:lpstr>
      <vt:lpstr>DMM ISTS</vt:lpstr>
      <vt:lpstr>DMM COMS</vt:lpstr>
      <vt:lpstr>DMM CS </vt:lpstr>
      <vt:lpstr>DMM CD</vt:lpstr>
      <vt:lpstr>COMPONENT 4</vt:lpstr>
      <vt:lpstr>COMPONENT 5</vt:lpstr>
      <vt:lpstr>SUMMARY FINAL CAPITAL BUDGET</vt:lpstr>
      <vt:lpstr>FINAL CAPITAL BUDGET </vt:lpstr>
      <vt:lpstr>'COMPONENT 1 '!Print_Area</vt:lpstr>
      <vt:lpstr>'COMPONENT 2'!Print_Area</vt:lpstr>
      <vt:lpstr>'COMPONENT 4'!Print_Area</vt:lpstr>
      <vt:lpstr>'COMPONENT 5'!Print_Area</vt:lpstr>
      <vt:lpstr>'DMM CD'!Print_Area</vt:lpstr>
      <vt:lpstr>'DMM COMS'!Print_Area</vt:lpstr>
      <vt:lpstr>'DMM CS '!Print_Area</vt:lpstr>
      <vt:lpstr>'DMM FS (CFO)'!Print_Area</vt:lpstr>
      <vt:lpstr>'DMM ISTS'!Print_Area</vt:lpstr>
      <vt:lpstr>'FINAL CAPITAL BUDGET '!Print_Area</vt:lpstr>
      <vt:lpstr>'MUNICIPAL MANAGER'!Print_Area</vt:lpstr>
      <vt:lpstr>'SUMMARY FINAL CAPITAL BUDGET'!Print_Area</vt:lpstr>
      <vt:lpstr>'COMPONENT 2'!Print_Titles</vt:lpstr>
      <vt:lpstr>'COMPONENT 4'!Print_Titles</vt:lpstr>
      <vt:lpstr>'COMPONENT 5'!Print_Titles</vt:lpstr>
      <vt:lpstr>'DMM CD'!Print_Titles</vt:lpstr>
      <vt:lpstr>'DMM COMS'!Print_Titles</vt:lpstr>
      <vt:lpstr>'DMM CS '!Print_Titles</vt:lpstr>
      <vt:lpstr>'DMM FS (CFO)'!Print_Titles</vt:lpstr>
      <vt:lpstr>'DMM ISTS'!Print_Titles</vt:lpstr>
      <vt:lpstr>'FINAL CAPITAL BUDGET '!Print_Titles</vt:lpstr>
      <vt:lpstr>'MUNICIPAL MANAGER'!Print_Titles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2014-03-28T12:20:12Z</dcterms:modified>
</cp:coreProperties>
</file>